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629"/>
  <workbookPr codeName="ThisWorkbook" defaultThemeVersion="124226"/>
  <bookViews>
    <workbookView xWindow="65416" yWindow="65416" windowWidth="20730" windowHeight="1116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Top Items" sheetId="11" r:id="rId11"/>
    <sheet name="Network 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<sst xmlns="http://schemas.openxmlformats.org/spreadsheetml/2006/main" count="30050" uniqueCount="4922">
  <si>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</si>
  <si>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</si>
  <si>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</si>
  <si>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</si>
  <si>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</si>
  <si>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</si>
  <si>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</si>
  <si>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</si>
  <si>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</si>
  <si>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</si>
  <si>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</si>
  <si>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</si>
  <si>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</si>
  <si>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</si>
  <si>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</si>
  <si>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</si>
  <si>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</si>
  <si>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</si>
  <si>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</si>
  <si>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</si>
  <si>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</si>
  <si>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</si>
  <si>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</si>
  <si>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</si>
  <si>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</si>
  <si>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</si>
  <si>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</si>
  <si>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</si>
  <si>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</si>
  <si>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</si>
  <si>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</si>
  <si>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Undirected</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</si>
  <si>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</si>
  <si>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</si>
  <si>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</si>
  <si>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</si>
  <si>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</si>
  <si>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</si>
  <si>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</si>
  <si>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</si>
  <si>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</si>
  <si>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</si>
  <si>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</si>
  <si>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</si>
  <si>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</si>
  <si>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</si>
  <si>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</si>
  <si>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</si>
  <si>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</si>
  <si>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</si>
  <si>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</si>
  <si>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</si>
  <si>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</si>
  <si>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</si>
  <si>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</si>
  <si>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</si>
  <si>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</si>
  <si>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</si>
  <si>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</si>
  <si>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</si>
  <si>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</si>
  <si>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</si>
  <si>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</si>
  <si>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</si>
  <si>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</si>
  <si>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</si>
  <si>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</si>
  <si>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</si>
  <si>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</si>
  <si>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</si>
  <si>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</si>
  <si>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</si>
  <si>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</si>
  <si>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</si>
  <si>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</si>
  <si>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</si>
  <si>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</si>
  <si>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</si>
  <si>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</si>
  <si>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</si>
  <si>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</si>
  <si>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</si>
  <si>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</si>
  <si>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</si>
  <si>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</si>
  <si>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</si>
  <si>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</si>
  <si>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</si>
  <si>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</si>
  <si>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</si>
  <si>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</si>
  <si>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</si>
  <si>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</si>
  <si>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</si>
  <si>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</si>
  <si>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</si>
  <si>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</si>
  <si>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</si>
  <si>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</si>
  <si>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</si>
  <si>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</si>
  <si>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</si>
  <si>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</si>
  <si>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</si>
  <si>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</si>
  <si>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</si>
  <si>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</si>
  <si>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</si>
  <si>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</si>
  <si>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</si>
  <si>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</si>
  <si>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</si>
  <si>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</si>
  <si>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</si>
  <si>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</si>
  <si>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</si>
  <si>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</si>
  <si>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</si>
  <si>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</si>
  <si>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</si>
  <si>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</si>
  <si>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</si>
  <si>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</si>
  <si>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</si>
  <si>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</si>
  <si>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</si>
  <si>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</si>
  <si>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</si>
  <si>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</si>
  <si>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</si>
  <si>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</si>
  <si>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</si>
  <si>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</si>
  <si>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</si>
  <si>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</si>
  <si>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</si>
  <si>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</si>
  <si>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</si>
  <si>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</si>
  <si>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</si>
  <si>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</si>
  <si>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</si>
  <si>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</si>
  <si>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</si>
  <si>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</si>
  <si>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</si>
  <si>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</si>
  <si>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</si>
  <si>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</si>
  <si>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</si>
  <si>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</si>
  <si>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</si>
  <si>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</si>
  <si>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</si>
  <si>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</si>
  <si>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</si>
  <si>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</si>
  <si>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</si>
  <si>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</si>
  <si>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</si>
  <si>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</si>
  <si>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</si>
  <si>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</si>
  <si>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</si>
  <si>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</si>
  <si>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</si>
  <si>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</si>
  <si>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</si>
  <si>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</si>
  <si>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</si>
  <si>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</si>
  <si>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</si>
  <si>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</si>
  <si>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</si>
  <si>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</si>
  <si>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&lt;ExportDataUserSettings&gt;
      &lt;setting name="BrandURL" serializeAs="String"&gt;
        &lt;value&gt;http://www.smrfoundation.org/&lt;/value&gt;
      &lt;/setting&gt;
      &lt;setting name="URL" serializeAs="String"&gt;
        &lt;value /&gt;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t>
  </si>
  <si>
    <t>Workbook Settings 2</t>
  </si>
  <si>
    <t>&gt;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t>
  </si>
  <si>
    <t>Workbook Settings 3</t>
  </si>
  <si>
    <t>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
  </si>
  <si>
    <t>Workbook Settings 4</t>
  </si>
  <si>
    <t>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t>
  </si>
  <si>
    <t>Workbook Settings 5</t>
  </si>
  <si>
    <t>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&lt;value&gt;CalculateSentiment░True▓TextColumnIsOnEdgeWorksheet░False▓TextColumnName░Description▓CountByGroup░True▓SkipSingleTerms░True▓WordsToSkip░0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com como con could could've couldn't cuando d da damit dann dans das dass de dein deine deinem deinen deiner deines del dem den denen denn der deren des desde después dessen di dich did didn't diese diesem diesen dieses dijo dir do doch does doesn't don't donde dort dos du durante durch e ein eine einem einen einer eines either el él ella elle else en een entre er era es esa ese eso est esta está este esto estos et etwa etwas euch euer euren eures even ever every f for from fue für g get gleich got h ha haben había hace had han has hasn't hasta hat hatte hätte hatten hätten hättest have hay he he'd he'll he's her here hers het hier him his how how'd how'll how's however http https i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ö ob oder of off often on only or other otra otro otros ou our out own p page pages país para parte pas pero por porque post posts pour puede q que qué qui quoi r rather real rt s said say says schon se según sehr sein ser she she'd she'll she's should should've shouldn't si sí sich sido sie siempre sin since sind so sobre sogar soll sollst sollte sollten solltest solo sólo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vez via vía vom von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t>
  </si>
  <si>
    <t>Workbook Settings 6</t>
  </si>
  <si>
    <t>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t>
  </si>
  <si>
    <t>Workbook Settings 7</t>
  </si>
  <si>
    <t xml:space="preserve">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t>
  </si>
  <si>
    <t>Workbook Settings 8</t>
  </si>
  <si>
    <t>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t>
  </si>
  <si>
    <t>Workbook Settings 9</t>
  </si>
  <si>
    <t xml:space="preserve">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t>
  </si>
  <si>
    <t>Workbook Settings 10</t>
  </si>
  <si>
    <t>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t>
  </si>
  <si>
    <t>Workbook Settings 11</t>
  </si>
  <si>
    <t xml:space="preserve">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t>
  </si>
  <si>
    <t>Workbook Settings 12</t>
  </si>
  <si>
    <t>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t>
  </si>
  <si>
    <t>Workbook Settings 13</t>
  </si>
  <si>
    <t>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t>
  </si>
  <si>
    <t>Workbook Settings 14</t>
  </si>
  <si>
    <t>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
  </si>
  <si>
    <t>Workbook Settings 15</t>
  </si>
  <si>
    <t>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t>
  </si>
  <si>
    <t>Workbook Settings 16</t>
  </si>
  <si>
    <t>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name="NetworkTopItemsListUserSettings" serializeAs="Xml"&gt;
        &lt;value&gt;
          &lt;NetworkTopItemsListUserSettings xmlns:xsd="http://www.w3.org/2001/XMLSchema"
            xmlns:xsi="http://www.w3.org/2001/XMLSchema-instance"&gt;
            &lt;IsEdgeColumn&gt;false&lt;/IsEdgeColumn&gt;
            &lt;StatusColumnName&gt;Description&lt;/StatusColumnName&gt;
            &lt;TopTweetersMentionedRepliedTo&gt;false&lt;/TopTweetersMentionedRepliedTo&gt;
            &lt;NetworkTopItemsUserSettingsToCalculate /&gt;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&lt;value&gt;Views&lt;/value&gt;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&lt;value&gt;Views&lt;/value&gt;
      &lt;/setting&gt;
      &lt;setting name="VertexToolTipSourceColumnName" serializeAs="String"&gt;
        &lt;value&gt;Title&lt;/value&gt;
      &lt;/setting&gt;
      &lt;setting name="VertexAlphaSourceColumnName" serializeAs="String"&gt;
        &lt;value&gt;Betweenness Centrality&lt;/value&gt;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t>
  </si>
  <si>
    <t>Workbook Settings 17</t>
  </si>
  <si>
    <t>Workbook Settings 18</t>
  </si>
  <si>
    <t>Autofill Workbook Results</t>
  </si>
  <si>
    <t>Graph History</t>
  </si>
  <si>
    <t>Relationship</t>
  </si>
  <si>
    <t>Shared Commenter</t>
  </si>
  <si>
    <t>Video1 Comment</t>
  </si>
  <si>
    <t>Video2 Comment</t>
  </si>
  <si>
    <t>URLs In Video1 Comment</t>
  </si>
  <si>
    <t>URLs In Video2 Comment</t>
  </si>
  <si>
    <t>Domains In Video1 Comment</t>
  </si>
  <si>
    <t>Domains In Video2 Comment</t>
  </si>
  <si>
    <t>Hashtags In Video1 Comment</t>
  </si>
  <si>
    <t>Hashtags In Video2 Comment</t>
  </si>
  <si>
    <t>URLs In Both Video Comments</t>
  </si>
  <si>
    <t>Domains In Both Video Comments</t>
  </si>
  <si>
    <t>Hashtags In Both Video Comments</t>
  </si>
  <si>
    <t>hHcQItJSj7s</t>
  </si>
  <si>
    <t>EAoVsuO6UO0</t>
  </si>
  <si>
    <t>4rkYLQLz2OM</t>
  </si>
  <si>
    <t>gMX8NpAxqH4</t>
  </si>
  <si>
    <t>bKbKfl1wwh0</t>
  </si>
  <si>
    <t>XAVRhd3r99I</t>
  </si>
  <si>
    <t>0OiAG9hpexU</t>
  </si>
  <si>
    <t>SxovyCaHjhI</t>
  </si>
  <si>
    <t>LV2v7MgX1zc</t>
  </si>
  <si>
    <t>bBsC9ey_H-s</t>
  </si>
  <si>
    <t>8GAw6dvh8v4</t>
  </si>
  <si>
    <t>C5u7rVt3-Xg</t>
  </si>
  <si>
    <t>rXLQ-j6_Cs4</t>
  </si>
  <si>
    <t>aILccAvmvPc</t>
  </si>
  <si>
    <t>bQYosxXNgK0</t>
  </si>
  <si>
    <t>jbgmHmrsI6c</t>
  </si>
  <si>
    <t>PR6zelmfElo</t>
  </si>
  <si>
    <t>eK2eXh2v_84</t>
  </si>
  <si>
    <t>7wa1EakS-w4</t>
  </si>
  <si>
    <t>uWD3ATogOmQ</t>
  </si>
  <si>
    <t>4DN-Cl9LN0U</t>
  </si>
  <si>
    <t>_1yhqEH4AC0</t>
  </si>
  <si>
    <t>uJqH2uT6aMY</t>
  </si>
  <si>
    <t>H9HY7Aw_jdU</t>
  </si>
  <si>
    <t>p5BLKKREIck</t>
  </si>
  <si>
    <t>bMumgIh8GNY</t>
  </si>
  <si>
    <t>-49koOBguCg</t>
  </si>
  <si>
    <t>3784QjIDlkM</t>
  </si>
  <si>
    <t>DdIhnlKkli4</t>
  </si>
  <si>
    <t>CrjnNe_jHhI</t>
  </si>
  <si>
    <t>F4zbKhSVlP4</t>
  </si>
  <si>
    <t>_Xom797CeKI</t>
  </si>
  <si>
    <t>tp0S4tNaH-w</t>
  </si>
  <si>
    <t>rQlnuRHXl5k</t>
  </si>
  <si>
    <t>pddipna4Dr8</t>
  </si>
  <si>
    <t>bSUbHF87VOw</t>
  </si>
  <si>
    <t>NG54UWO9yJ4</t>
  </si>
  <si>
    <t>oVYVEH7d7_k</t>
  </si>
  <si>
    <t>h4XXng440zQ</t>
  </si>
  <si>
    <t>IraO_qjheKM</t>
  </si>
  <si>
    <t>8eXcdNk8qVU</t>
  </si>
  <si>
    <t>PnjHgq5SEKU</t>
  </si>
  <si>
    <t>DetEn9yo5-k</t>
  </si>
  <si>
    <t>tqL6jGpAKGQ</t>
  </si>
  <si>
    <t>mBtsNNXjBPw</t>
  </si>
  <si>
    <t>eqf6xtv8kD8</t>
  </si>
  <si>
    <t>LNK430YOiT4</t>
  </si>
  <si>
    <t>lEQBHeZqDIo</t>
  </si>
  <si>
    <t>XwvjkJXaIJE</t>
  </si>
  <si>
    <t>LQV60aUVpWQ</t>
  </si>
  <si>
    <t>eBuuAX8rs-4</t>
  </si>
  <si>
    <t>glmG9RkBUgs</t>
  </si>
  <si>
    <t>K_jqKtnW2Ec</t>
  </si>
  <si>
    <t>ccIBTlCXFpM</t>
  </si>
  <si>
    <t>eFc1y5h31NM</t>
  </si>
  <si>
    <t>9vcF7akFT3M</t>
  </si>
  <si>
    <t>iLS7aalY_7A</t>
  </si>
  <si>
    <t>_JZHFOCZtoM</t>
  </si>
  <si>
    <t>xFMORbaY0n0</t>
  </si>
  <si>
    <t>arndUVUGKUs</t>
  </si>
  <si>
    <t>il0OYDmB5as</t>
  </si>
  <si>
    <t>JMTxvrW-HVg</t>
  </si>
  <si>
    <t>ZPWWSqgBWmc</t>
  </si>
  <si>
    <t>0aU3kX5V634</t>
  </si>
  <si>
    <t>rxbvuDvEN1Q</t>
  </si>
  <si>
    <t>51LroAfZ_8k</t>
  </si>
  <si>
    <t>khvbkz4Qz3o</t>
  </si>
  <si>
    <t>mprvfI7JwFI</t>
  </si>
  <si>
    <t>gqigwlTccO0</t>
  </si>
  <si>
    <t>XTuDJtZdMzc</t>
  </si>
  <si>
    <t>3HlYCyJ2znc</t>
  </si>
  <si>
    <t>DCqYhL6KFNM</t>
  </si>
  <si>
    <t>xEMbnwk6v0Y</t>
  </si>
  <si>
    <t>11JG5W3WfgM</t>
  </si>
  <si>
    <t>CjHgiG9NGIU</t>
  </si>
  <si>
    <t>3nso_KfY6AQ</t>
  </si>
  <si>
    <t>EhPGph-dryk</t>
  </si>
  <si>
    <t>8uQwhecKc88</t>
  </si>
  <si>
    <t>u2TEDlIoZ8w</t>
  </si>
  <si>
    <t>tSKQwG0-i_A</t>
  </si>
  <si>
    <t>o90Yp54oxkc</t>
  </si>
  <si>
    <t>mRQtNgHUzQs</t>
  </si>
  <si>
    <t>ldwa4mme6rg</t>
  </si>
  <si>
    <t>0nFP1kmGiGo</t>
  </si>
  <si>
    <t>n1bYzo1ojfU</t>
  </si>
  <si>
    <t>-7yM0Av0au0</t>
  </si>
  <si>
    <t>IFS5CSP5fRM</t>
  </si>
  <si>
    <t>fVbprK-1lgU</t>
  </si>
  <si>
    <t>pHs3M5ObElQ</t>
  </si>
  <si>
    <t>Kk6uNlSkLj4</t>
  </si>
  <si>
    <t>O834Nhc_sKM</t>
  </si>
  <si>
    <t>iPh1gFp1vBs</t>
  </si>
  <si>
    <t>3Ar80sFzViw</t>
  </si>
  <si>
    <t>npoh2osD8Pk</t>
  </si>
  <si>
    <t>49PVGHmSp8E</t>
  </si>
  <si>
    <t>ZYSjPZUqLdk</t>
  </si>
  <si>
    <t>1_6dMpjXWMw</t>
  </si>
  <si>
    <t>uJzpJBMQfy4</t>
  </si>
  <si>
    <t>0Jx4BVJSdsw</t>
  </si>
  <si>
    <t>KZNaAIuRqI4</t>
  </si>
  <si>
    <t>X8SfB00WBRI</t>
  </si>
  <si>
    <t>Hk1HtRYRco4</t>
  </si>
  <si>
    <t>cwxqOoIyWm0</t>
  </si>
  <si>
    <t>N_i8KWTo8Tg</t>
  </si>
  <si>
    <t>wKILHsRvyJw</t>
  </si>
  <si>
    <t>1KC7lctZYsA</t>
  </si>
  <si>
    <t>hboVyzo0NKA</t>
  </si>
  <si>
    <t>I8ecTRhRITo</t>
  </si>
  <si>
    <t>FEB9a_m8kr0</t>
  </si>
  <si>
    <t>P_znacxuhyU</t>
  </si>
  <si>
    <t>BUcu2xI8p1c</t>
  </si>
  <si>
    <t>tdqvHS8FT2U</t>
  </si>
  <si>
    <t>VZHCI2VBF2o</t>
  </si>
  <si>
    <t>rxfIXIlBwoo</t>
  </si>
  <si>
    <t>Vdxy2qakWAk</t>
  </si>
  <si>
    <t>UvopPM-TBe8</t>
  </si>
  <si>
    <t>A4DdLYb5AvQ</t>
  </si>
  <si>
    <t>2-Xw0_2eMJg</t>
  </si>
  <si>
    <t>4NqN-DVBDUw</t>
  </si>
  <si>
    <t>qk5B8YS2cJA</t>
  </si>
  <si>
    <t>0YuR4_bUC0k</t>
  </si>
  <si>
    <t>r8pCB4VwhZI</t>
  </si>
  <si>
    <t>XI453vrwqBE</t>
  </si>
  <si>
    <t>pgXf_XNsTY0</t>
  </si>
  <si>
    <t>Ot4OPfWZubM</t>
  </si>
  <si>
    <t>ewvJg7D2UoA</t>
  </si>
  <si>
    <t>AEU57XM1gIc</t>
  </si>
  <si>
    <t>xC0YR8XiXv8</t>
  </si>
  <si>
    <t>5_uDoa2T-6A</t>
  </si>
  <si>
    <t>Clkh7pW6sDk</t>
  </si>
  <si>
    <t>9GynIKP7ltI</t>
  </si>
  <si>
    <t>48SektbME1I</t>
  </si>
  <si>
    <t>2T7UtKHRQ1c</t>
  </si>
  <si>
    <t>24567M2-u-4</t>
  </si>
  <si>
    <t>vm2GObgs514</t>
  </si>
  <si>
    <t>d6g7uFq6s0I</t>
  </si>
  <si>
    <t>gvpb3ILyJA0</t>
  </si>
  <si>
    <t>aAkDCUgWtlA</t>
  </si>
  <si>
    <t>0VPJ_CAoQm8</t>
  </si>
  <si>
    <t>MFjnNNz4HWE</t>
  </si>
  <si>
    <t>KlmrKsz0NmY</t>
  </si>
  <si>
    <t>DSyK3SAzJa8</t>
  </si>
  <si>
    <t>VVpSTSx2sGU</t>
  </si>
  <si>
    <t>8bwKjO9hauw</t>
  </si>
  <si>
    <t>UQPLlKBR2_8</t>
  </si>
  <si>
    <t>B7aGYBaKe40</t>
  </si>
  <si>
    <t>RrethC8VR7Y</t>
  </si>
  <si>
    <t>-P1ScLjrGzo</t>
  </si>
  <si>
    <t>G9fq3BljjKo</t>
  </si>
  <si>
    <t>JIPfsP1PxBc</t>
  </si>
  <si>
    <t>reO1kYjSAu8</t>
  </si>
  <si>
    <t>ZeRg80wKFkM</t>
  </si>
  <si>
    <t>2AWuhq1AR2k</t>
  </si>
  <si>
    <t>U0__P_ny77g</t>
  </si>
  <si>
    <t>0yqo-dZOJVE</t>
  </si>
  <si>
    <t>0eBU7SQTPQY</t>
  </si>
  <si>
    <t>ErmKZ2N50k0</t>
  </si>
  <si>
    <t>tWiJEgSaHW8</t>
  </si>
  <si>
    <t>Shared commenter</t>
  </si>
  <si>
    <t>Cynthia B.</t>
  </si>
  <si>
    <t>boh7em</t>
  </si>
  <si>
    <t>William yoho</t>
  </si>
  <si>
    <t>Harold Sukhbir</t>
  </si>
  <si>
    <t>El Comparriga</t>
  </si>
  <si>
    <t>Candy Moon</t>
  </si>
  <si>
    <t>Susy Nuñez</t>
  </si>
  <si>
    <t>Inquisitive Cameron</t>
  </si>
  <si>
    <t>Texas Faggot</t>
  </si>
  <si>
    <t>ElPocho DelMundo</t>
  </si>
  <si>
    <t>Aaron H Teikk</t>
  </si>
  <si>
    <t>brin Joness</t>
  </si>
  <si>
    <t>bubbiesdad</t>
  </si>
  <si>
    <t>Beverly Inkster</t>
  </si>
  <si>
    <t>Lester Starks</t>
  </si>
  <si>
    <t>blondwiththewind</t>
  </si>
  <si>
    <t>Prime Quadruplets</t>
  </si>
  <si>
    <t>Derek M</t>
  </si>
  <si>
    <t>Francisco Martin</t>
  </si>
  <si>
    <t>Cristian Proorocu</t>
  </si>
  <si>
    <t>Andrew Thompson</t>
  </si>
  <si>
    <t>El Sonido Color Miel De las Abejas</t>
  </si>
  <si>
    <t>OSCAR ALONSO BUSTAMANTE OSORIO</t>
  </si>
  <si>
    <t>Antia Lopez</t>
  </si>
  <si>
    <t>gireesh neroth</t>
  </si>
  <si>
    <t>zeus arquimedes</t>
  </si>
  <si>
    <t>JOSE ROJAS</t>
  </si>
  <si>
    <t>Deogenes Cortez</t>
  </si>
  <si>
    <t>Jairo Linares</t>
  </si>
  <si>
    <t>Vamp Inc</t>
  </si>
  <si>
    <t>Maricela Castro</t>
  </si>
  <si>
    <t>Old Seer</t>
  </si>
  <si>
    <t>Jonny B</t>
  </si>
  <si>
    <t>Michael Moon</t>
  </si>
  <si>
    <t>Guillermo Duarte</t>
  </si>
  <si>
    <t>Alicia Marquez</t>
  </si>
  <si>
    <t>docmaov</t>
  </si>
  <si>
    <t>Overlord 41</t>
  </si>
  <si>
    <t>Delight</t>
  </si>
  <si>
    <t>nina moreno</t>
  </si>
  <si>
    <t>Epi Lopez</t>
  </si>
  <si>
    <t>walter bolivar moreno</t>
  </si>
  <si>
    <t>Ingrid Ocampo</t>
  </si>
  <si>
    <t>donblub</t>
  </si>
  <si>
    <t>Steven Torrey</t>
  </si>
  <si>
    <t>Russel Bamberry</t>
  </si>
  <si>
    <t>Sony Story</t>
  </si>
  <si>
    <t>ReaLityBlue</t>
  </si>
  <si>
    <t>D MP</t>
  </si>
  <si>
    <t>Allan Bell</t>
  </si>
  <si>
    <t>Captain Muhammed No Go Zone Joker</t>
  </si>
  <si>
    <t>michael preston</t>
  </si>
  <si>
    <t>Marguerite Galimitakis</t>
  </si>
  <si>
    <t>Alex Oczkowski</t>
  </si>
  <si>
    <t>For Paws</t>
  </si>
  <si>
    <t>Cecil Treadwell</t>
  </si>
  <si>
    <t>Gary Mingy</t>
  </si>
  <si>
    <t>Jorge Flores</t>
  </si>
  <si>
    <t>Mina Martinez</t>
  </si>
  <si>
    <t>Pepe Grillo</t>
  </si>
  <si>
    <t>SARAH Connors</t>
  </si>
  <si>
    <t>stringer 2295</t>
  </si>
  <si>
    <t>Knowledge One</t>
  </si>
  <si>
    <t>chelzkieblog#1 loveme77</t>
  </si>
  <si>
    <t>大王Mi Mao</t>
  </si>
  <si>
    <t>kambozs</t>
  </si>
  <si>
    <t>NoWeapon Formed</t>
  </si>
  <si>
    <t>Mike Tyson</t>
  </si>
  <si>
    <t>J MacDonald</t>
  </si>
  <si>
    <t>Charles Anthony</t>
  </si>
  <si>
    <t>Discerning Troll</t>
  </si>
  <si>
    <t>David Coe</t>
  </si>
  <si>
    <t>Patricia Ray</t>
  </si>
  <si>
    <t>delritmo la clave</t>
  </si>
  <si>
    <t>Kasnar F Burns</t>
  </si>
  <si>
    <t>Daniel Severson</t>
  </si>
  <si>
    <t>Daniel Schaeffer</t>
  </si>
  <si>
    <t>Jp Madison</t>
  </si>
  <si>
    <t>Dino li</t>
  </si>
  <si>
    <t>Avinash</t>
  </si>
  <si>
    <t>fireblaid72</t>
  </si>
  <si>
    <t>Ok Yeah</t>
  </si>
  <si>
    <t>John Dunn</t>
  </si>
  <si>
    <t>Одинокий волк</t>
  </si>
  <si>
    <t>Rafed Karim</t>
  </si>
  <si>
    <t>Zeeyba Manch</t>
  </si>
  <si>
    <t>Dan Woods</t>
  </si>
  <si>
    <t>La Fière Chienne</t>
  </si>
  <si>
    <t>Boyd Gilbreath</t>
  </si>
  <si>
    <t>Donovan</t>
  </si>
  <si>
    <t>Will Storm</t>
  </si>
  <si>
    <t>Tom Xavier</t>
  </si>
  <si>
    <t>Ronnie Civella</t>
  </si>
  <si>
    <t>Ronald Matthews</t>
  </si>
  <si>
    <t>Jack Dudley Austin Jr.</t>
  </si>
  <si>
    <t>buddhastaxi666</t>
  </si>
  <si>
    <t>Gavin</t>
  </si>
  <si>
    <t>YouTube K</t>
  </si>
  <si>
    <t>Andres Figueroa</t>
  </si>
  <si>
    <t>cat camel</t>
  </si>
  <si>
    <t>Lynn Lamont</t>
  </si>
  <si>
    <t>Losaiko Go Blue</t>
  </si>
  <si>
    <t>Keyboard Johnson</t>
  </si>
  <si>
    <t>Russ K</t>
  </si>
  <si>
    <t>Biggwill NYC</t>
  </si>
  <si>
    <t>Rata 4U</t>
  </si>
  <si>
    <t>Corvus Corax</t>
  </si>
  <si>
    <t>timmy timmytimmy</t>
  </si>
  <si>
    <t>Adam</t>
  </si>
  <si>
    <t>Akela DeWolf</t>
  </si>
  <si>
    <t>Ryan lex</t>
  </si>
  <si>
    <t>Magdalis Almodovar</t>
  </si>
  <si>
    <t>Joseph DuPont</t>
  </si>
  <si>
    <t>Rico Williams</t>
  </si>
  <si>
    <t>Nancy Desch</t>
  </si>
  <si>
    <t>Juud Chimaoge</t>
  </si>
  <si>
    <t>Hector G.</t>
  </si>
  <si>
    <t>C OG</t>
  </si>
  <si>
    <t>billy bob</t>
  </si>
  <si>
    <t>Sauvage Ascension</t>
  </si>
  <si>
    <t>w p</t>
  </si>
  <si>
    <t>Michael Fitzgerald</t>
  </si>
  <si>
    <t>Tim</t>
  </si>
  <si>
    <t>Zeek M</t>
  </si>
  <si>
    <t>linlin lixin</t>
  </si>
  <si>
    <t>robert holmes</t>
  </si>
  <si>
    <t>John Townsend</t>
  </si>
  <si>
    <t>Charlie's family</t>
  </si>
  <si>
    <t>Kyle Jameus</t>
  </si>
  <si>
    <t>Will</t>
  </si>
  <si>
    <t>Shadow2033</t>
  </si>
  <si>
    <t>Defy Convention</t>
  </si>
  <si>
    <t>MICHAEL SHANE REYNOLDS</t>
  </si>
  <si>
    <t>кирилл иванов</t>
  </si>
  <si>
    <t>Arlene Duran</t>
  </si>
  <si>
    <t>cherie hall</t>
  </si>
  <si>
    <t>friendofyou</t>
  </si>
  <si>
    <t>Alex Bajan</t>
  </si>
  <si>
    <t>RIO RAMOS</t>
  </si>
  <si>
    <t>N S</t>
  </si>
  <si>
    <t>René Olguín</t>
  </si>
  <si>
    <t>Z Phish</t>
  </si>
  <si>
    <t>Walt F.</t>
  </si>
  <si>
    <t>Ronnie Dell</t>
  </si>
  <si>
    <t>Maaike R</t>
  </si>
  <si>
    <t>White Rabbit</t>
  </si>
  <si>
    <t>Virka Odinenko</t>
  </si>
  <si>
    <t>Azure Balmung</t>
  </si>
  <si>
    <t>Artiom Beknazaryan</t>
  </si>
  <si>
    <t>dean howard</t>
  </si>
  <si>
    <t>Burnell Browne</t>
  </si>
  <si>
    <t>Linda Moody</t>
  </si>
  <si>
    <t>poptart6662012</t>
  </si>
  <si>
    <t>BREEZYT Moonornoon</t>
  </si>
  <si>
    <t>Non Wilson</t>
  </si>
  <si>
    <t>Jdalaigh2017 Jeremy Dawley</t>
  </si>
  <si>
    <t>nosuchthing8</t>
  </si>
  <si>
    <t>Ursula Widawska</t>
  </si>
  <si>
    <t>Vlasta Molak</t>
  </si>
  <si>
    <t>Kay McClain</t>
  </si>
  <si>
    <t>GrumpyCham</t>
  </si>
  <si>
    <t>Rico Man</t>
  </si>
  <si>
    <t>John Camery</t>
  </si>
  <si>
    <t>Phenom AL</t>
  </si>
  <si>
    <t>Mario Caamano</t>
  </si>
  <si>
    <t>tania stalinskaya</t>
  </si>
  <si>
    <t>Mario Aleksandrov</t>
  </si>
  <si>
    <t>Chinedu Nwanegbo</t>
  </si>
  <si>
    <t>What Next</t>
  </si>
  <si>
    <t>M. Rodrigo Lemus</t>
  </si>
  <si>
    <t>Terri Kukla</t>
  </si>
  <si>
    <t>Just Human</t>
  </si>
  <si>
    <t>Paul Burns</t>
  </si>
  <si>
    <t>Maria Fadli</t>
  </si>
  <si>
    <t>James Joy</t>
  </si>
  <si>
    <t>Svetlana Vasiljeva Vasiljeva</t>
  </si>
  <si>
    <t>Mobile Gaming Express</t>
  </si>
  <si>
    <t>Dan Man</t>
  </si>
  <si>
    <t>Nah!!Hey!HEY,hooray! James</t>
  </si>
  <si>
    <t>刘宇龙</t>
  </si>
  <si>
    <t>osuushiza8</t>
  </si>
  <si>
    <t>Robert Wheeler</t>
  </si>
  <si>
    <t>mester Manchester</t>
  </si>
  <si>
    <t>derry667dingo</t>
  </si>
  <si>
    <t>Matt Orfalea</t>
  </si>
  <si>
    <t>Midnight Rambler</t>
  </si>
  <si>
    <t>водка</t>
  </si>
  <si>
    <t>Dennis Lee Cleven</t>
  </si>
  <si>
    <t>Andy Mo</t>
  </si>
  <si>
    <t>Jacob Black</t>
  </si>
  <si>
    <t>Helder Roque Rod</t>
  </si>
  <si>
    <t>Trams Am</t>
  </si>
  <si>
    <t>Simon Dagout</t>
  </si>
  <si>
    <t>Ali Yılmaz</t>
  </si>
  <si>
    <t>Rob Donaldson</t>
  </si>
  <si>
    <t>Mike Letterst</t>
  </si>
  <si>
    <t>jessica antonopulos</t>
  </si>
  <si>
    <t>Fresh Nerve</t>
  </si>
  <si>
    <t>Aphyrius</t>
  </si>
  <si>
    <t>•Koto fofo•</t>
  </si>
  <si>
    <t>Sunny Wakefield</t>
  </si>
  <si>
    <t>Hyper Sonic</t>
  </si>
  <si>
    <t>Faceofthesun</t>
  </si>
  <si>
    <t>Mr.D Simpson</t>
  </si>
  <si>
    <t>Saijai Cheunarom</t>
  </si>
  <si>
    <t>Julio Lanao</t>
  </si>
  <si>
    <t>Moises Trujillo</t>
  </si>
  <si>
    <t>sidney collier</t>
  </si>
  <si>
    <t>Doris Hofmann</t>
  </si>
  <si>
    <t>SWSimpson</t>
  </si>
  <si>
    <t>paul odo</t>
  </si>
  <si>
    <t>Sommai Popboaheb</t>
  </si>
  <si>
    <t>Paloma San Basilio</t>
  </si>
  <si>
    <t>Snoop Dogg</t>
  </si>
  <si>
    <t>Rani Rich</t>
  </si>
  <si>
    <t>The Engineer</t>
  </si>
  <si>
    <t>Thomas Norton</t>
  </si>
  <si>
    <t>A Sense of Pride and Accomplishment!</t>
  </si>
  <si>
    <t>Ali chudrue</t>
  </si>
  <si>
    <t>Marton Steve</t>
  </si>
  <si>
    <t>HannuKaleviElo</t>
  </si>
  <si>
    <t>88' MikeTyson</t>
  </si>
  <si>
    <t>Marty Gray</t>
  </si>
  <si>
    <t>James B</t>
  </si>
  <si>
    <t>Derek Munson</t>
  </si>
  <si>
    <t>Nicholas Woods</t>
  </si>
  <si>
    <t>Geo George</t>
  </si>
  <si>
    <t>horda_hersir</t>
  </si>
  <si>
    <t>Alset Alokin</t>
  </si>
  <si>
    <t>Maureen Marquez</t>
  </si>
  <si>
    <t>Mary Grace</t>
  </si>
  <si>
    <t>alexander mala</t>
  </si>
  <si>
    <t>Gina R</t>
  </si>
  <si>
    <t>Susan Iacuessa</t>
  </si>
  <si>
    <t>Garyw 9243</t>
  </si>
  <si>
    <t>jutubaeh</t>
  </si>
  <si>
    <t>Shannon Kendrick</t>
  </si>
  <si>
    <t>Ison Reign</t>
  </si>
  <si>
    <t>Phoenix Fire</t>
  </si>
  <si>
    <t>Peter Piper</t>
  </si>
  <si>
    <t>gary proffitt</t>
  </si>
  <si>
    <t>Christliches TERRA NOSTRUM</t>
  </si>
  <si>
    <t>russland.RU</t>
  </si>
  <si>
    <t>ante strauch</t>
  </si>
  <si>
    <t>E Schweku</t>
  </si>
  <si>
    <t>bodycam jacks</t>
  </si>
  <si>
    <t>Edgar Cardenas</t>
  </si>
  <si>
    <t>SpinksJinx</t>
  </si>
  <si>
    <t>Vladimir Vladimirovich Putin</t>
  </si>
  <si>
    <t>zoo judy</t>
  </si>
  <si>
    <t>Just Me</t>
  </si>
  <si>
    <t>Martin Pêcheur</t>
  </si>
  <si>
    <t>American Ball</t>
  </si>
  <si>
    <t>Rosee</t>
  </si>
  <si>
    <t>Nihal s</t>
  </si>
  <si>
    <t>Sourav Bhai</t>
  </si>
  <si>
    <t>Zorka Kelly</t>
  </si>
  <si>
    <t>MYESSYALLYAH Cbssjr</t>
  </si>
  <si>
    <t>John Hud007</t>
  </si>
  <si>
    <t>Johnny TwotimesYa</t>
  </si>
  <si>
    <t>President Donald J Trump</t>
  </si>
  <si>
    <t>guelle kanista</t>
  </si>
  <si>
    <t>Monika Schaeffler</t>
  </si>
  <si>
    <t>Jürgen Holtzmann</t>
  </si>
  <si>
    <t>Blue Relotius</t>
  </si>
  <si>
    <t>Andy Moonlight</t>
  </si>
  <si>
    <t>WoloX09</t>
  </si>
  <si>
    <t>Levin Sopalla</t>
  </si>
  <si>
    <t>Ma Diba</t>
  </si>
  <si>
    <t>Michel lagacè</t>
  </si>
  <si>
    <t>Mila Wagner</t>
  </si>
  <si>
    <t>Gregor388</t>
  </si>
  <si>
    <t>Maxi Immortality</t>
  </si>
  <si>
    <t>Gitte Sonne</t>
  </si>
  <si>
    <t>Matt Ball</t>
  </si>
  <si>
    <t>Ricky Mchine</t>
  </si>
  <si>
    <t>adrien ku</t>
  </si>
  <si>
    <t>sergey 77</t>
  </si>
  <si>
    <t>Ivona Kozakova</t>
  </si>
  <si>
    <t>Terzi111 Terzi</t>
  </si>
  <si>
    <t>Nathan Rock</t>
  </si>
  <si>
    <t>Queenslander</t>
  </si>
  <si>
    <t>Anime foxy</t>
  </si>
  <si>
    <t>You Know</t>
  </si>
  <si>
    <t>Ulfberth War-Bear</t>
  </si>
  <si>
    <t>roberta black</t>
  </si>
  <si>
    <t>Marry Me</t>
  </si>
  <si>
    <t>John Hadleigh</t>
  </si>
  <si>
    <t>Felicia Lovi</t>
  </si>
  <si>
    <t>Sogexx</t>
  </si>
  <si>
    <t>Doctor of India</t>
  </si>
  <si>
    <t>Jorge Natal</t>
  </si>
  <si>
    <t>M. Angel Renteria</t>
  </si>
  <si>
    <t>sam larsson</t>
  </si>
  <si>
    <t>Frey Mark</t>
  </si>
  <si>
    <t>Panick Attack</t>
  </si>
  <si>
    <t>Vikas Shelke</t>
  </si>
  <si>
    <t>Shehroz irani</t>
  </si>
  <si>
    <t>Ferhina Nowrin</t>
  </si>
  <si>
    <t>Kim Jong Un</t>
  </si>
  <si>
    <t>Albert Walter</t>
  </si>
  <si>
    <t>This guy was not a real spy. His accent, physical features, give him away in 2 seconds....he would be followed and monitored and recorded before even landing a foot on American soil. Funny though. Putin is kgb, he plays hard ball.</t>
  </si>
  <si>
    <t>TREASON TREASON TREASON AGAINST THE AMERICAN PEOPLE!</t>
  </si>
  <si>
    <t>Sorry, they were and are justified to look into Trump. With what he says and how he acts anyone concerned about the country would do the same thing. Whether intentional or not, it&amp;#39;s a security issue.</t>
  </si>
  <si>
    <t>Trump the traitor needs to HANG!!!!</t>
  </si>
  <si>
    <t>What&amp;#39;s this vigorous renewal of relations with Russia from Trump? Why this sudden concern by the US over nuclear proliferation? Why opening dialogue with Russia over Venezuela especially since Bolton and Pompeo were threatening war?  Why talk about trade with Russia with all these sanctions? Well whatever it is, one thing i know for sure is that it wasn&amp;#39;t influenced in the least by Russia&amp;#39;s announcing that it&amp;#39;s targeting the decision making centers in the US with nukes with a 6 minute intercept time! This is a huge admittance by the US of it&amp;#39;s failed policy.</t>
  </si>
  <si>
    <t>A estos gringos hijos de su puta madre ya se les hizo ley ke cada pinche presidente ke llega al poder tiene ke ir a robar y a invadir a algún país ke tenga riquezas económicas o petroleras y ya estamos hasta la madre de estar viendo esas pinches injusticias,si estos hijos de la chingada ocupan petróleo ke lo compren,pero no se le debe permitir ke siga convirtiendo países en desarrollo en plenos basureros y pilas de escombros,a chingar a su madre con sus culeradas en todo el mundo...ya estuvo bueno de tanta mierda ke vayan a la verga...</t>
  </si>
  <si>
    <t>Que raro, a mi me pareció un nuevo comienzo, la apertura para trascender la malgastada propoganda de dos potencias nucleares enfrentadas en el pasado, pasado, que no incluye a las nuevas generaciones que prácticamente los ven como los dinosaurios apunto de extinguirse.&lt;br /&gt;Ahora se les están acabando las excusas para continuar con su manera denigrante de ganarse la vida, inventando guerras y discordia donde no las hay.&lt;br /&gt;Los ciudadanos del mundo quieren la PAZ.</t>
  </si>
  <si>
    <t>dos grandes vaya vaya , dos machistas pero grandes</t>
  </si>
  <si>
    <t>Lmfao...  &amp;quot;How to say &amp;#39;McNugget... in English&amp;quot;</t>
  </si>
  <si>
    <t>Mr. Kasparov is wrong. Putin is strong but the True Power is in hands of small elite and Putin is allowed to front as official window dress for this clique, he´s a cross to take your nails so to say, much like our &amp;quot;leaders&amp;quot;. Real power is nowhere to been seen. More True Power-less Publicity; of the most powerful we will never ever hear or see no sign. I find it highly suspicious from the World Class Chess Champion to miss this fact and bladder out His usual Nonsense.</t>
  </si>
  <si>
    <t>I found Ms. Ioffe&amp;#39;s presentation   to build  mini-straw men and then knock them down.  I mean that she characterizes some one or some topic in a way that is misleading or exaggerated at best,  false at worst, and then &amp;quot;exposes&amp;quot; or disparages  what she&amp;#39;s deceptively built up.  For example,  she  characterizes  what some politicians and journalists have written  regarding  the extent of influence of  Russian cyber attacks  in favor of  Trump, against Clinton.  She then  lists many factors other than Russian interference which  influenced the outcome of the elections.  But of course, nobody  has ever said that  Russian interference is what  made Clinton lose/  Trump win.  IN fact, for months,  it was disputed on all sides, our intel folks, the press, whether  Russian interference had any effect at all.  Clapper  eventually  came out and said  he felt it must have had  an effect, i.e., part of what made her lose.  He has never said opposite,  and indeed, he insists along with most  journalists that Clinton did an awful lot to lose the election. This is explicitly stated by  most hournalists who say,  Trump did not win,  rather Clinton lost   Ms Ioffe completely ignores this,  uses a straw man  characterization of the press as if they  were saying the entire  results were due to Russia. &lt;br /&gt; At some points,  I honestly cannot  tell what exactly she&amp;#39;s saying.  For example, in her vignette about Cohen contacting Putin&amp;#39;s  associate directly,  trying to contact Putin, I guess,  is she being  sarcastic  in giving us the Sanders-Ivanka  analogy?  Is she saying it did not happen?    Again,  I find her  disparaging other writers who may not have had the life or reporting experience that she&amp;#39;s had to be really in poor taste.  If one has spent ten years living  among tribes of gorillas, one sure would know more about gorilla culture than those who have not.  But she&amp;#39;s downright snotty and disdainful in her tone of superiority.</t>
  </si>
  <si>
    <t>The similarities between Putin and Trump are because Trump is a creature of Putin. Millions of Twitter accounts have been created by Putin and his gang to hoodwink the American people. The inconsistency of Trump’s tweets is because some of the tweets were, and are being,  written by FSB ( former KGB ) agents. BTW, Masha Gessen is brilliant.</t>
  </si>
  <si>
    <t>G Kasparov and J Ioffe, what do they know about Russian politics? Gk lost to a computer playing chess. I mean he was pretty good but obviously not smart enough to just unplug the machine.</t>
  </si>
  <si>
    <t>Obama met privately with Putin.</t>
  </si>
  <si>
    <t>IMPEACH TRUMP NOW .</t>
  </si>
  <si>
    <t>I wonder if they know that Trump is a traitor?</t>
  </si>
  <si>
    <t>How about this idea Trump and Putin will have to meet and have there own treaty .  And that will draw Russia and America together and shut out allies don’t forget Putin plays chess and Donald plays tic tac toe  Putin is in charge not Trump.  My question is why are the GOP members not stopping this nightmare?  The only one that can stop it is Mueller and the wonderful FBI .   Its a no wonder that Trump attacks them at every turn .  &lt;br /&gt;This mad man needs to be stopped soon before he causes any more damage.</t>
  </si>
  <si>
    <t>Trump is being protected by the GOP !</t>
  </si>
  <si>
    <t>So does this mean that FOX news is now also FAKE NEWS???</t>
  </si>
  <si>
    <t>Putin._xD83E__xDD30__xD83D__xDDFA_️☄️_xD83E__xDD61_</t>
  </si>
  <si>
    <t>Putin..._xD83D__xDC90__xD83D__xDC8C__xD83D__xDC08__xD83D__xDCC6__xD83D__xDC56__xD83C__xDD97_⌛.   _xD83E__xDD3E_</t>
  </si>
  <si>
    <t>The fact it&amp;#39;s called the Democratic people&amp;#39;s republic is a total joke</t>
  </si>
  <si>
    <t>Putin sonrie es mi hijo trump</t>
  </si>
  <si>
    <t>Putin ya ocupó Venezuela,es mejor matar a Putin así se termine el conflicto</t>
  </si>
  <si>
    <t>Rusia ocupó Venezuela y quiere ocupar todo el continente americano de Norte,Central y Sur</t>
  </si>
  <si>
    <t>Todos los países del mundo no hacer comercio con Cuba,China,Rusia ,Irán y Correa de Norte</t>
  </si>
  <si>
    <t>Esos países crea guerras en la tierras,distruyen la humanidad</t>
  </si>
  <si>
    <t>Let me make something crystal clear. Winning the presidential election of the United States of America is one of the single hardest things to accomplish in a lifetime. So, that being said I&amp;#39;m having a little trouble understanding the logic of these people at CNN: &amp;quot;I just don&amp;#39;t understand why Trump didn&amp;#39;t basically renounce his right to the presidency to Putin on national television&amp;quot;... The presidency is NOT something he would give up even if there was evidence of scandal (which btw there is not, Barak Obama himself said that there is absolutely NO CONCEIVABLE way that a presidential election can be hacked. It can be &amp;quot;meddled&amp;quot; with, but Trump himself said he made the no meddling policy clear to Putin behind the camera. The part televised was for national recognition and wasn&amp;#39;t the actual interview). So all I&amp;#39;m saying is the president did what is asked of him, and I&amp;#39;m sorry if anyone is offended that Trump was polite to Putin rather than cursing him out and starting WWIII. Also let me remind you that this is a problem that has been around for years, to blame Trump for it is unethical and let me also remind you Barak Obama&amp;#39;s idea of solving Russian meddling was an alleged phone call he made to Putin to &amp;quot;cut it out&amp;quot;. Also if Trump is conspiring with Putin than why the freakin heck did he just approve the USA  helping Ukraine in thier struggle against Russia?!?! He is not a president that will back down, but he also is not going to continue this foolish feud with the Russians that has needlessly went on for decades.</t>
  </si>
  <si>
    <t>Let me make something crystal clear. Winning the presidential election of the United States of America is one of the single hardest things to accomplish in a lifetime. So, that being said I&amp;#39;m having a little trouble understanding the logic of these people at CNN: &amp;quot;I just don&amp;#39;t understand why Trump didn&amp;#39;t basically renounce his right to the presidency to Putin on national television&amp;quot;... The presidency is NOT something he would give up even if there was evidence of scandal (which btw there is not, Barak Obama himself said that there is absolutely NO CONCEIVABLE way that a presidential election can be hacked. It can be &amp;quot;meddled&amp;quot; with, but Trump himself said he made the no meddling policy clear to Putin behind the camera. The part televised was for national recognition and wasn&amp;#39;t the actual interview). So all I&amp;#39;m saying is the president did what is asked of him, and I&amp;#39;m sorry if anyone is offended that Trump was polite to Putin rather than cursing him out and starting WWIII. Also let me remind you that this is a problem that has been around for years, to blame Trump for it is unethical and let me also remind you Barak Obama&amp;#39;s idea of solving Russian meddling was an alleged phone call he made to Putin to &amp;quot;cut it out&amp;quot;. Also if Trump is conspiring with Putin than why the freakin heck did he just approve the USA helping Ukraine in thier struggle against Russia?!?! He is not a president that will back down, but he also is not going to continue this foolish feud with the Russians that has needlessly went on for decades.</t>
  </si>
  <si>
    <t>Mientras los políticos de EE.UU. no asuman la verdad, reconociendo que fue una malísima idea atribuir la derrota Demócrata y el triunfo Republicano a Rusia, habiendo transcurrido 16 meses sin lograr las pruebas culpables contundentes de la intervención, en la nación con mayor número de personas dedicadas a investigar el tema, disponiendo de la tegnología de punta, no deja de atribuir a Rusia una capacidad que el propio Putin dice no tener, constituyendo además un despropósito que desmerece la inteligencia del propio EE.UU., tienen que reconocer que dicha situación que los embotelló, porque habiendo habido manipulación, la verdad apunta hacia responsabilidades partidarias internas sin que Rusia lleve velas en ese entierro.</t>
  </si>
  <si>
    <t>Lo que hablaron aún no ha trascendido a la opinión pública. Sin embargo, en la rueda de prensa de la reunión de hoy domingo entre Labrov y Arreaza muestran que Rusia sigue apoyando el diálogo. la pregunta es: ¿POR QUÉ EEUU Y LA OPOSICIÓN VENZOLANA NO ACEPTAN EL DIÁLOGO NI LA DEFINICIÓN MEDIANTE ELECCIONES? Decir que faltan garantías es una mentira demostrada, porque esas elecciones serían muy vigiladas.</t>
  </si>
  <si>
    <t>Libertad libertad libertad libertad libertad libertad libertad libertad libertad libertad Venezuela Libreee _xD83C__xDDFB__xD83C__xDDEA_ saludos</t>
  </si>
  <si>
    <t>Do to them what they are doing to you.</t>
  </si>
  <si>
    <t>enserio México tiene n G20?si México está más pobre k puerto rico ahora Trump dile k peña construya el muro jejejejejeje</t>
  </si>
  <si>
    <t>El zar PUTIN,  sabe lo que hace ahora Venezuela le compra petróleo,   el Neozarismo se toma a Rusia, Las existencias de gasolina en Venezuela se agotarán en un mes, afirmaron este jueves representantes de los trabajadores de la estatal Petróleos de Venezuela (Pdvsa), que calificaron la situación de desabastecimiento de combustible como &amp;quot;sumamente grave&amp;quot;. En cuanto a la gasolina importada, solución que ha implementado el Gobierno para atender la demanda de combustibles, Hernández dijo tener dudas de la calidad del producto que se está adquiriendo en Rusia.  Putin le vende a Venezuela gasolina de tercera, sigan dándole vivas a este dictador ruso y el Imperio Chino, quienes no trabajan gratis, aplaudan al neutral Putin y verán las consecuencias de el espaldarazo de Putin a Maduro, esta desinteresado solo quiere su petroleo y su  oro, NADA MAS</t>
  </si>
  <si>
    <t>Q BENGA LA BESTIA ANIMAL DE TROMP  NO LE GREAN HA ESA BEZTIA GRIMINAL DE AMARICA ES TRAISIONERO TENGAN SUS HARMAS LISTAS PARA CUALQUIER BANDIDO</t>
  </si>
  <si>
    <t>Pajuo. Fueron invitados por el 96% dela poblacion q voto un referendo para q pertenecieran a Rusia. Muy inteligentes y astutos. Mejor estar con Rusia q con Ucrania en ruinas. En Siria el presidente Bashad tambien los invito a defenderlos y lo lograron.</t>
  </si>
  <si>
    <t>En USA nadie es coherente. Todos son fariceos. Estan enceguecidos por la codicia.</t>
  </si>
  <si>
    <t>Putin debe imponerle a USA q deje de intervenir paises e instituciones internacionales.</t>
  </si>
  <si>
    <t>Putin debe establecer lineas rojas en cada tema q traten.</t>
  </si>
  <si>
    <t>Al final del cuento las q tienen la razon son las mejores armas.</t>
  </si>
  <si>
    <t>quien no le va tener miedo,tiene en su jurisdiccion al fsb y svr,tan solo con eso,se vuelve uno de  los hombres mas poderosos,si quiere,puede mandar a que te desaparezcan y jamas vuelven a saber de ti :&amp;#39;u</t>
  </si>
  <si>
    <t>VIVA VENEZUELA</t>
  </si>
  <si>
    <t>Putin and his Mafia THUG Trump rigged the 2016 Election. Trump is NOT the President of the USA. Trump is the Puppet of the Kremlin Mafia Boss Putin</t>
  </si>
  <si>
    <t>No it&amp;#39;s that you never knew the truth to begin with.  Your entire existence is built on lies.</t>
  </si>
  <si>
    <t>Stay in russia you tripe hound.  Piss off.</t>
  </si>
  <si>
    <t>You are one of those Clapper identified and we know it.  You haven&amp;#39;t learned everything you need to know about America.  You give yourself away so easily.</t>
  </si>
  <si>
    <t>He was going for Jim acosta&amp;#39;s ass</t>
  </si>
  <si>
    <t>el mandamas de Canada es un genuino sodomita!</t>
  </si>
  <si>
    <t>Putin&lt;br /&gt;tiene personalidad&lt;br /&gt;y esta Guapo_xD83D__xDE18__xD83D__xDE0D_&lt;br /&gt;&lt;br /&gt;y a trump&lt;br /&gt;Le falta lo q a Putin&lt;br /&gt;le sora</t>
  </si>
  <si>
    <t>Pésimo el traductor...</t>
  </si>
  <si>
    <t>Ja ja ja ja como siempre Putin haciendo saber quien es el alfa</t>
  </si>
  <si>
    <t>Putin le dio la mano y le provoco un orgasmo</t>
  </si>
  <si>
    <t>ESTADOS UNIDOS, ATARDADO EN INTERBENIR, PORQUE, SABENQUE PUEDENMORIL,MUCHOS SIBILES, Y ESTANASIENDO ,LO INPOSIBLE PORCONBERSER, A PUTIN, QUE NO HAY MARCHA ATRAS, Y PUTIN,COMO NOESESTUPIDOY SABE QUE EN AMERICA, NI SONANDO, LEGANA UNA GUERRA ,LOQUE ESTA ASIENDO, ES QUE, ESTADOS UNIDOS LES GARANTISE EL PAGO DESU DEDUA DE 17,000,000,000. PER CEANME, QUE PUTIN ES EL MENOS INTERESADO,DEIR, ALA GUERRA CON ESTADOS UNIDOS, POR EL BOBOLON DE MADURO Y MENOS TANLOJOS, DE SUS FRONTERAS...DIOS BENDIGAAMERICA...</t>
  </si>
  <si>
    <t>AQUI EL QUE MANDA ES PUTIN!!!!</t>
  </si>
  <si>
    <t>jejejeje</t>
  </si>
  <si>
    <t>Esa mujer tiene una mirada extraña como extraterrestre</t>
  </si>
  <si>
    <t>Si Putin es un hombre supremamente astuto inteligente y también puso a trump en el poder por supuesto esa es una realidad contundente!</t>
  </si>
  <si>
    <t>RT- Team, danke das ihr sowas einfach unkommentiert ins Internet stellt. &lt;br /&gt;Keine der kommunistischen Medienvertreter können ihre fresse halten und zwei der größten Staatsmänner einfach selber reden lassen. &lt;br /&gt;Danke.</t>
  </si>
  <si>
    <t>The implications of Barr/Trumpster spin on the Mueller report is that the Mueller Report was an attempt at a coup against a duly elected President and charge these people (Comey, Wray, Page/Sftzork, Rosenstein, etc. and even Mueller himself) with TREASON.</t>
  </si>
  <si>
    <t>The joint exercises that have been going on for decades and had no effect whatsoever on North Korea and usually just created more tension in the region with retaliatory exercises. The diplomats that are expressing concern have failed miserably in the past to get anything at all from NK. Here we go again it&amp;#39;s the Russians. This woman has taken a break from reality.I just can&amp;#39;t believe that the ppl of the U.S can be that simple minded that they would not let Trump try to get a peace deal with the North Koreans. I would hope that all ppl in the U.S are hopeful of fruitful negotiations with Kim and a good settlement can be reached that looks to reduce nuclear tensions in the region and a commitment to peace on the peninsula that is good for all parties.</t>
  </si>
  <si>
    <t>Impeach the Russian Agent in the White House</t>
  </si>
  <si>
    <t>Putin is one of the most outstanding persons ever,  it would be great if Trump can work with him.</t>
  </si>
  <si>
    <t>Trump is the worst spy ever.  Every one knows about it but some people don&amp;#39;t want  to admit to it.</t>
  </si>
  <si>
    <t>WHEN IS YOU GOING TO UNDERSTAND! WHITE PEOPLE ARE GOING TO DO WHAT THEY WANT. ASSHOLE THEY&amp;#39;RE NOT TALKING ABOUT YOU ANYWAY. CAUSE ITS NOT NECESSARY. ITS THERE TURN IN WORLD POWER. THE DOWN FALL OF AMERICA WILL BE . BRAGGING ABOUT BEING THE MOST POWERFUL COUNTRY IN THE WORLD. REMEMBER MUHAMMAD ALI. THE GREATEST.</t>
  </si>
  <si>
    <t>@folkblack I WAS IRONICAL!!!!!</t>
  </si>
  <si>
    <t>UR IRONIC,NOT MY NATIVE LANGUAGE</t>
  </si>
  <si>
    <t>if the all &amp;quot;all american loudmouth&amp;quot; is getting along with the russian boss, at least its gotta mean the world is rather safe!!!</t>
  </si>
  <si>
    <t>GET IT YANKS!!!!THAT GUY PUTIN IS SHITTING ALL OVER YOU!!!HE IS WAY SMARTER THAN THAT ALL AMERICAN LOUDMOUTH! PUTIN IS PROBABLY LAUGHING HIS ASS OFF!</t>
  </si>
  <si>
    <t>W Bush was a disgrace , but this guy is even worse! Makes you wonder who the hell the republicans are going to elect for president the next time around? Steven Segal,maybe? He seems to get along with Vlad the lad, who probably will be around for many more years.</t>
  </si>
  <si>
    <t>He  should get his &amp;#39;&amp;#39;Wall&amp;#39;&amp;#39; and be  put against it for treason.</t>
  </si>
  <si>
    <t>Get those Evil bastards out and do it Soon. All of the Deceased Presidents are turning in their tombs about now, You damn &amp;#39;&amp;#39;Faketriots and Tea Tards, get your  hypocrite asses in gear.</t>
  </si>
  <si>
    <t>It sounds like great news.  KUDOS to Russia!</t>
  </si>
  <si>
    <t>Put trump in handcuffs now along with his golddigger wife.</t>
  </si>
  <si>
    <t>Isn&amp;#39;t there an obvious problem with this line of reasoning, I.e. If trump and Putin really were conspiring, why would they make the meeting public knowledge? Wouldn&amp;#39;t the easiest thing to do be to have a secret video conference or something like that?!</t>
  </si>
  <si>
    <t>Same reason he&amp;#39;s the only fake President to hide his tax info...corruption</t>
  </si>
  <si>
    <t>Of course they would.  Trump committed treason.  What blackmail information does russia have on trump.  You are a liar trump.  What are you covering up antichrist trump</t>
  </si>
  <si>
    <t>The analytical intellectuals like this woman are being monitored at all levels because they represent the greatest threat to the consolidation of power by the various autocratic tyrants like Mohammed bin Salman of Saudi Arabia and Vladimir Putin of Russia. Jamaal Khashoggi was going to orchestrate an international army of journalists and/or activists to counter the power plans of MBS. The cellphone surveillance tool of Pegasus is alleged to have empowered the TIGER SQUAD to kill Khashoggi.</t>
  </si>
  <si>
    <t>The Electoral College system provides the achilles heel by which we were used this time round. But the entire ball of wax that represents our political/cultural process is responsible for our current situation. The blow back from our recent government shut down will have unintended consequences of potentially beneficial qualities. Kasparov brings out many important points here. He is an insider who can give us great insights. Tyrants thrive in chaos. Trump deliberately orchestrated chaos by the shutdown but it ended up backfiring on him. Putin will also have social dynamics backfire on him.</t>
  </si>
  <si>
    <t>Donald Trump became Santa Claus to Putin. But the political upheaval generated by Trump&amp;#39;s most recent political miscalculation will rub off greatly on Putin. Everyone is starting to look at things more closely now.</t>
  </si>
  <si>
    <t>&amp;quot;...people at the top drink their own kool aid...&amp;quot; That applies to the Trump people and to the Putin people as well as to all the other autocratic leaders and their inner circles around the world.</t>
  </si>
  <si>
    <t>Would love to hear her latest take on things. I also would love to know how long Trump has been successfully funding his buildings and being financially involved with Russian oligarchs.</t>
  </si>
  <si>
    <t>We were there. We heard and saw the russain reaction , we know what they said , we don&amp;#39;t know what Cheeto head - said. Hark I hear the stink ! ...many folks were very - reactive,- at this point of the tale ...who&amp;#39;s spinning swirling out of control? Now an then .</t>
  </si>
  <si>
    <t>Mi   votoooooo</t>
  </si>
  <si>
    <t>el diablo sabe a quien se le aparece en el saludo esta sabido quien es el que manda el de la mano arriba</t>
  </si>
  <si>
    <t>Trump sabe perfectamente que no está hablando con el presidente de México, Perú, Argentina, etc sino con el hombre que fue considerado en 4 ocasiones el hombre más poderoso del planeta y que actualmente puede hacerle frente a EE.UU y sus perritos de la OTAN, Rusia es el oso y EE.UU un simple hombre que siempre lo ah querido encadenar con la ayuda de sus perros la OTAN</t>
  </si>
  <si>
    <t>Robert Moore who knows Trump very well through Stone tells that Trump and Putin are butt buddies. I believe it, the body languages tells it all.</t>
  </si>
  <si>
    <t>Trump looks terrified.</t>
  </si>
  <si>
    <t>Putin is looking smart</t>
  </si>
  <si>
    <t>idiot old man..rest in peace stupid</t>
  </si>
  <si>
    <t>what a shame! blue man worked for money and did the thing he did not want</t>
  </si>
  <si>
    <t>what really should be removed from the venue is Donald Trump, KING OF THE SHIT</t>
  </si>
  <si>
    <t>There was a very clear “no signs”-rule. He broke the rules and got thrown out.</t>
  </si>
  <si>
    <t>US did to USSR...putin has bigger plan.Trump sponsored by putin</t>
  </si>
  <si>
    <t>#45 needs to just move to Russia</t>
  </si>
  <si>
    <t>Fuck we _xD83D__xDC4A__xD83C__xDFFC__xD83D__xDC4A__xD83C__xDFFC_</t>
  </si>
  <si>
    <t>Respect absolute Putin president.</t>
  </si>
  <si>
    <t>Patricia Ray    yes, Trump has committed TREASON among other vile acts.  &lt;br /&gt;&lt;br /&gt;** Verified by Snopes. **&lt;br /&gt;&lt;br /&gt;I traveled by bus to New York City in June 1994 in the hope of starting a modeling career. I went to several modeling agencies but was told that I needed to put together a modeling portfolio before I would be considered. I then went to the Port Authority in New York City to start to make my way back home. There I met a woman who introduced herself to me as Tiffany. She told me about the parties and said that, if I would join her at the parties, I would be introduced to people who could get me into the modeling profession. Tiffany also told me I would be paid for attending.&lt;br /&gt;&lt;br /&gt;The parties were held at a New York City residence that was being used by Defendant Jeffrey Epstein. Each of the parties had other minor females and a number of guests of Mr. Epstein, including Defendant Donald Trump at four of the parties I attended. I understood that both Mr. Trump and Mr. Epstein knew I was 13 years old.&lt;br /&gt;&lt;br /&gt;Defendant Trump had sexual contact with me at four different parties in the summer of 1994. On the fourth and fnial sexual encounter with Defendant Trump, Defendant Trump tied me to a bed, exposed himself to me, and then proceeded to forcibly rape me. During the course of this savage sexual attack, I loudly pleaded with Defendant Trump to stop but he did not. Defendant Trump responded to my pleas by violently striking me in the face with his open hand and screaming that he would do whatever he wanted,&lt;br /&gt;&lt;br /&gt;Immediately following this rape, Defendant Trump threatened me that, were I ever to reveal any of the details of Defendant Trump’s sexual and physical abuse of me, my family and I wold be physically harmed if not killed.</t>
  </si>
  <si>
    <t>Carter Page is pure evil too.</t>
  </si>
  <si>
    <t>Couldn&amp;#39;t they use a bit more balanced Reporter for this series. Had a look for about 10 minutes of the first Episode and it contains so much already proved false I stopped watching. Hoped they had changed the reporter for Number 3.&lt;br /&gt;I don&amp;#39;t know why this woman does not migrate to the USA or UK. She would be right at home there.&lt;br /&gt;Australian. Now I know why I don&amp;#39;t watch 4 Corners anymore.</t>
  </si>
  <si>
    <t>Russia didn&amp;#39;t affect a single vote.  If they did, they sure found someone a stupid person.  And I could&amp;#39;ve affected their vote moreso.&lt;br /&gt;What total nonsense&lt;br /&gt;Talk about smoke .... Trump won for huge reasons not Russia</t>
  </si>
  <si>
    <t>I knew when they first said Russia interference that it was all a smear.  I&amp;#39;ve seen it for 50 years.  Smear and smear and smear which is why Trump won.&lt;br /&gt;Most people are sick of the Dems and the Reps both have proven equally pathetic.&lt;br /&gt;The Reps hated him as much as the Dems</t>
  </si>
  <si>
    <t>Russia screwed Cuba when we went to war with them. And he will screw the United States because Trump is helping him do so</t>
  </si>
  <si>
    <t>Trump always has us looking at the FBI like they are there are enemy when he needs to pay attention to the Real Enemy which is Russia.</t>
  </si>
  <si>
    <t>FOLLOW THE MONEY LIKE RACHEL MADDOW HAS DONE !!!!!!</t>
  </si>
  <si>
    <t>RUSSIA GO GO GO !!!!!!! HAHAHAHAHAHAHAHAHAA !!!!</t>
  </si>
  <si>
    <t>TRUMP GO BUILD PUTIN&amp;#39;S PENTHOUSE FOR 15 MILLION !!!!!HAHAHAHAHAHAHAHAHAHA</t>
  </si>
  <si>
    <t>YEEEEEEEEEEE RUSSIA YOU WON !!!!!!!!</t>
  </si>
  <si>
    <t>HAHAHAHAHHAHAHAHAHAHAHAHA!!!!!!!! IVANKA RUSSIAN SPY !!!!!</t>
  </si>
  <si>
    <t>TRUMP SOHO SATER  JEWISH ITALIAN MAFIA !!!!!</t>
  </si>
  <si>
    <t>KAZAKSTAN CHROMIUM PLANT !!!!!!!&lt;br /&gt;FOLLOW THE MONEY.........HAHAHAHAHAHAHA !!!! PUTIN&amp;#39;S PUTAS !!!!!!</t>
  </si>
  <si>
    <t>NOW TRUMP CAN OPENLY DO BUSINESS WITH SAUDIS ARABIA KING SALMONELA !!! HAHAHAHAHAHAH !!!!</t>
  </si>
  <si>
    <t>TRUMP MEGALO MANIAC MOBSTER !!!!!</t>
  </si>
  <si>
    <t>DIVIDE TO RULE !!!!!!!!! THE RUSSIANS SUCCEED !!!!</t>
  </si>
  <si>
    <t>HAHAHAHAHAHAHA ........NAIF DEMOCRATES !!!!</t>
  </si>
  <si>
    <t>THE MOB RULES THE WORL !!!!!!! NEW WORL ORDER !!!!!! THE MOB !</t>
  </si>
  <si>
    <t>I can&amp;#39;t decide whether Roger Stone looks more like a cartoon villain or a muppet.  Then again why either/or?</t>
  </si>
  <si>
    <t>Trump the Con man in Chief! He is losing! His brand is flopping around! He&amp;#39;s a slime ball  out of water his brand is dying!</t>
  </si>
  <si>
    <t>Sooner or later Trump will leave the White House -- it&amp;#39;s only a matter of time. When he does, his &amp;quot;empire&amp;quot; will fall apart, and he&amp;#39;s likely to,die in prison. This can&amp;#39;t last forever. Take heart. We made it through the Civil War, the Depression, the Kennedy assassination, and we&amp;#39;ll make it through this.</t>
  </si>
  <si>
    <t>How many Trump supporters have watched this</t>
  </si>
  <si>
    <t>Prove it.</t>
  </si>
  <si>
    <t>Why shouldnt it be? Theres this little thing called &amp;quot;Free speech&amp;quot;.</t>
  </si>
  <si>
    <t>Thatz beck bennet as putin</t>
  </si>
  <si>
    <t>_xD83D__xDE05__xD83D__xDE05_THIS IS WHAT HE DO _xD83D__xDE02__xD83D__xDE02__xD83D__xDE02_</t>
  </si>
  <si>
    <t>Good thing our president doesn’t actually act like this.</t>
  </si>
  <si>
    <t>thank you Conan for bringing these conversations to the American people. why don&amp;#39;t the other networks cover this. it&amp;#39;s Uuge!</t>
  </si>
  <si>
    <t>Moja ocena jest taka ze moszesz miec stluczke z czolgiem i bedzie to wygladalo na wypadek</t>
  </si>
  <si>
    <t>VLADIMIR PUTIN IS a thug and a killer in Ukraine and in Syria. He must go.</t>
  </si>
  <si>
    <t>Confirmed. Idiots indeed.</t>
  </si>
  <si>
    <t>Trump is a traitor and Treason is still punishable by death</t>
  </si>
  <si>
    <t>Haha yes we know you&amp;#39;re not suppose to believe what you see,only what he tells you _xD83D__xDE02_</t>
  </si>
  <si>
    <t>Barr joins the ranks of liars who have signed the loyalty oath to Trump. It won&amp;#39;t matter anyway, because the President is creating a crisis by keeping the government shut. Despite daily reminders, Americans are disregarding the Presidents angry statement that he would proudly shut down the government , this among twenty five repetitions that he would shut down the government. THE COURTS ARE CLOSED. THE CONGRESS WILL DO NOTHING AGAINST TRUMP. So when Trump declares martial law because Trump has destroyed the government, the people will rally behind him like never before for rescuing them from the evil Democrats. The President will put troops on the streets, he will change or make any law he wishes, he will be dictator for life. If it seems hard to believe just look back at every day since he took office. Start with government by Tweet, but quickly remember the top Russian spies in the oval office with Trump alone, as Trump updated them on top secret intelligence obtained from our allies. Is he not only to be our dictator but also the man who finally sells America to Putin?</t>
  </si>
  <si>
    <t>After WWI, Benito Mussolini of Italy said he wanted to make Italy great again, believing he could rebuild the ancient Roman Empire. Italy; switch sides, abandoned its allies and aligned itself with Nazi Germany, blamed minorities for problems, embraced Fascism &amp;amp; Nationalism and burned news papers.  Donald J Trump said he wants to MAGA. Under Trump; the United States has abandoned our allies, aligned ourselves with Vladimir Putin of Russia, blames minorities for all the problems, embraced Fascism &amp;amp; Nationalism and calls news station Fake News. What could possibly go wrong.</t>
  </si>
  <si>
    <t>The lies told by trump for his son should have been enough to get that family out of office.</t>
  </si>
  <si>
    <t>&lt;b&gt;Only Boy Talk:&lt;/b&gt; Well Vlad, &lt;b&gt;I am having trouble with Melania&lt;/b&gt; She doesn&amp;#39;t like when I talk to her, touch her or even stay in the same room with her. She hates some of my annoying habits, like that in &amp;amp; out thing I do. You know, breath in, breath out and wish I would just stop doing it. Please help me.</t>
  </si>
  <si>
    <t>Putin runs rings around the worlds stupidest leader...Donald Trump.</t>
  </si>
  <si>
    <t>TRUMP IS MAKING RUSSIA GREAT AGAIN _xD83D__xDC4D_</t>
  </si>
  <si>
    <t>How is Trump a gift to Putin? Please explain you communist bums at CNN?</t>
  </si>
  <si>
    <t>Trump is guilty of treason. He attacks our war heroes, he is for Saudi Arabia, he is for Putin he must be impeached.</t>
  </si>
  <si>
    <t>Good on you girl. Trump wants ti be like Putin.</t>
  </si>
  <si>
    <t>Revolution is about cutting off the head of the snake...not bashing jews or refugees or gays or women. Dont fight each other  fight the corrupt dictators.</t>
  </si>
  <si>
    <t>Thanks Russia for exposing Hillary&amp;#39;s emails</t>
  </si>
  <si>
    <t>Ukraine feminist&lt;br /&gt;I only heard about Ukraine prostitutes</t>
  </si>
  <si>
    <t>Quieranse</t>
  </si>
  <si>
    <t>Kkkkk_xD83E__xDD23__xD83E__xDD23__xD83E__xDD23__xD83E__xDD23_</t>
  </si>
  <si>
    <t>Stop false alligation!!</t>
  </si>
  <si>
    <t>Fake cnn, stop crying</t>
  </si>
  <si>
    <t>_xD83E__xDD2E__xD83E__xDD2E__xD83E__xDD2E__xD83E__xDD2E__xD83E__xDD2E_</t>
  </si>
  <si>
    <t>So what? That&amp;#39;s what presidents do...talk to other foreign leaders.</t>
  </si>
  <si>
    <t>I know alot of people who stated strongly they were innocent. Johm Gotti, Sammy the Bull come to mind!! He appears as GUILTY AS A FOX IN A HEN HOUSE!!!</t>
  </si>
  <si>
    <t>Trump deserves (if found guilty beyond a reasonable doubt) deserves the same plea &amp;amp; charges as Julius and Ethel Rosenberg were American citizens who spied, with others, for the Soviet Union and were tried, convicted, and executed by the federal government of the United States. They provided top-secret information about radar, sonar, and jet propulsionengines to the USSR and were accused of transmitting valuable nuclear weapon designs to the Soviet Union; at that time the United States was the only country in the world with nuclear weapons.&lt;br /&gt;Julius and Ethel Rosenberg!!!&lt;br /&gt; Why, because if guilty like all RATS TO THER COUNTRY DESERVES EXTERMINATION TO THE FULLEST EXTENT OF THE LAW, ONLY IF GUILTY BEYOND A REASONABLE DOUBT!!!!</t>
  </si>
  <si>
    <t>He&amp;#39;s a weak, stupid, dangerous man. Not only is that some film-flaming of the highest order, but he&amp;#39;s going to knock an estimated 1trillion dollars off the world economy with his blind trade policies. We need to get rid of him before it costs America dearly!</t>
  </si>
  <si>
    <t>The world probably would have been better off with just about anybody but Trump as president. Trump is the guy Putin wanted and I think he likes most of whatever Trump is doing. Trump has done a great job of dividing Americans and doing nothing to make our future elections more secure against interference. Fox &amp;quot;News&amp;quot; is anti-American because they just support the great leader, same as the &amp;quot;news&amp;quot; in Russia does for Putin. Hannity, another draft dodger, is typical of their bias reporting.</t>
  </si>
  <si>
    <t>Is putin respected in his own country or feared. ? There is a huge difference.</t>
  </si>
  <si>
    <t>Yes, Trump, let&amp;#39;s allow our intelligence team to OBSERVE their intelligence agents &amp;quot;interrogate&amp;quot; one of their own. Gee, what an incredible offer - INDEED.</t>
  </si>
  <si>
    <t>The very worst thing for me about traitor Trump is how he wastes so much of my time worrying about the next stupid thing he&amp;#39;s sure to do. I&amp;#39;ve never had to worry more about America and its people before Trump came along. I&amp;#39;ll be so happy when he&amp;#39;s gone. Next time I hope we can elect someone who isn&amp;#39;t a serial adulterer, serial liar and someone who will be representing America and not Russia. Is that too much to ask for?</t>
  </si>
  <si>
    <t>Incidentally VLADIMIR PUTIN is an anagram for I INVALID TRUMP. Just sayin&amp;#39;</t>
  </si>
  <si>
    <t>Cartoons - Topic&lt;br /&gt;Recommended videos for you&lt;br /&gt;&lt;br /&gt;&amp;#39;&amp;#39;Man Kira sure is a smart villain&amp;#39;&amp;#39; &lt;a href="https://www.youtube.com/watch?v=GaC1JXMidW0"&gt;https://www.youtube.com/watch?v=GaC1JXMidW0&lt;/a&gt;&lt;br /&gt;&lt;br /&gt;The Daily Boogle - Cyanide &amp;amp; Happiness Shorts&lt;br /&gt;ExplosmEntertainment&lt;br /&gt;Stupid Like A Fox &lt;a href="https://www.youtube.com/watch?v=OHp68jyB6Cw"&gt;https://www.youtube.com/watch?v=OHp68jyB6Cw&lt;/a&gt;&lt;br /&gt;11 months ago&lt;br /&gt;&lt;br /&gt;The Oblongs - All Creepy Susie lines&lt;br /&gt;LittleSkullKid&lt;br /&gt;&lt;br /&gt;U Got That | Wendy&amp;#39;s Edition&lt;br /&gt;Yori Yoshi&lt;br /&gt;375K views&lt;br /&gt;4 weeks ago</t>
  </si>
  <si>
    <t>Doritos® | Chance the Rapper x Backstreet Boys Super Bowl OFFICIAL VIDEO &lt;a href="http://www.youtube.com/results?search_query=%23NowItsHot"&gt;#NowItsHot&lt;/a&gt;&lt;br /&gt;Doritos®&lt;br /&gt;&lt;br /&gt;[Reupload] ASMR~ New Year’s Resolutions Psychiatrist &lt;a href="https://www.youtube.com/watch?v=oDZcSlrEiMA"&gt;https://www.youtube.com/watch?v=oDZcSlrEiMA&lt;/a&gt;&lt;br /&gt;Recommended for you-person watching this&lt;br /&gt;&lt;br /&gt;Kero &amp;amp; The Zoo Crew&lt;br /&gt;Mister Metokur</t>
  </si>
  <si>
    <t>I&amp;#39;m voting for Obama because... &lt;a href="https://www.youtube.com/watch?v=VvB3h5E9vF8"&gt;https://www.youtube.com/watch?v=VvB3h5E9vF8&lt;/a&gt;&lt;br /&gt;&lt;br /&gt;dads-point of view, whitey&lt;br /&gt;oh boy, gather round dipshits&lt;br /&gt;100 LOUD neck adjustments in a row by ASMR Chiropractor &lt;a href="https://www.youtube.com/watch?v=0zDShiutlfI&amp;amp;t=165s"&gt;https://www.youtube.com/watch?v=0zDShiutlfI&amp;amp;t=165s&lt;/a&gt;</t>
  </si>
  <si>
    <t>r/choosingbeggars Best Posts #2&lt;br /&gt;&lt;br /&gt;GioFilms stupid flying ARK&lt;br /&gt;560K views&lt;br /&gt;8 months ago&lt;br /&gt;&lt;br /&gt;Tomorrowland Ruined My Life And (pink)Dreams &lt;a href="https://www.youtube.com/watch?v=C1-74z9dFYs"&gt;https://www.youtube.com/watch?v=C1-74z9dFYs&lt;/a&gt;&lt;br /&gt;Jenny Nicholson&lt;br /&gt;&lt;br /&gt;Doctor Strange Looks Familiar&lt;br /&gt;Jenny Nicholson</t>
  </si>
  <si>
    <t>Tonka Saw - Analysis Of A Sociopath&lt;br /&gt;Mike Barbarossa&lt;br /&gt;•&lt;br /&gt;12K views&lt;br /&gt;4 days ago&lt;br /&gt;Tonka Saw flamed and burned his last bridges in a feat of irresponsible and inconsiderate sociopath behavior &lt;a href="http://www.youtube.com/results?search_query=%23TonkaSaw"&gt;#TonkaSaw&lt;/a&gt; &lt;a href="http://www.youtube.com/results?search_query=%23InternetTamponSports"&gt;#InternetTamponSports&lt;/a&gt;</t>
  </si>
  <si>
    <t>Is Forces of Destiny good? if u have to ask u have your answer&lt;br /&gt;Jenny Nicholson &lt;br /&gt;311K views&lt;br /&gt;Destiny Bro!  &lt;a href="https://www.youtube.com/watch?v=0JYsQ8p3wM8"&gt;https://www.youtube.com/watch?v=0JYsQ8p3wM8&lt;/a&gt;&lt;br /&gt;&lt;br /&gt;Destiny 2&amp;#39;s Campaign In A Nutshell - Part 1&lt;br /&gt;Th3Jez(abell)&lt;br /&gt;1.3M views</t>
  </si>
  <si>
    <t>A Good Enough Summary of Kingdom Hearts&lt;br /&gt;Barry Kramer&lt;br /&gt;950K views&lt;br /&gt;&lt;br /&gt;why i cant introduce kingdom hearts to my friends &lt;a href="https://www.youtube.com/watch?v=d-ae06Z1NcM"&gt;https://www.youtube.com/watch?v=d-ae06Z1NcM&lt;/a&gt;&lt;br /&gt;I hope trump nukes us. with real nukes</t>
  </si>
  <si>
    <t>Orange Man Bad - John Ward  &lt;a href="https://www.youtube.com/watch?v=-N_Vs7ln_N8"&gt;https://www.youtube.com/watch?v=-N_Vs7ln_N8&lt;/a&gt;&lt;br /&gt;dont let me stop u from killing yourself^^&lt;br /&gt;&lt;br /&gt;Hi I’m peppa pig &lt;a href="https://www.youtube.com/watch?v=Pah0NjisajM"&gt;https://www.youtube.com/watch?v=Pah0NjisajM&lt;/a&gt;</t>
  </si>
  <si>
    <t>Jeep &amp;quot;Big Game Blitz&amp;quot; | OneRepublic | &amp;quot;More Than Just Words&amp;quot; &lt;a href="https://www.youtube.com/watch?v=msllMWcmC08"&gt;https://www.youtube.com/watch?v=msllMWcmC08&lt;/a&gt;&lt;br /&gt;Jeep  &lt;a href="https://www.youtube.com/watch?v=a9v8hcAezkk"&gt;https://www.youtube.com/watch?v=a9v8hcAezkk&lt;/a&gt;&lt;br /&gt;FAR CRY 3: BLOOD DRAGON (Zero Punctuation) &lt;a href="https://www.youtube.com/watch?v=LMaeHNjoICw"&gt;https://www.youtube.com/watch?v=LMaeHNjoICw&lt;/a&gt;&lt;br /&gt;&lt;br /&gt;Up next&lt;br /&gt;AUTOPLAY&lt;br /&gt;&lt;br /&gt;&lt;br /&gt;Elaine and David Puddy with Vegetable Lasagna&lt;br /&gt;Antony Barbosa- projection &amp;amp; feminism go hand in hand&lt;br /&gt;719K views&lt;br /&gt;&lt;br /&gt;Saudi Arabia Beheads 19 People&lt;br /&gt;Secular Talk&lt;br /&gt;812K views&lt;br /&gt;&lt;br /&gt;Islam &amp;amp; ISIS - Beheadings &amp;amp; Mutilation of the dead &lt;a href="https://www.youtube.com/watch?v=oX4CJjwDMfw"&gt;https://www.youtube.com/watch?v=oX4CJjwDMfw&lt;/a&gt;&lt;br /&gt;u like SAW right?</t>
  </si>
  <si>
    <t>&lt;a href="http://www.youtube.com/results?search_query=%23Walmart"&gt;#Walmart&lt;/a&gt; &lt;a href="http://www.youtube.com/results?search_query=%23WalmartSecrets"&gt;#WalmartSecrets&lt;/a&gt;&lt;br /&gt;Shady Secrets Walmart Doesn&amp;#39;t Want You To Know &lt;a href="https://www.youtube.com/watch?v=K6FjZeVnuqA"&gt;https://www.youtube.com/watch?v=K6FjZeVnuqA&lt;/a&gt;&lt;br /&gt;Amazon Parterns- do math stupid&lt;br /&gt;&lt;br /&gt;Are My Indian Homies Botting?&lt;br /&gt;&lt;br /&gt;SomeOrdinaryGamers&lt;br /&gt;45K views&lt;br /&gt;17 hours ago&lt;br /&gt;&lt;br /&gt;u too princess, why we&amp;#39;ll be workin for pennies. -or just b slaves&lt;br /&gt;Im too busy too question anything HRC goes. Im an independent woman</t>
  </si>
  <si>
    <t>&lt;a href="http://www.youtube.com/results?search_query=%23WorldHijabDay"&gt;#WorldHijabDay&lt;/a&gt; &lt;a href="http://www.youtube.com/results?search_query=%23FreeFromHijab"&gt;#FreeFromHijab&lt;/a&gt; &lt;a href="http://www.youtube.com/results?search_query=%23ExMuslim"&gt;#ExMuslim&lt;/a&gt;&lt;br /&gt;World Hijab Day 2019 &lt;a href="https://www.youtube.com/watch?v=IyKNTXObvjc"&gt;https://www.youtube.com/watch?v=IyKNTXObvjc&lt;/a&gt;&lt;br /&gt;_xD83D__xDC3E_ Suave Paws Doggy Tailor: ASMR Menswear for Dogs_xD83D__xDD7A__xD83C__xDFFD_ &lt;a href="https://www.youtube.com/watch?v=EBuZM_RNfSA"&gt;https://www.youtube.com/watch?v=EBuZM_RNfSA&lt;/a&gt;&lt;br /&gt;&lt;br /&gt;Amadeus&amp;#39; PHONE CALL FROM JAIL &lt;a href="https://www.youtube.com/watch?v=O6KcZN2vpuY"&gt;https://www.youtube.com/watch?v=O6KcZN2vpuY&lt;/a&gt;&lt;br /&gt;im lovin it&lt;br /&gt;Real Lawyer Reacts to The Social Network (Full Movie) // LegalEagle&lt;br /&gt;LegalEagle&lt;br /&gt;Recommended for you&lt;br /&gt;&lt;br /&gt;do u people get news from from facebook? people use facebook?&lt;br /&gt;may as well read the Washington Post&lt;br /&gt;&lt;br /&gt;&lt;br /&gt;Fredo&amp;#39;s outburst &lt;a href="https://www.youtube.com/watch?v=zgHXHtHSsNo"&gt;https://www.youtube.com/watch?v=zgHXHtHSsNo&lt;/a&gt;</t>
  </si>
  <si>
    <t>How To Make a Cardboard Shield &lt;a href="https://www.youtube.com/watch?v=NmTJUjSG_PY"&gt;https://www.youtube.com/watch?v=NmTJUjSG_PY&lt;/a&gt;&lt;br /&gt;does he like me?&lt;br /&gt;hints- do u get them?</t>
  </si>
  <si>
    <t>Some Americans are ignorant and proud 85 The Dunning Kruger Effect &lt;a href="https://www.youtube.com/watch?v=GZ84h_OYUOM"&gt;https://www.youtube.com/watch?v=GZ84h_OYUOM&lt;/a&gt;&lt;br /&gt;dirt forever-ago away&lt;br /&gt;national genos-cide</t>
  </si>
  <si>
    <t>Here we go democrats all starts again! Knobs.</t>
  </si>
  <si>
    <t>like you&lt;br /&gt;&lt;br /&gt;&lt;br /&gt;only rich&lt;br /&gt;&lt;br /&gt;&lt;br /&gt;and president )&lt;br /&gt;&lt;br /&gt;&lt;br /&gt;ooops! stupid</t>
  </si>
  <si>
    <t>because its none of your business )&lt;br /&gt;&lt;br /&gt;&lt;br /&gt;ooops! stupid!</t>
  </si>
  <si>
    <t>POTUS - Putin Overthrows The United States</t>
  </si>
  <si>
    <t>Lmao only 1.4milion sub to MSNBC. 300milion of usa population but only 1.4milion sub to thus channel Lmafo_xD83D__xDE02__xD83D__xDE02__xD83D__xDE02__xD83D__xDE02_</t>
  </si>
  <si>
    <t>Lmao the irony this guy is a communist lover_xD83D__xDE02__xD83D__xDE02__xD83D__xDE02_</t>
  </si>
  <si>
    <t>CNN fake news_xD83D__xDE02__xD83D__xDE02__xD83D__xDE02__xD83D__xDE02__xD83D__xDE02_</t>
  </si>
  <si>
    <t>Everyone knows crimes they have committed together ,fraud etc etc..</t>
  </si>
  <si>
    <t>You know the more I hear the major media doing everything in their power to push Russia into an untenable  economic and military corner, I have to wonder if they are being punished for no longer being a communist form of government.  Oh how they loved Cuba and rarely denounced China polluting the world. Is it just chance that the media is angrier now  at today&amp;#39;s Russian than when Joseph McCarthy tried to chase them out of powerful positions in Washington,DC.  what kind of real military threat can they be with the economy of Italy? They didn&amp;#39;t screw up the middle east to make Saudi Arabia happy we did. Russia&amp;#39;s biggest crime was to save the lives of non radical Muslims and Christians in Syria, while McCain and Sen.Graham funneled arms to blood thirsty terrorists! I suggest we all read up on the real reason there was a Cuban Missile Crisis! And thank you Putin for kicking Monsanto our of your country. You obviously love your people more than our leaders love us. And thank you Mr. Putin  for warning us about the Boston Marathon Bombers.  Could it be that People  like  Communist  voter John Brennan hate Russia  as traitors to Communist cause?</t>
  </si>
  <si>
    <t>The ignorance in this comment section is appalling.</t>
  </si>
  <si>
    <t>She grew up in a former eastern block country which was part of the USSR when she was a child so she probably is pretty nervous around Putin - I know I don&amp;#39;t trust the SOB one bit.  She turns her smile off pretty abruptly.</t>
  </si>
  <si>
    <t>Dumb Trump, always talking with two sides of his little zero hole of a mouth! A confirmed pathological liar and a fraud!!</t>
  </si>
  <si>
    <t>Congress needs to subpoena that interpreter and his notes.</t>
  </si>
  <si>
    <t>a look of concern on the faces of many during that handshake. Doesn&amp;#39;t take a big brain to see the bad guys.</t>
  </si>
  <si>
    <t>Go putin, evil western tired by hero putin, nice putin!!</t>
  </si>
  <si>
    <t>Hey Anderson you piece of crap the president won the election partly because of his amiable outlook on Russia. I think the Democrats are losing a lot of people for this constant war mongering un-American attitude. I have not seen one shred of evidence in two years that shows Russia interfered with our elections. Not like America has any room to talk, we&amp;#39;ve interfered in dozens. If America was truly worried about outside interference of the elections only one country stands out and that is Israel. Ironically they get the most foreign aid even though the Jewish population in that country makes more than the average person in our country. Now you say the president can&amp;#39;t have a political relationship with Russia because your candidate lost? She was the single worst candidate that this country has ever seen. The whole leadership of the Democratic Party are nothing but wall street puppets and they are going to be the downfall of the Party. They do nothing for ordinary people anymore.  CNN is just a terrible news network, They don&amp;#39;t do any real reporting on real issues anymore. It&amp;#39;s just a part of the MSM being led by the CIA to pit Democrats against Republicans so real issues like, universal healthcare, free college, the assault on free speech and right to bear arms, environmental issues, and the wars we are in. Anderson was part of the CIA and probably still is. I wont watch CNN anymore and could care less about their propaganda, they don&amp;#39;t even let people leave comments on the website anymore. What kind of a news company doesn&amp;#39;t let people voice the people give their opinion on the news?</t>
  </si>
  <si>
    <t>Trump is Putin’s poodle.</t>
  </si>
  <si>
    <t>retardo</t>
  </si>
  <si>
    <t>And you&amp;#39;re a true liberal idiot ! need another free abortion ?</t>
  </si>
  <si>
    <t>Fake news fake news</t>
  </si>
  <si>
    <t>Look At Vladimir Putin’s With His Poodle</t>
  </si>
  <si>
    <t>&amp;quot; I have full faith in the intelligence agencies &amp;quot;  but I don&amp;#39;t believe anything they say, I do not trust them, they are fake news, saudi arabia denied torturing, murdering and dismemberment, and I believe them. I trust putin when he strongly denied posting millions of anti Hilary and pro trump massages.</t>
  </si>
  <si>
    <t>You&amp;#39;re done MSNBC</t>
  </si>
  <si>
    <t>Lol</t>
  </si>
  <si>
    <t>You don&amp;#39;t pull a gun on Putin without his permission.</t>
  </si>
  <si>
    <t>Why would you be upset about this Seth, don&amp;#39;t you work for the anti russia camp?&lt;br /&gt;Seth, There&amp;#39;s enough dirt on you to cause a divorce and a vatican assassin to kill you.</t>
  </si>
  <si>
    <t>Putin for world leader.</t>
  </si>
  <si>
    <t>Seth, I&amp;#39;m sure your massive forehead could block out the sun if you stand just right.&lt;br /&gt;Seth, I&amp;#39;m sure that when your wife married you it was because you got massive ears to grab on to.&lt;br /&gt;I just want to know how much you enjoy it when you&amp;#39;re the one on the receiving end of comedy when you look in the mirror.&lt;br /&gt;I&amp;#39;m sure your eyes are a big hit in China. They make a cream for those bags under them.</t>
  </si>
  <si>
    <t>trea·son&lt;br /&gt;ˈtrēzən/&lt;br /&gt;the crime of betraying one&amp;#39;s country, especially by attempting to kill the sovereign or overthrow the government.&lt;br /&gt;the action of betraying someone or something.&lt;br /&gt;the crime of murdering someone to whom the murderer owed allegiance, such as a master or husband.&lt;br /&gt;Orange Is the New communism!&lt;br /&gt;This is America</t>
  </si>
  <si>
    <t>It&amp;#39;s obvious what&amp;#39;s happening here ... trump is simply in Putin&amp;#39;s pocket and is doing Putin&amp;#39;s bidding.</t>
  </si>
  <si>
    <t>Hopefully the talks are about peace , probably something the Washington post doesn&amp;#39;t  want , but the people do</t>
  </si>
  <si>
    <t>Funny thing is (when Trump went to other countries he always made them wait)as if to say am powerfull and i really don&amp;#39;t care  (his meeting with Putin there ahead of time Putin made him wait ) (WHAT INFORMATION  DOES PUTIN HAVE ON YOUR PRIESIDENT ,AND  WOULD TRUMP GIVE INPORTENT INFORMATION TO PUTIN TO KEEP PUTIN QUIET)</t>
  </si>
  <si>
    <t>A moron of a leader</t>
  </si>
  <si>
    <t>Best at what? Lying</t>
  </si>
  <si>
    <t>Jason Hanwel so???</t>
  </si>
  <si>
    <t>Linda Minton how exactly is Trump making America great?? Give specifics. So far he managed to make a mess</t>
  </si>
  <si>
    <t>Paedmon Trump is asking  for war</t>
  </si>
  <si>
    <t>Paedmon did you forget what Trump said to north Korea???</t>
  </si>
  <si>
    <t>Vulgarity and name calling indicates you are a kid acting out</t>
  </si>
  <si>
    <t>WHERE ARE THE SNIPERS????  I HOPE AIR FORCE ONE CRASHES</t>
  </si>
  <si>
    <t>Its funny but how true it us today....idiot trump....watta a weak fool a con man who in the future you will all feel stupid for treating him like the messiah....jesus backed up his words with actions...if you cheer the words pay close attention to actions....PLEASE TRUMPERS DO THAT FOR AMERICA</t>
  </si>
  <si>
    <t>In Putin We Trust</t>
  </si>
  <si>
    <t>i LOVE MOSCOW</t>
  </si>
  <si>
    <t>Дядя Вова рулит!!!!</t>
  </si>
  <si>
    <t>Yesssss</t>
  </si>
  <si>
    <t>LMFAO at DJT trying to look like he is not an IDIOT, and Putin trying to Not look like the thug/murderer he is!</t>
  </si>
  <si>
    <t>Who is counting and why?</t>
  </si>
  <si>
    <t>Do not wait go now.</t>
  </si>
  <si>
    <t>I do admire  Putin  because he is smart and he is patriot  for Russia.</t>
  </si>
  <si>
    <t>Trump  is the gift from God to America.</t>
  </si>
  <si>
    <t>SHOT UP IDIOTS NOBODY IS LISTENING TO YOUR PROPAGANDA WAR TACTICS. YOU ARE LIERS WE ALL KNOW THAT. EVERYTHING YOU SAY MEDIA IS A LIE, TRUMP JUST CONFIRMED THAT. TRUMP MUST PUT YOU OUT OF BUSINESS.</t>
  </si>
  <si>
    <t>Trump has been business partners with Russians from the beginning. Mueller has indicted 12 members of the GRU for hacking the USA. Trump essentially gave Putin permission to do it again. None of this matters. Right.</t>
  </si>
  <si>
    <t>Trump puts Putin above the US intelligence agencies, with all the world as witness. Trump is a traitor.</t>
  </si>
  <si>
    <t>Agent Trumpsky is taking orders from his handler Putin.</t>
  </si>
  <si>
    <t>Follow the money from Russia, through the NRA to the RNC, and arrest all Republicans involved for treason!</t>
  </si>
  <si>
    <t>We all would be better off with Hillary Clinton for President. Putin doesn&amp;#39;t like Clinton because she is a patriot.</t>
  </si>
  <si>
    <t>The hour long telephone conversation with Putin was to give Trump his new orders.</t>
  </si>
  <si>
    <t>@Amani Silvester Either does democracy...or capitalism for that matter.  oh and the earth is flat too..</t>
  </si>
  <si>
    <t>WHAT DOES PUTIN NEED NUKES FOR?  he already owns the USA&amp;#39;s President and Electoral processes-</t>
  </si>
  <si>
    <t>Trump is guilty of treason. Hang Trump.</t>
  </si>
  <si>
    <t>Trump is guilty of treason and should be put to death. MAGA stands for Moscow&amp;#39;s Agent Governing America. Republicans are treasonous un-American cowards ! GOP stands for Greedy Opressive Preditors.</t>
  </si>
  <si>
    <t>It&amp;#39;s an Adidas soccer ball. They all have chips from Adidas.</t>
  </si>
  <si>
    <t>Trump is guilty of treason and should hang.</t>
  </si>
  <si>
    <t>What about all those Republicans who went to Moscow last July and glad-handed the Russians? What did they discuss behind closed doors?</t>
  </si>
  <si>
    <t>traitor trump is still in the w h. why?  kompromat   ...senate and congress</t>
  </si>
  <si>
    <t>Trump not following royal customs isn&amp;#39;t funny...its a sign of disrespect towards the UK and complete incompetence of the President.  Its not funny its embarrassing.</t>
  </si>
  <si>
    <t>Trump&amp;#39;s a putin-puppet and shame for america!! He&amp;#39;s the real national threat!</t>
  </si>
  <si>
    <t>In a polite society there always is a good manner of one to be responsible for one&amp;#39;s own words. Now we are seeing a good example of a cheap bazaar monger Colbert...</t>
  </si>
  <si>
    <t>The Trump-Putin meeting we didn&amp;#39;t know about, first thought was &amp;#39;Which one?&amp;quot;</t>
  </si>
  <si>
    <t>Good. Americans been treated the shit they like to treat other countries.</t>
  </si>
  <si>
    <t>Looks like Trump is trying to repair the damage done by freezing Putin&amp;#39;s assets to the tune of 200 billion dollars.  The Magnitsky Act, formally known as the Russia and Moldova Jackson–Vanik Repeal and Sergei Magnitsky Rule of Law Accountability Act of 2012, is a bipartisan bill passed by the U.S. Congress and signed into law by President Barack Obama in December 2012, intending to punish Russian officials responsible for the death Firestone&amp;#39;s partner.  &lt;br /&gt;&lt;br /&gt;Trump and Putin are either trying to develop a new treaty to replace the old 1987 treaty but first establishing some amiable rapport.  But what&amp;#39;s the deal with the Venezuelan Russian missile threat which also involves Iran?  Could it be another Cuban Missile Crisis Part 2 with a new staging area in a fragile economy, i.e. Venezuela?  Or is it a mutual conspiracy to establish a spy network to oversee the production of narcotics and narcotrafficking in Columbia, Peru, Bolivia, etcetera?  What about the New Uruguay, free of corruption?</t>
  </si>
  <si>
    <t>trump is smart enough  to know racist white americans and russia would make sure there puppet got into your whitehouse.  THE THREE RING CIRCUS of your little whitehouse.  hope all you ass wipes are happy now?</t>
  </si>
  <si>
    <t>Republicans are a bad joke.</t>
  </si>
  <si>
    <t>trump invented election fraud stating that millions of voters voted illegeally yet when they show him ACTUAL evidence of election fraud he doesnt care. huh.</t>
  </si>
  <si>
    <t>He was gonna pardon some crooks who killed defenceless in the battlefield... wonder if it was just a tactic to negotiate with congress.._xD83E__xDD2E__xD83E__xDD26_‍♂️</t>
  </si>
  <si>
    <t>&amp;quot;......you make me slap someone else knee...&amp;quot; Yep.....I was thinking how Donald dump saw the Russian smile. The white house people are lying. Donald meant just what he said. Can we please get a better president next time. Please. We fail the last election. USA we are not STupid! It is about time to we prove that!</t>
  </si>
  <si>
    <t>Hi</t>
  </si>
  <si>
    <t>Both</t>
  </si>
  <si>
    <t>Adorable ladies</t>
  </si>
  <si>
    <t>it&amp;#39;s one of my main faults to it&amp;#39;s so hard to play stupid to a beautiful woman cuz I mean it&amp;#39;s natural isn&amp;#39;t it you want something from her even if it&amp;#39;s just staring at how pretty she is but still have something or as opposed to man is more of a conflict of interest or a burden that needs to go away cuz it&amp;#39;s not as attractive as the others</t>
  </si>
  <si>
    <t>Look at that level of trust for her husband!! Happy Presidents day</t>
  </si>
  <si>
    <t>So many russian trolls in the comment section rooting for Trump. Reagan is rolling in his grave.</t>
  </si>
  <si>
    <t>The USA was meddling into Venezuela for years, using sanctions and other dirty means to change the government. The UK is holding millions of dollars they do not want to return. The ENGLISH are thieves and Liars &lt;br /&gt;Countess Ursula</t>
  </si>
  <si>
    <t>US has a great FLOTUS too, not just a great POTUS...we are lucky to have such a capable couple in the White hosue, both of  whom LOVE America and Western civilization.</t>
  </si>
  <si>
    <t>H</t>
  </si>
  <si>
    <t>LIAR not what he said on Letterman back in 2013</t>
  </si>
  <si>
    <t>Idiot</t>
  </si>
  <si>
    <t>Fox is owned by the criminal establishment, too.</t>
  </si>
  <si>
    <t>This is another pointless video, stringing together speech bites out of context.  It shows nothing but the stupidity of ABC News propaganda.</t>
  </si>
  <si>
    <t>How come nobody talks about higher pay for the little people that really make the world from shutting down  like the fast food chains, teachers, corner stores, manufacturing auto makers,Ice factories _xD83D__xDE09_ hospitals, Amtrak&amp;#39;s rail ways, positive growth expansion around the world &amp;amp; finally buliding some Institutions! The Wall will be knock down at the end of the day anyways folks unless it&amp;#39;s a 30 foot wall or something like that!</t>
  </si>
  <si>
    <t>Trump and Putin are the enemies of the illuminati and fake media outlets. The enemy of my enemy is my friend.</t>
  </si>
  <si>
    <t>mr trump je viens de taper l immatriculation de la voiture a v putin et je tombe sur vous! cool! cela veut dire qu il ne peut plus piller vos ordinateurs</t>
  </si>
  <si>
    <t>US media really likes probably fake   news.</t>
  </si>
  <si>
    <t>Global major problems TODAY are Media..</t>
  </si>
  <si>
    <t>Trump is a vile, disgusting, pathetic, excuse for a human being, and a traitor to all Americans.</t>
  </si>
  <si>
    <t>KING DOTARD SUCKS BIG.</t>
  </si>
  <si>
    <t>Now we give a damn what Putin wants or says...&lt;br /&gt;I dont care..do you??</t>
  </si>
  <si>
    <t>Dumpf was probably discussing his future real estate deals in Russia with Putin. That is why none of those discussions are recorded and notes destroyed. What more to you need to indict this orange moron?</t>
  </si>
  <si>
    <t>Fight ISIS together = not fighting ISIS.. abandon allies</t>
  </si>
  <si>
    <t>When is the cartoon part going to start ?</t>
  </si>
  <si>
    <t>Trump is the biggest fucking moron ever born. How this dolt got elected is a freak of nature. I guess the idiots who elected him should be imprisoned for treason p</t>
  </si>
  <si>
    <t>Why can&amp;#39;t we just deport trump and his voters to an island surrounded by shark infested waters?</t>
  </si>
  <si>
    <t>Every single day SHUT UP</t>
  </si>
  <si>
    <t>AMERICA IS A JOKE!!!</t>
  </si>
  <si>
    <t>Trump&amp;#39;s motto: Throw America under the bus again! Screw America again! Drain America&amp;#39;s resources, and drag America&amp;#39;s  reputation through the mud again!&lt;br /&gt;Make donnie rich again!</t>
  </si>
  <si>
    <t>Kennedy was assassinated for being soft on commies, and he wanted a gradual withdrawal from Vietnam. Why the fuck is dumpf still alive. Putin probably has tapes of dumpf sucking his dick and his ass!</t>
  </si>
  <si>
    <t>And the satanic, moron dumpf cult and the GOP still lick this circus clown&amp;#39;s ass.</t>
  </si>
  <si>
    <t>America should start to understand that nobody in Russia believes in what American &amp;#39;intelligent agencies&amp;#39; say.. Russia is lost its trust in America for long time ago. America is agressor that destoy countries. Sorry, Americans..</t>
  </si>
  <si>
    <t>Trump is good because he donot want WW3.. Putin and Trump are read to cooperate in the interests of their countries. What is bad in it?? Media is going crazy... Exagerated to Putin Hillary on hus place</t>
  </si>
  <si>
    <t>So much for &amp;quot;Patriotism&amp;quot; when you side with Russia and not the USA.</t>
  </si>
  <si>
    <t>US was never needed in Syria. They were baby sitting ISIS under Obama. Video on Youtube shows a huge ISIS convoy heading from Mosul into Syria with a blackhawk overhead.</t>
  </si>
  <si>
    <t>Me ,my stomach full of gassy _xD83D__xDE02__xD83D__xDE02_&lt;br /&gt;Watching Snl:) soooooooo funn to watched..I never break _xD83D__xDE02__xD83D__xDE02__xD83D__xDE02_</t>
  </si>
  <si>
    <t>OK，，，为国为民思，難閒瑕面聖，过凡无憂日，，，。</t>
  </si>
  <si>
    <t>&lt;a href="https://www.youtube.com/watch?v=49PVGHmSp8E&amp;amp;t=1m00s"&gt;1:00&lt;/a&gt; Putin&amp;#39;s &amp;quot;_xD83D__xDCF1_&amp;quot; expression. _xD83D__xDE01_ _xD83D__xDE1C_ lol</t>
  </si>
  <si>
    <t>The NATO part &amp;amp; where Putin&amp;#39;s like, &amp;quot;What?!?&amp;quot; _xD83D__xDE02_ _xD83D__xDE02_ _xD83D__xDE02_</t>
  </si>
  <si>
    <t>OMG! When he screams &amp;quot;STOP TALKING!&amp;quot;, &amp;amp; the cussing at the end... ROFL _xD83D__xDE02_ _xD83D__xDE1B_</t>
  </si>
  <si>
    <t>Yes, it&amp;#39;s smart2 check anything 4any suspicions b4 going in2 the White House. But Putin making a nice gesture each time is always suspicious now? Just WTF?! Trump isn&amp;#39;t a toddler, u know! He&amp;#39;s smarter than given due credit. He does still have a lot2 learn2. But GD! The news &amp;amp; comment sections r like db digit IQ entertainment that&amp;#39;s2 painful &amp;amp; cringy 2bear!!!! JC!</t>
  </si>
  <si>
    <t>I didn&amp;#39;t recognize them until I read the description &amp;amp; comments! Excellent costuming &amp;amp; acting! _xD83D__xDC4A_</t>
  </si>
  <si>
    <t>A bit strange but funny.... and maybe more real than most realize.</t>
  </si>
  <si>
    <t>Why?.&lt;br /&gt;It actually makes him likable. _xD83D__xDE02_</t>
  </si>
  <si>
    <t>It&amp;#39;s been 5 minutes. Lol</t>
  </si>
  <si>
    <t>If only I could believe that Putin suffered this much, but no, Trump gave him everything he asked for and more. That’s the kind of deal maker Trump is. But thanks Showtime for at least letting me laugh about it for a few minutes</t>
  </si>
  <si>
    <t>&lt;a href="https://www.youtube.com/watch?v=ZYSjPZUqLdk&amp;amp;t=2m00s"&gt;2:00&lt;/a&gt; that’s speculating that Russia had rnc emails</t>
  </si>
  <si>
    <t>Great men. Defending the west from ..</t>
  </si>
  <si>
    <t>&lt;a href="https://www.youtube.com/watch?v=3Ar80sFzViw&amp;amp;t=2m30s"&gt;2:30&lt;/a&gt;</t>
  </si>
  <si>
    <t>&lt;a href="https://www.youtube.com/watch?v=3Ar80sFzViw&amp;amp;t=5m40s"&gt;5:40&lt;/a&gt;</t>
  </si>
  <si>
    <t>the English voice over so annoying I am Russian I want to hear Putin, the translation is no even correct, he misses words</t>
  </si>
  <si>
    <t>Beck&amp;#39;s shirtless Putin is incredibly sexy.</t>
  </si>
  <si>
    <t>Putin has the pee pee tapes.</t>
  </si>
  <si>
    <t>President Spanky is obese.</t>
  </si>
  <si>
    <t>Vote Replican in midtrums!</t>
  </si>
  <si>
    <t>I think Bennet is a Hottie ;)</t>
  </si>
  <si>
    <t>John Brennan needs to go to jail. Rock on president Trump.</t>
  </si>
  <si>
    <t>THE KILLER PUTIN AND KILLER TRUMP</t>
  </si>
  <si>
    <t>MY SLAVE WIFE MALANIA</t>
  </si>
  <si>
    <t>killer trump , kller putin  and hitleer  angelam marketn</t>
  </si>
  <si>
    <t>Putin avrupa önemli para değil</t>
  </si>
  <si>
    <t>Hristiyan ben sizinde yahudilerinde peygamberiyim</t>
  </si>
  <si>
    <t>Trump dediğimi yapın fetoyu verin bütün akp bağlatılarını ortaya dökün akp fetoyu çok büyütü</t>
  </si>
  <si>
    <t>Yep.. Trump is still cleaning up obama&amp;#39;s mess and found the balls to stand up to Putin.  &lt;a href="http://www.youtube.com/results?search_query=%23WINNING"&gt;#WINNING&lt;/a&gt;</t>
  </si>
  <si>
    <t>hey liberals, are you still waiting on the &amp;quot;American Apologies&amp;quot;??  Not happening here... Trump is a real Leader.  Shhhh... the BEST PRESIDENT ever is Speaking</t>
  </si>
  <si>
    <t>Definitely voting for Trump in 2020..</t>
  </si>
  <si>
    <t>maybe</t>
  </si>
  <si>
    <t>they must be friends</t>
  </si>
  <si>
    <t>amense y qieranse toda la vida Sr Trump Sr Putin de ustedes depende la vida en la tierra</t>
  </si>
  <si>
    <t>amiccis please</t>
  </si>
  <si>
    <t>sera Trump el mesias ???</t>
  </si>
  <si>
    <t>friends 2 b friends</t>
  </si>
  <si>
    <t>_xD83D__xDE02__xD83D__xDE02__xD83D__xDC93_ I cant breath</t>
  </si>
  <si>
    <t>Give me names. I fix blyat</t>
  </si>
  <si>
    <t>Мило, но опасно.</t>
  </si>
  <si>
    <t>LOL</t>
  </si>
  <si>
    <t>THE UNITED STATES IS AND WILL STOP ALL TAPPING PRIVATE HOMES OF WOMAN AND CHILDREN !!!AND IF YOU DO NOT STOP .? ...THE E.TS WILL WIPE YOU OFF OF THE PLANET !!!!!!</t>
  </si>
  <si>
    <t>YOU LOST ME ?</t>
  </si>
  <si>
    <t>&lt;a href="https://www.youtube.com/watch?v=0nFP1kmGiGo&amp;amp;t=6m25s"&gt;6:25&lt;/a&gt; The criminal offered to have his people investigate themselves, and to learn trade secrets from the US... We need a president in the White House, not a clown.</t>
  </si>
  <si>
    <t>Putin doesn&amp;#39;t have any honor, he was trained to be two- faced communist spy. A leopard doesn&amp;#39;t change its spots.</t>
  </si>
  <si>
    <t>Putin knows trump is weak and a push over</t>
  </si>
  <si>
    <t>_xD83D__xDE01_ _xD83D__xDCF1_ _xD83C__xDF10_ 2019#1 ⚖ _xD83C__xDFE1_</t>
  </si>
  <si>
    <t>Russia and Putin are going to be broke soon, countries around the world will stop buying Russian made war equipment and Russia will go broke.Putin is the COMMUNIST enemy of the USA.</t>
  </si>
  <si>
    <t>Lo que indigna a EEUU no es lo que dice Trump. Sino la intencion de Este video y Las mentiras de la prensa.</t>
  </si>
  <si>
    <t>Melania knows, that after the Trump government. can not stay in the US, because the CIA and the FBI are also from it, because it is a Russian agent, and what happens to the agents of any country is that when they discover they are left alone or have to use their deadly pill , hehehehehehe.</t>
  </si>
  <si>
    <t>Мелания знает, что после правительства Трампа. не может оставаться в США, потому что ЦРУ и ФБР тоже из него, потому что это российский агент, и что происходит с агентами любой страны, так это то, что когда они обнаруживают, что их оставили в покое или им приходится использовать свою смертельную таблетку Хехехехехе.</t>
  </si>
  <si>
    <t>&amp;quot;The balls in your court now&amp;quot;was a verbal metaphor for Now build GORBACHEV wall in your country like we discussed...seeing we made you president.</t>
  </si>
  <si>
    <t>She wasn&amp;#39; t scared. She knew him already.</t>
  </si>
  <si>
    <t>Putin greeting his spies Boris and Natasha.  Where is squirrel?</t>
  </si>
  <si>
    <t>Both are USSR kids, Putin and melania</t>
  </si>
  <si>
    <t>เดี๋ยวทุกอย่างตามไปเองความเจริญ</t>
  </si>
  <si>
    <t>♥️The King of the North ~ Putin the Great♥️</t>
  </si>
  <si>
    <t>Die kijkt hem zo aan van wacht maar .  LoL...ik heb een andere plan.</t>
  </si>
  <si>
    <t>Topless Protester, FEMEN strikes again!  Yay!</t>
  </si>
  <si>
    <t>I&amp;#39;m happy to see the two most powerful countries having a friendly relationship. Russia has had our backs several times throughout history and it&amp;#39;s time to expose the real enemies of both countries trying to keep &amp;#39;War For Profit&amp;#39; going! Global Cabal your day is coming swiftly!!!!</t>
  </si>
  <si>
    <t>Lol. you can see the love.</t>
  </si>
  <si>
    <t>Ik vind zijn roode stroopdash mooi. Echte zaaken doen.</t>
  </si>
  <si>
    <t>De blonde is grappig _xD83D__xDE02_</t>
  </si>
  <si>
    <t>Trump is an embarrassment to this country he&amp;#39;s a soft little weakling who has no life experience think about it the average Joe that works for a living has more life experience than this loser and I say loser I mean the guy who&amp;#39;s had 6 chapter 11 is not a winner and then Daddy helps about give me a fucking break in my neighborhood this is what we call a pussy</t>
  </si>
  <si>
    <t>It&amp;#39;s almost like Putin is smirking of course he wants Trump to be president it&amp;#39;s always better when you&amp;#39;re up against the dimwit than anybody of real intelligence look at the Trump&amp;#39;s background and you&amp;#39;ll see he&amp;#39;s a complete failure Daddy has been taking them along the whole time daddy is the one who writes and checks not Banks daddy is the one who used his doctor to keep them out of the military and daddy is the one who never made him work a job in his life the only thing he&amp;#39;s ever done is go to military school where he played dress up and while Bob Mueller was getting up bronze star for bravery in Vietnam Trump got a bowling trophy</t>
  </si>
  <si>
    <t>Putin is a good man imo fuck you all oh russian hack blabla trump gay putin blabla no</t>
  </si>
  <si>
    <t>Thank you great Donald Trump</t>
  </si>
  <si>
    <t>TRUMP  ENEMIES  SHITHOLES</t>
  </si>
  <si>
    <t>Page 3.   WISEBANC A ORGANIZED CRIME SYNDICATE AND NETWORK!!!&lt;br /&gt;&lt;br /&gt;How do they get customers?&lt;br /&gt;&lt;br /&gt;Through internet scam adds, such as The Bitcoin Code, The Bitcoin Revolution, The Crypto Code or by buying data from other companies, false advertisements on google, internet websites. Youtube, Facebook etc...All the award claims and advertisements they have on their website is MADE – UP!&lt;br /&gt;WISEBANC is a FICTITIOUS TRADING SITE! &lt;br /&gt;The 3 ”Happy Traders”on their website is friends of them in this scam business.Those 262,000 who have made money with WiseBanc on their website is also MADE – UP to manipulate people! They try to find a new ways all the time to lurking and tricking people to invest money in their FAKED and SIMULATED WEBSITE! &lt;br /&gt;Their website is well made by Web Developers looks serious, professional and credible. BUT IT’s ONLY A SIMULATION!!! ALL IS JUST A FAKE!!! UNKNOWN WEB – BASED PLATFORM!?&lt;br /&gt;They try to lurking people to invest on their website with Russian, Italian, German, Spanish, Polish, Arabian, (Islamic accounts) and Japanes languages!!!They try to SCAM and FRAUD people all over the world!&lt;br /&gt; &lt;br /&gt;BEWARE OF THIS ISRAELI/ UK/ AMERICAN CRIME SYNDICATE!&lt;br /&gt; &lt;br /&gt;Why Wisebanc aka OptionsXO aka WMOptions aka PrimeCFDs?&lt;br /&gt;The reason they change the platform&amp;#39;s name so often is because:&lt;br /&gt;&lt;br /&gt;1. Too many bad reviews online, so it&amp;#39;s hard to trick people;&lt;br /&gt;2. Being blacklisted by the banks, so transactions won&amp;#39;t work (unless they are using (China made terminals)&lt;br /&gt;3. Good way of erasing customers from their database and stealing their money. Exactly calculated everything looks legal but that’s only a back drop just one way to get away, escape and not be detected under noses of our authorities, Banks, Police, Interpol, Europol, ICC, FBI, CIA, MI6. Why do authorities, banks, police have such major shortcomings in their activity, there is a lack of competence to catch this criminals and put them behind the bars!?&lt;br /&gt;&lt;br /&gt;WISEBANC IS A SCAM!!! THIS IS A ORGANIZED CRIME SYNDICATE! CONTROLLED by ISRAELI/ AMERICAN/ UK citizens!&lt;br /&gt;&lt;br /&gt;Once you&amp;#39;re in, you will never get out. Biggest SCAM/ FRAUD/ MONEY LAUNDERING broker operating on the market, stealing customers money. Not only money they invest, but also make transactions without customers approval, never allowing withdraws and if they approved a withdraw it will be only a small amount to keep you calm so you shouldn’t suspect anything. And you must get a verbal confirmation from a account manager for a withdrawal( Which you never will get)Just nonsense.&lt;br /&gt;Very aggressive, using a faked platform (claiming it&amp;#39;s regulated by Cysec), getting warnings and fines from different authorities. But year after year they still continue with their dirty, Illegal activities SCAM/ FRAUD/ MONEY LAUNDERING.&lt;br /&gt;Which other countries supporting them? What does BANKING REGULATIONS and SUPERVISION authorities, banks ( IT departments should be ashamed ) and worldcommunity UN, INTERPOL, EUROPOL, FBI, CIA, ICC, MI6 want to do to stop this SCAMBROKER!?Are they bought and paid to keep quiet and do nothing? Authorities in a NUTSHELL! TAKE YOUR RESPONSIBILITY AND START TO DO YOUR JOBS!&lt;br /&gt;Which other countries have acknowledged this fraudster WISEBANC? This is an financial rape against those who suffered this!!!They treat people badly! There are hundreds of thousands of victims!They owed people hundreds of millions! They destroy people’s lives unsrcupulous! This is unsustainable! Which other shady businesses/ activities are they involved in? Contraband, counterfeits, trafficking, drugs, sex industry, child pornography, arms trade, terrorism!?&lt;br /&gt;Is there any ”corrupt” bought, mutated politicians involved in this CRIME SYNDICATE? Start the INVESTIGATION against WISEBANC! See how long time it will take when they change to a new name again and move to another offshore place?&lt;br /&gt;WHERE THEY MOVE AND CHANGE NAME NEXT TIME? KEEP AN EYE ON THEM! WAKE UP ATHORITIES, OPEN YOUR EYES!&lt;br /&gt;WISEBANC IS A MONEY LAUNDERING SCHEME! &lt;br /&gt;THIS IS A LARGE ISRAELI/ AMERICAN/ UK GLOBAL CRIME SYNDICATE and NETWORK! CELLS in EUROPE, USA, SOUTH AFRICA, ASIA , OCEANIA, LATIN AMERICA. Looks like that no one can or want to stop this CRIMINALS and put them in JAIL!!! IS THIS WORLD SO CORRUPT!? &lt;br /&gt;What interests the USA have here to protect these ISRAELI / AMERICAN/ UK CRIMINAL NETWORK WISEBANC? &lt;br /&gt;WHERE ARE THE SOURCES OF INTERNATIONAL LAWS?&lt;br /&gt; &lt;br /&gt;THE WORLD COMMUNITY MUST TAKE THEIR RESPONSIBILTY AND STOP THIS KIND OF CRIMINAL ACTIVITY BY ALL MEANS!!!</t>
  </si>
  <si>
    <t>This is my investigation for CIA and MI1! Read below...</t>
  </si>
  <si>
    <t>CNN is SCUM!</t>
  </si>
  <si>
    <t>LOL!!  After the one-one with vladimir putin, dear leader looked like he had been taken to the woodshed (shoulders slumped, head down, despondent facial expression, slow movement; while vladimir was smiling, upright, &amp;amp; his movements were smooth).</t>
  </si>
  <si>
    <t>We all know trump is putin’s bitch.</t>
  </si>
  <si>
    <t>I didn&amp;#39;t know anyone read the New York Times. Didn&amp;#39;t they just have to sell one of their main offices because of lack of distribution?</t>
  </si>
  <si>
    <t>Trump is extremely dangerous for the US-Trumps new Slogan&lt;br /&gt;Men AGainst America &lt;br /&gt;MAGA</t>
  </si>
  <si>
    <t>mmm   &lt;a href="https://www.youtube.com/watch?v=gOW_eSc1gvE"&gt;https://www.youtube.com/watch?v=gOW_eSc1gvE&lt;/a&gt;</t>
  </si>
  <si>
    <t>Why exactly is Trump having meeting with Russia in private with no other us official in the room, no record of what was talked about-WOW&lt;br /&gt;&lt;br /&gt;How is this man allowed to maintain this position</t>
  </si>
  <si>
    <t>Trump and all of his Supporters are an extreme threat to the US Democracy</t>
  </si>
  <si>
    <t>Russia and USA talking about peace and you guys make fun of it and hate it!You rather have war and blood!</t>
  </si>
  <si>
    <t>&lt;b&gt;is Stephen Colbert a Russian spy who doubles as a dress wearing transvestite hooker at night?&lt;/b&gt;</t>
  </si>
  <si>
    <t>Hey STEVE HOW DOES THIS MAKE YOU FEEEEEL?_xD83D__xDD95__xD83D__xDC49_ &lt;b&gt;Youtube~&amp;quot;Hillary Clinton Refuses To Deny Putin&amp;#39;s Claim She Took $400 Million From Russia!&amp;quot;&lt;/b&gt;  &lt;a href="https://youtu.be/zhY9_hRStwM"&gt;https://youtu.be/zhY9_hRStwM&lt;/a&gt;</t>
  </si>
  <si>
    <t>Was this sweaty CNN clown puppet at &lt;a href="https://www.youtube.com/watch?v=il0OYDmB5as&amp;amp;t=2m00s"&gt;2:00&lt;/a&gt; minutes JUST AS MUCH ON THE VERGE of throwing a tantrum about previous Administrations far worse dealings with North Korea as he is over what Trump has done and attempted to do? I&amp;#39;m sorry, nevermind, who gives a fk what this CNN CLOWN THINKS!_xD83D__xDE34__xD83D__xDCA4__xD83D__xDCA4__xD83D__xDCA4_</t>
  </si>
  <si>
    <t>Boy is she right ! Only one problem. No ones listening. Trump screwed everybody in the head.</t>
  </si>
  <si>
    <t>Lock who up?</t>
  </si>
  <si>
    <t>&lt;b&gt;NO COLLUSION ASSHOLES&lt;/b&gt;</t>
  </si>
  <si>
    <t>korea u and obama trump loser?said on samsung L</t>
  </si>
  <si>
    <t>japan too and allied philippines anonymous hurt them all</t>
  </si>
  <si>
    <t>All corrupt politicaleaders u Der younger poison woman as eve did Wil be poison.more being a man being. One dangerous out of greed for power and money and lust</t>
  </si>
  <si>
    <t>Trump is a treasoness liar and should be and will be put in prison for all his crimes now and in the past.</t>
  </si>
  <si>
    <t>There has to be enough by now to start proceedings of trump&amp;#39;s law breaking crimes.</t>
  </si>
  <si>
    <t>Trump has no defense except his LIES.</t>
  </si>
  <si>
    <t>TRUMP = CON !</t>
  </si>
  <si>
    <t>GET ON IT. OUR COUNTRY CAN&amp;#39;T HAVE THIS ANYLONGER!</t>
  </si>
  <si>
    <t>Trump 20/20 Making America great again !!! Build the wall !!!!</t>
  </si>
  <si>
    <t>Trump is Putin’s bitch.</t>
  </si>
  <si>
    <t>&lt;a href="https://www.youtube.com/watch?v=pHs3M5ObElQ&amp;amp;t=0m20s"&gt;0:20&lt;/a&gt; is that you jök€R v &lt;br /&gt;&lt;br /&gt;&lt;br /&gt;&lt;br /&gt;&lt;br /&gt;&lt;br /&gt;wellkämm to uRäzzihäRR´ v</t>
  </si>
  <si>
    <t>i dönt gif a rätz a about ´´yer´´ louzy ukraine... maybe you can take our nwö race mixing chance el öhR v  v</t>
  </si>
  <si>
    <t>who else thinks its mite be some förm öf . . . (stüpiphyed media driven ´´pipell´´ ?) pröblem if a countries ´´liD€R´´ has to act like that... towards highly? disrespectful midiä ? &lt;br /&gt;häl dü these yänks really wönt tötal ware. . . you gönne miss yör däng föreignärrs vv</t>
  </si>
  <si>
    <t>Toys are for boys. Putin knows Trumps a dumb kid. (Hence the soccer ball insult) My god I ain&amp;#39;t fucking with Russia I swear to god I will fuck off this planet.</t>
  </si>
  <si>
    <t>Lee Gee nice profile pic</t>
  </si>
  <si>
    <t>Lololol</t>
  </si>
  <si>
    <t>You aint you when your putin</t>
  </si>
  <si>
    <t>Nice english, Good for you</t>
  </si>
  <si>
    <t>@PinoyToPre Maharlika You are an idiot</t>
  </si>
  <si>
    <t>@PinoyToPre Maharlika look whos talking.</t>
  </si>
  <si>
    <t>You lot don&amp;#39;t seem to get the point, do you?</t>
  </si>
  <si>
    <t>Language barrier is awkward</t>
  </si>
  <si>
    <t>I helped plan the DNC in RI...cyber side</t>
  </si>
  <si>
    <t>congrats on the not guilty thing</t>
  </si>
  <si>
    <t>*content</t>
  </si>
  <si>
    <t>Who’s hear after 2 year investigation brought about no proof of collusion? _xD83D__xDE06_</t>
  </si>
  <si>
    <t>Conversations, retrievals and soap opera &amp;quot;Trump &amp;amp; Putin&amp;quot; two tribe for the rotten core ~ ☝_xD83E__xDD23_</t>
  </si>
  <si>
    <t>Trump &amp;amp; Mafia   ~ 1983   ~  &amp;quot;Building One Up&amp;quot;       ~  Trump Tower  ~   New York  ~  _xD83D__xDD90__xD83E__xDD21__xD83D__xDD90_  ~   ☝_xD83E__xDD23_&lt;br /&gt;Putin  &amp;amp;  Mafia   ~  2001  ~  &amp;quot;Sending Two Down&amp;quot;  ~ Twin Towers    ~   New York  ~  _xD83D__xDD90__xD83D__xDC7D__xD83D__xDD90_  ~   ☝_xD83D__xDE02_</t>
  </si>
  <si>
    <t>Donald Trump eine ehre für die USA und Sicherheit</t>
  </si>
  <si>
    <t>Die RT Nachricht haben sehr gute Übersetzter :)</t>
  </si>
  <si>
    <t>Wir haben die Benennung der Videos mehrfach erklärt, unter anderem in einem FAQ in unserer Onlinezeitung. Und wem die Videos nicht gefallen, der darf natürlich gerne weg klicken und uns dann vergessen. Haben wir nichts dagegen.</t>
  </si>
  <si>
    <t>Durchgefallen.</t>
  </si>
  <si>
    <t>Als Mann sieht Putin aus wie ein Stück Scheiße. Ich kenne keine Frau die ihn auch nur 1% sexy findet.Das weiß er auch und versucht es zu überspielen.  Da er auch narzistisch veranlagt ist versucht er den harten Mann zu spielen indem er sich als Supermann darstellen will. Sicher ist er um einiges klüger als Trump aber auf dem Arschlochlevel sind sie sich eben. Warum geht ihr nicht zum Putin wenn er sooo toll ist? Ich weiß es. Bei ihm kann man nicht alles sagen was man denkt. Sonst wird man zusammengeschlagen, verliert seinen Job oder man wird verhaftet oder vergiftet. ....Und es gibt kein Hartz4 in Russland.</t>
  </si>
  <si>
    <t>Zitat: &amp;quot; Wenn denn der von manchen so hochgelobte Wladimir Putin wirklich ein aufrichtiger Mann wäre, dann müßte er die kompletten Archive der letzten einhundert Jahre öffnen und über alle möglichen Kommunikationswege die geschichtliche Wahrheit    &lt;a href="http://die-heimkehr.info/themenbereiche/#revisionismus"&gt;http://die-heimkehr.info/themenbereiche/#revisionismus&lt;/a&gt;    unter die Völker bringen. Aber auch die Tatsache, daß er im Gegenteil die Propaganda der vermeintlichen Sieger zementiert, wird es keinesfalls verhindern, daß die Wahrheit letztendlich ihren Weg finden wird.&amp;quot;&lt;br /&gt;Einmal Chef vom KGB: Wer einmal lügt dem glaubt man nicht und wenn er..... Beim  Trump sieht es hoffentlich besser aus, da er nach russischer Quelle aus einerTempler Blutlinie abstammt. &lt;br /&gt;Mit sonnigen Grüßen Jürgen</t>
  </si>
  <si>
    <t>Herr Trump, Herr Putin,&lt;br /&gt;bitte beenden Sie das deutsche Nachkriegsregime! Es ist genug!!</t>
  </si>
  <si>
    <t>$##$$white house el $#$# 10 gold 1 beats music $##$ secret service $##$ fbi us dea ice $##$ all badges all keys wolrd presidential illuminati god blue light</t>
  </si>
  <si>
    <t>She’s an imbecile.</t>
  </si>
  <si>
    <t>What did you expect I was going to say? I hate Trump so much I decided to get some Russians to interfere in the 2016 election?</t>
  </si>
  <si>
    <t>The saddest thing is that none of this matters to Trump supporters.  Nothing shakes their faith and absolute love for their god.</t>
  </si>
  <si>
    <t>Might supenoa translators?!.. Trump won&amp;#39;t cooperate he&amp;#39;s a problem to our allies and America it&amp;#39;s self get it done so he can be ousted and we can rebuild our country. Are Dems are afraid to impeach drumph?</t>
  </si>
  <si>
    <t>He doesn&amp;#39;t work for Russia he WILLINGLY walks hand in hand hoping to gain support from world dictators to be Americas dictator.. get this family out of our White House</t>
  </si>
  <si>
    <t>Donie the illiterate...u think putin is like other leaders...hes a dictator..murderer. N ur engaging in private conversation s with him..thats the difference dumbfuck</t>
  </si>
  <si>
    <t>Dummy Trump a friend of Putin? I doubt it!  Trump&amp;#39;s played by the aligarche who are lead by Putin. He &lt;br /&gt;erroneously believed they would introduce him to Putin to achieve his goal. He tried and failed to use the beauty pageant to entice Putin</t>
  </si>
  <si>
    <t>Putin is too savvy to get publicly involved w Trumps circus</t>
  </si>
  <si>
    <t>That Russian Ambassador Kislayak has got the lazy eye, just like the shoe-bomber had, usually an indication of some personality disorder, untrustworthy, shifty dishonest person.</t>
  </si>
  <si>
    <t>I’m iffy iffy if you were in Trumps point of view you’ll be worried, scared, weak, but this is very disappointing. But Russia has the largest nuclear weapons in the world. But still very disappointing_xD83D__xDE10_</t>
  </si>
  <si>
    <t>welcomed speech from  Mr.Putin   ...We need President Trump to save America 20/20</t>
  </si>
  <si>
    <t>FAKE NEWS. &lt;br /&gt;Stop spreading propaganda.&lt;br /&gt;Trump for 2020.</t>
  </si>
  <si>
    <t>Putin Sir request you please open the last secret of Netaji Subhas chandra Bose life ....._xD83D__xDE4F__xD83D__xDE4F__xD83D__xDE4F_</t>
  </si>
  <si>
    <t>Castrate !!!crook Trump....KGB macho Putin and Mujahedin Erdogan..befor is Not Too late!!</t>
  </si>
  <si>
    <t>Make them shoot me and put me outvof my miserly. Or ill scream forty more years with nowhere to go. In dying. And it hurts</t>
  </si>
  <si>
    <t>This American &amp;quot;body language expert&amp;quot; was obviously a Trump supporter.&lt;br /&gt;Trump was trying too hard to be a &amp;quot;pal&amp;quot; of Putin with his back patting.&lt;br /&gt;Russians dont do that on first meetings&lt;br /&gt;Much more reserved and poker faced.</t>
  </si>
  <si>
    <t>Trump always sits like that like he needs to take a shit</t>
  </si>
  <si>
    <t>2 HEROS _xD83C__xDDFA__xD83C__xDDF8_ _xD83C__xDDF7__xD83C__xDDFA_</t>
  </si>
  <si>
    <t>The Master and his apprentice. Always 2 there are.</t>
  </si>
  <si>
    <t>TRUMP 2020! _xD83C__xDDFA__xD83C__xDDF8_</t>
  </si>
  <si>
    <t>You know we are in deep trouble when the Leaders of the two most powerful Nations are coming together and tried to fix the Relationship and the Mockingbirds and the total Brainwashed People screaming &lt;a href="http://treason.wow/"&gt;TREASON.Wow&lt;/a&gt;</t>
  </si>
  <si>
    <t>Neu Walter. Soros hat Clinton im Wahlkampf unterstützt und wird auch von Trump bekämpft! Und Trump kann man bisher für keinen Krieg verantwortlich machen. &lt;br /&gt;Sie sind leider medienmanipuliert !!</t>
  </si>
  <si>
    <t>Neu Walter. Bitte schauen Sie sich das an:&lt;br /&gt;&lt;a href="https://youtu.be/8iyrRKA_KoI"&gt;https://youtu.be/8iyrRKA_KoI&lt;/a&gt;</t>
  </si>
  <si>
    <t>elli javeed. Bitte schauen Sie sich das an. Sie haben ein falsches Bild von Trump. Ich bin NICHT gegen Putin. Ich bin für Trump UND Putin.&lt;br /&gt;&lt;a href="https://youtu.be/8iyrRKA_KoI"&gt;https://youtu.be/8iyrRKA_KoI&lt;/a&gt;</t>
  </si>
  <si>
    <t>Andy Moonlight. Genau. Die Medien drehen jetzt komplett durch. Jetzt habe ich doch glatt gelesen: Trump sei ein russischer Agent !!!&lt;br /&gt;Das ist an Lächerlichkeit nicht mehr zu überbieten.&lt;br /&gt;Putin sagte: der Kalte Krieg ist vorbei. Da hätten die Journalisten sich doch freuen müssen. Aber anscheinend ist es eine Katastrophe, wenn Trump und Putin FRIEDEN wollen ??!! &lt;br /&gt;Diese Kriegstreiber sollen sich schämen. Eine Schande ist das was da abläuft !</t>
  </si>
  <si>
    <t>Was die Medien nicht zeigen:&lt;br /&gt;&lt;a href="https://youtu.be/RkCckwA9wZI"&gt;https://youtu.be/RkCckwA9wZI&lt;/a&gt;</t>
  </si>
  <si>
    <t>Trump und Putin _xD83D__xDD92__xD83D__xDD92_</t>
  </si>
  <si>
    <t>Michael Jackson + Trump:&lt;br /&gt;&lt;a href="https://youtu.be/fxtb03jZJKE"&gt;https://youtu.be/fxtb03jZJKE&lt;/a&gt;</t>
  </si>
  <si>
    <t>Blue Fox &lt;br /&gt;Puh, dabei hast du aber auch einige Biere gekippt oder? Aber ist ja schon Dienstag Mittags, da darf ein hartzendes Füchschen auch schon mal über die Stränge schlagen.</t>
  </si>
  <si>
    <t>der ballermann ballert&lt;br /&gt;Ich bedanke mich bei dir und auch bei Aktivus, Andy Moonlight, God does not exist. Der Lowreider ist Low Energy, Low Life und Low Power. Darum diese Low Outputs und nur Kapazität für Low Inputs. Er ist einer meiner Fanboys die alleine aufgrund &amp;quot;meiner&amp;quot; Existenz bereits komplett verloren sind. Mögen sie bald Frieden finden.</t>
  </si>
  <si>
    <t>Ich habe mir die 45 Min. angesehen. Pure Macht. Richtig geil. Die Fake News aus den USA machten sich wie immer lächerlich, als sie zwei Jahre später noch immer nach der Collusion fragten. Putin unantastbar, sympathisch, vertrauenswürdig. Trump ebenso. Kein Wunder scheißen sich instabile Gemüter vor den beiden die Hose ein. Was für Führer!</t>
  </si>
  <si>
    <t>Spiegel hat auch bald fertig.&lt;br /&gt;Es lebe Trump und Putin!!</t>
  </si>
  <si>
    <t>Was für ein Quatsch, als ob die Präsidenten nicht wüssten wie Körpersprache funktioniert. Die setzen sich so hin und bewusst mit Ihren Bewegungen, um die Botschaften zu transportieren, die Sie wollen. Da sind ganz andere Super Profis mit im Ihrem Stab, da braucht die Körpersprachen Fabrik sich jetzt nicht als Allwissende zu präsentieren. Das ist kleines ABC, und überall im Netz zu finden und zu lesen. ABGESEHEN DAVON HABEN TRUMP UND PUTIN, Ihre Sache gut gemacht. Sich nicht wie MSM gewollt, aufhetzen lassen. Und der Chip im Fussball mit Datenaustausch ist Eurer Körpersprache Fabrik völlig entangen. Das zum Thema Körpersprache Analysie.</t>
  </si>
  <si>
    <t>Siegfried Dangeleit &lt;br /&gt;Klasse ihr Kommentar. _xD83D__xDC4F_</t>
  </si>
  <si>
    <t>Rothe Gabi &lt;br /&gt;Stimmt so ist es.</t>
  </si>
  <si>
    <t>elli javeed &lt;br /&gt;Putin weiß das schon. &lt;br /&gt;Aber Trump, ist kein schlechter. Sonst würde man ihn nicht so medial ständig beleidigen.</t>
  </si>
  <si>
    <t>elli javeed&lt;br /&gt;Die alte USA stimmt. &lt;br /&gt;Trump will gerade die USA umbauen und säubern,  deswegen wird er ja im Westen überall angegriffen.  Genauso wie Putin ständig in der Presse angegriffen wird. &lt;br /&gt;&lt;br /&gt;Differenzieren ist wichtig. In Amerika toben gerade die Eliten, weil Trump sich gut versteht mit Putin.</t>
  </si>
  <si>
    <t>Das hätte es mit Killary nicht gegeben.</t>
  </si>
  <si>
    <t>Hier gehts los: &lt;a href="https://www.youtube.com/watch?v=F4zbKhSVlP4&amp;amp;t=27m00s"&gt;27:00&lt;/a&gt;</t>
  </si>
  <si>
    <t>Doktor Pepsi Was hat der holocaust damit zu tun</t>
  </si>
  <si>
    <t>Slick Junkie&lt;br /&gt;Voll asozial deine Ausdrucksweise.</t>
  </si>
  <si>
    <t>Blue Fox &lt;br /&gt;Korrekt, ganz Deiner Ansicht.</t>
  </si>
  <si>
    <t>Blue Fox &lt;br /&gt;Die Trolle hier erkennt man stumpsinnigen Gequatsche. Nur herum mobben,  ignoriere sie.</t>
  </si>
  <si>
    <t>aktivus &lt;br /&gt;We enjoy the Show. WAGA _xD83D__xDE09_</t>
  </si>
  <si>
    <t>GOD DOES NOT EXIST &lt;br /&gt;&lt;br /&gt;Behalte du deine Meinung und lass anderen Ihre Meinung. &lt;br /&gt;&lt;br /&gt;Die absolute MEHRHEIT in der Welt, ich rede von Bürgern, nicht Politiker, nicht MSM, nicht Eliten, &lt;br /&gt;&lt;br /&gt;sondern ganz normale Bürger, sind für Trump und Putin. Endlich zwei Präsidenten der Supermacht, die den korrupten Eliten in den A...tretten</t>
  </si>
  <si>
    <t>l0wrid3r88 &lt;br /&gt;Oh Mann, woher beziehst du eigentlich deine Information? &lt;br /&gt;Aus der alternativen Presse wahrscheinlich nicht. &lt;br /&gt;Guck und glaub weiter an deine MSM, Spiegel ringt um jeden Leser, wie dich.</t>
  </si>
  <si>
    <t>l0wrid3r88 &lt;br /&gt;Obama, war in vielen bösen Dingen verwickelt, ich Wetter der geht dafür bald ab, wart es ab, noch in diesem Jahr.</t>
  </si>
  <si>
    <t>l0wrid3r88 &lt;br /&gt;Oh jetzt hast Du dich als Troll entlarvt. &lt;br /&gt;Lies mal ab und zu Amiland Presse, da haben Fbi und Justiz schon längst bestätigt, das es absolut überhaupt keinen Beweis gibt,  im Gegenteil dafür kam Hillary verantwortlich, deshalb wurden auch ihr und viele Konten eingefroren und Ihre Haiti Foundation gesperrt. &lt;br /&gt;Du hast anscheind überhaupt keine Ahnung  was da drüben schon alles passiert ist. &lt;br /&gt;Dumm ist Trump ganz sicher nicht,  &lt;br /&gt;Es ist bekannt das er einen sehr hohen IQ hat und Wirtschaft studierte. &lt;br /&gt;Lass dich nicht blenden, von wegen Clown,  er macht die perfekte Show .  WAGA</t>
  </si>
  <si>
    <t>l0wrid3r88 &lt;br /&gt;Richtig, Alex ist zu einem Überläufer auf die DEMS Seite gewechselt. Deswegen hat er auch unzählige Fullower verloren. &lt;br /&gt;Ging und geht durch das Netz. Anons und Q&amp;#39;s haben es doch Super sauber recheragiert dargelegt. &lt;br /&gt;Alex hat fertig.</t>
  </si>
  <si>
    <t>Grüff elo Tja du Lauch...Auf amerikanischen Tastaturen nicht ;)</t>
  </si>
  <si>
    <t>Videospielarchiv Schwachsinn, nicht das NLP,  aber das was du daraus machst und von welchen Arbeitslager sprichst du?&lt;br /&gt;Halloooo _xD83D__xDE02_, wir haben 2018 und die Sowjetunion existiert nicht mehr, schon mitbekommen?!</t>
  </si>
  <si>
    <t>Chris Holz &lt;br /&gt;Chris, das darf dich nicht wundern, bei MSM artikel und Video wirst du überall die Trolle finden. Dafür werden sie bezahlt. &lt;br /&gt;&lt;br /&gt;Geh auf alternative Kanäle und Seiten, du wirst selbst sehen,  dass die große, sehr große MEHRHEIT so denkt wie du. Ich bin ganz bei Dir. &lt;br /&gt;Putin ist autark und wird nicht umsonst der Peacemaker genannt. &lt;br /&gt;Time magazin hat ihn zweimal in Folge als den beliebtesten Politiker  &lt;br /&gt;genannt.</t>
  </si>
  <si>
    <t>Bustin JieberTM &lt;br /&gt;Alle die Merkel noch loben sind Trolle!  Punkt aus!</t>
  </si>
  <si>
    <t>Tapsel Hd &lt;br /&gt;Lern du erstmal Politik, bevor Du Rechtschreibung erklären willst.</t>
  </si>
  <si>
    <t>GranitWall &lt;br /&gt;Ja stimmt das war Trump. &lt;br /&gt;Aber seine Strategie ist die, mit solchen Blabla, die Falken in seinem Land ruhig zu stellen. &lt;br /&gt;Während er sich im Hintergrund mit anderen Verbündete, Nk aus seiner Geiselhaft aus den letzten us Präsidenten,Mehrzahl, zu befreien. &lt;br /&gt;Der Plan ging auf. &lt;br /&gt;Tip :&lt;br /&gt;Youtube Video &lt;br /&gt;Q - the Plan to save the World&lt;br /&gt;&lt;br /&gt;Mit dem Wort (subtiles) dahinter anklicken, dann kommt es auf einen einwandfreien sauberen flüssigen deutsch. Wurde Super im Text als Untertitel eingefügt in mehreren Sprachen.</t>
  </si>
  <si>
    <t>Wow das war wohl der groesste Verrat am eigenen Volk eines Praesidenten EVER :) Wer jemals den USA schaden wollte, musste nur fuer Trump voten...Hochverraeter Trump! Vor Hundert Jahren haette man ihn bei der Rueckkehr sofort aufgehaengt...</t>
  </si>
  <si>
    <t>Spiegel Tv typisch destuktiv. &lt;br /&gt;Super gemacht von Trump und Putin.  Das passt den kriegshetzer Eliten nicht und sind in Panik.&lt;br /&gt;Es offenbart sich immer mehr.</t>
  </si>
  <si>
    <t>Zitat: &amp;quot; Wenn denn der von manchen so hochgelobte Wladimir Putin wirklich ein aufrichtiger Mann wäre, dann müßte er die kompletten Archive der letzten einhundert Jahre öffnen und über alle möglichen Kommunikationswege die geschichtliche Wahrheit &lt;a href="http://die-heimkehr.info/themenbereiche/#revisionismus"&gt;http://die-heimkehr.info/themenbereiche/#revisionismus&lt;/a&gt; unter die Völker bringen. Aber auch die Tatsache, daß er im Gegenteil die Propaganda der vermeintlichen Sieger zementiert, wird es keinesfalls verhindern, daß die Wahrheit letztendlich ihren Weg finden wird.&amp;quot; Einmal Chef vom KGB: Wer einmal lügt dem glaubt man nicht und wenn er..... Beim Trump sieht es hoffentlich besser aus, da er nach russischer Quelle aus einerTempler Blutlinie abstammt. Mit sonnigen Grüßen Jürgen</t>
  </si>
  <si>
    <t>LIE</t>
  </si>
  <si>
    <t>Trump  + Putler = Debile_xD83D__xDE02__xD83D__xDE02__xD83D__xDE02_</t>
  </si>
  <si>
    <t>Chris Holz wir brauchen Inhalte, keinen Führer...</t>
  </si>
  <si>
    <t>We make the universe great again _xD83D__xDC8B_</t>
  </si>
  <si>
    <t>Der Trump quatscht nur dummes Zeug. Er hat nicht einmal seine Mexiko-Mauer zustandegebracht. Er ist ein Totalversager. Putin raspelt kein Süßholz wie Blondie, macht und schafft aber mehr. Siehe Brücke von Kertsch und vieles mehr. Außerdem kann man sich auf Wortbrecher Trump nicht verlassen. Keine Linie, kein Stil, nur Kraut und Rüben.</t>
  </si>
  <si>
    <t>Can&amp;#39;t hear anything over Acosta&amp;#39;s cunt fucking mouth &amp;amp; Fake News Cameras clicking</t>
  </si>
  <si>
    <t>Man I feel for Putin for having to deal with idiots all the time... he&amp;#39;s ahead of everyone</t>
  </si>
  <si>
    <t>People make us look stupid _xD83E__xDD2F_</t>
  </si>
  <si>
    <t>If the Russians didn&amp;#39;t like use they wouldn&amp;#39;t be around_xD83E__xDD26_‍♂️</t>
  </si>
  <si>
    <t>I like the Russian people I like  Iraq people I like Chinese people We all came from the same people can&amp;#39;t we all get along☝️_xD83D__xDE4F_</t>
  </si>
  <si>
    <t>Everybody that doesn&amp;#39;t like America we should just cut them off_xD83E__xDD28_ Add if you don&amp;#39;t believe in Jesus Christ you should be put to death_xD83D__xDC47__xD83D__xDD25__xD83D__xDEAE_</t>
  </si>
  <si>
    <t>Come on, Putin is dividing US from Her allies , Trump fell in this trap long time ago, can someone please do something!!!!!!!!!! US value is diminishing significantly !!!!!!!!!!</t>
  </si>
  <si>
    <t>Only Trump communicates with the killer of all opposition in Russia, a tyrant and a war criminal who has been ruling for 20 years.</t>
  </si>
  <si>
    <t>Лысая кгбшная крыса мистер путин.</t>
  </si>
  <si>
    <t>In fact, Putin is much worse.</t>
  </si>
  <si>
    <t>Russia directly intervened in the US elections since the beginning of 2016. This is the so-called &amp;quot;trolley factory&amp;quot;, it is located in St. Petersburg in the Lakhta-2 business center on Optovik Street.</t>
  </si>
  <si>
    <t>A bald killer is aging and wants to go down in history, for example, by unleashing wars. Poor russia.</t>
  </si>
  <si>
    <t>its aligle to smile i  russia so why was putin smiling</t>
  </si>
  <si>
    <t>Убийца гэбэшная!</t>
  </si>
  <si>
    <t>I like to know if Mr Putin will help America when we are under attack : electricity black out.....</t>
  </si>
  <si>
    <t>Women in the press are like women in the military...ya we gave you the job bc &amp;#39;equality&amp;#39;, now shut you&amp;#39;re f&amp;#39;ing mouth bc you don&amp;#39;t contribute and really know nothing about true struggle.....go start a gofundme about western oppression or something lawl</t>
  </si>
  <si>
    <t>Why is Putin grasping his left hand that weird direction, is that a sign he&amp;#39;s uncomfortable and doesn&amp;#39;t believe what he&amp;#39;s hearing from President Trump? Bc that&amp;#39;s how I interpreted it.</t>
  </si>
  <si>
    <t>Putin said.  &amp;quot;Hey comrades I admit I&amp;#39;m a bad dude but even I wouldn&amp;#39;t steal money from a NY Children&amp;#39;s Cancer Charity&amp;quot;</t>
  </si>
  <si>
    <t>Trump is doing good by being butt buddies with putin&lt;br /&gt;&lt;br /&gt;_xD83D__xDE42_ no ww3 by two superpowers</t>
  </si>
  <si>
    <t>&lt;b&gt;Trump the Traitor&lt;/b&gt; and &lt;b&gt;Putin the Terrible&lt;/b&gt; entered a room... and there is no record of what was discussed.</t>
  </si>
  <si>
    <t>Before i start the video&lt;br /&gt;&lt;br /&gt;&lt;br /&gt;Vlad can speak English..right?&lt;br /&gt;&lt;br /&gt;&lt;br /&gt;Edit: I found the answer...no</t>
  </si>
  <si>
    <t>Who knows mabye Trump and Puttin will high five and have a couple of beers and mabye Putin will invest in Donald Trumps spray tans. _xD83D__xDE02_ Sorry just my idea of bonding.</t>
  </si>
  <si>
    <t>Putin is sexy</t>
  </si>
  <si>
    <t>Like a student in front of his master</t>
  </si>
  <si>
    <t>TRUMP TO START ANOTHER COUP#  SANCTIONS THAT &lt;br /&gt;STARVE CHILDREN TO DEATH &lt;br /&gt;SYRIA DESTROYED #&lt;br /&gt;IRAQ DESTROYED #&lt;br /&gt;LIBIA DESTROYED #&lt;br /&gt;UKRAINE DESTROYED #&lt;br /&gt;VENEZUELA NEXT # 500,000&lt;br /&gt;HUMAN BODIES MURDERED &lt;br /&gt;BY AMERICAN WAR MACHINE&lt;br /&gt;WAKE UP THE TRUMP FAKE MESSIA IS HERE NOW #&lt;br /&gt;THE ONLY CHRISTIAN SO POWERFULL # HE DOES NOT &lt;br /&gt;NEED CONFESSION # THE WARSASH PACT NWO LAND GRAB # TRYING TO DESTROY RUSHIA - THEFT &amp;amp; GREAD#&lt;br /&gt;WAKE UP TO FAKE HATE LIES</t>
  </si>
  <si>
    <t>NETANYAHU THE WAR MIND&lt;br /&gt;You are an insane killer taking the American war machine to murder Against Gods Law&lt;br /&gt;&lt;b&gt;***************************&lt;/b&gt;&lt;br /&gt;America spent lost time fighting not thinking ahead like Mr Putin</t>
  </si>
  <si>
    <t>Yes presideny Trump is brilliant  and a bright man,he is a great man.</t>
  </si>
  <si>
    <t>President Putin is also man  and all their haters are jealous, you are all loosers you cannot walk in their shoes</t>
  </si>
  <si>
    <t>black belt in judo?</t>
  </si>
  <si>
    <t>@Charles Warren Tommy Burns was 5&amp;#39;7 and a world heavyweight champion. Height doesn&amp;#39;t matter</t>
  </si>
  <si>
    <t>Charles Warren In boxing, yes. Being tough, no</t>
  </si>
  <si>
    <t>Then how did he get elected. He&amp;#39;s very popular in India and Europe</t>
  </si>
  <si>
    <t>Long live Putin ....</t>
  </si>
  <si>
    <t>President Joe Biden 2020_xD83C__xDDFA__xD83C__xDDF8_✌_xD83D__xDE0E_✌</t>
  </si>
  <si>
    <t>Putin+orange man=equal to the past 2scores. I also enjoy looking into a plate</t>
  </si>
  <si>
    <t>Trump is so embarrassing lol</t>
  </si>
  <si>
    <t>Question: &amp;quot;President Putin, did you want President Trump to win the election and did you direct any of your officials to help him do that?&amp;quot;  &lt;br /&gt;Answer:  &amp;quot;Yes I did. Yes I did.&amp;quot;</t>
  </si>
  <si>
    <t>Question: &amp;quot;President Putin, did you want President Trump to win the election and did you direct any of your officials to help him do that?&amp;quot;  Answer:  &amp;quot;Yes I did. Yes I did.&amp;quot; The 2nd yes was more forceful than the first, accurately reflecting Putin&amp;#39;s affirmative to both parts of the question. The tape doesn&amp;#39;t lie.  Dirty Donald and the Denizens of Demagoguery do</t>
  </si>
  <si>
    <t>&lt;b&gt;is that a....CountryHumans reference&lt;/b&gt;</t>
  </si>
  <si>
    <t>Americans must learn to speak Russian.</t>
  </si>
  <si>
    <t>Trump even don&amp;#39;t know how to sit_xD83D__xDE01__xD83D__xDE01__xD83D__xDE01__xD83D__xDE01_ what happened with trump face ??? It&amp;#39;s look like someone fuck trump face _xD83D__xDE1C__xD83D__xDE1C__xD83D__xDE1C_ look at sir Putin style and gestures &lt;br /&gt;.when anchors ask the questions to trump he answer the question like a child _xD83D__xDE01__xD83D__xDE01__xD83D__xDE01__xD83D__xDE01_like yes sir yes mam .</t>
  </si>
  <si>
    <t>putin rocks</t>
  </si>
  <si>
    <t>I know, thank you Comrade</t>
  </si>
  <si>
    <t>Its so funny to watch this after Muller investigation proved that they are all liars</t>
  </si>
  <si>
    <t>Photographers are taking shots in panoramic view? Too annoying to hear</t>
  </si>
  <si>
    <t>This ball will go to my son&lt;br /&gt;Here Melania&lt;br /&gt;&lt;b&gt;throws ball to Melania&lt;/b&gt;</t>
  </si>
  <si>
    <t>Update: 2018 Trump Putin meeting. Putin is going to ask Trump administration to no longer blame those PEE PEE tapes on him. Trump is going to ask about Putin&amp;#39;s nerve agents.</t>
  </si>
  <si>
    <t>Actually they both said they briefly talked about the no collusion. &lt;br /&gt;But that just proves that was all Don the Con cared about. Not that the fact they meddled in the election. He doesn&amp;#39;t care as long as he benefits from it.</t>
  </si>
  <si>
    <t>F*** NAZI !!!</t>
  </si>
  <si>
    <t>They talked  about what trump needs to do now to destroy our country.Our &amp;quot;president &amp;quot;and his cultists are ATTACKING US...FIGHT BACK !!!</t>
  </si>
  <si>
    <t>Can&amp;#39;t fathom the reasoning that Trump is somehow hijacked by these people, Bolton and Pompeo when he not only selected them and can replace them at any time, but that he says nothing to condemn their statements in public. To me, he ran for the fame and notoriety his office brings and not for the policy agenda stated in his campaign and knows that he can only continue as president if he goes with the tide and not oppose it. What a let down to all US citizens who believed in the promise of Politics</t>
  </si>
  <si>
    <t>Jajajaja,si tiene los suficientes huevos que vaya y saqué a los rusos de Venezuela...le tiembla el culo cuando dicen Russia o Vladimir Putin como cuando en el rey León mencionaban a mufasa y se cagaban las hienas, jajaja..._xD83D__xDE02__xD83D__xDE02__xD83D__xDE02_</t>
  </si>
  <si>
    <t>Porque el chapucero no está informado lo que pasa en Aldama Chiapas, vean el vídeo nuestros indígenas están siendo atacados y el gobierno no hace nada.&lt;br /&gt;Es urgente &lt;a href="https://youtu.be/iu0Mt3eJMOA"&gt;https://youtu.be/iu0Mt3eJMOA&lt;/a&gt;</t>
  </si>
  <si>
    <t>no a ala violencia quieres destruir a las familias de usa que también viven familias latinas negras nicaragüenses pff</t>
  </si>
  <si>
    <t>Oof. That didn&amp;#39;t age well...&lt;br /&gt;&lt;br /&gt;&amp;quot;There&amp;#39;s no more rockets in the sky, they&amp;#39;re dismantling them...&amp;quot; &lt;br /&gt;&lt;br /&gt;lol... oopsie</t>
  </si>
  <si>
    <t>Putin takes annexation in small bits like colony building Israel.</t>
  </si>
  <si>
    <t>Whoah,  whoah,  no  collusion?   Technically, the  meeting  with Don Jr.  satisfied evidence of collusion.  The offer was made of  Hillary dirt.  The offer was taken on those grounds,  &amp;quot;If you&amp;#39;ve got it, I want it.&amp;quot;   That&amp;#39;s technically good enough for conspiracy, the act does not have to happen.</t>
  </si>
  <si>
    <t>If the “nut case” did not get his info from the intel chefs what is his source of facts ?  From Fox News ?  If not, where ? He does not read.  Does he make phone calls to overseas people ?  If so, who ?   US ambassadors or Putin or Russian intelligence operatives ?  Start impeachment to remove him.</t>
  </si>
  <si>
    <t>Yeah ok, now remember to only take your prescribed dose.i</t>
  </si>
  <si>
    <t>2 years later and this is eerily accurate.</t>
  </si>
  <si>
    <t>Obama got flexible for Putin.</t>
  </si>
  <si>
    <t>When is this mad man going to escorted out of the White House he is so dangerous !!!!!!</t>
  </si>
  <si>
    <t>There is a minority of the American People that support White Supremacy and Communist values including Trump !</t>
  </si>
  <si>
    <t>WHY HAS TRUMP NOT BEEN IMPEACHED ALREADY BECAUSE OF THESE BREECHES OF SECURITY PROTOCOL????   ENOUGH ALREADY!!!!!</t>
  </si>
  <si>
    <t>LOOK....LET&amp;#39;S JUST COME RIGHT OUT AND SAY IT.   &lt;br /&gt;We all know that Putin&amp;#39;s got Trump by the &amp;quot;short and curlies&amp;quot;............this is all about the Pee Pee tapes and/or money.  Putin&amp;#39;s got the video.....Trump&amp;#39;s always been willing to pursue corruption for money.   The narcissist in Trump is going to want to conceal that video at all costs....even at risk to our nation.  Trump cares about HIMSELF....PERIOD.  He&amp;#39;s not going to do anything Honorable when he feels he has something to gain.......OR......something to hide.  &lt;br /&gt;&lt;br /&gt;&lt;br /&gt;TRUMP NEEDS TO BE IMPEACHED IMMEDIATELY!!!!  &lt;br /&gt;&lt;br /&gt;I noticed that one of my State&amp;#39;s Senators was in that committee asking questions........BOTH of my State&amp;#39;s Senators will be receiving calls and emails from me this week.  &lt;br /&gt;THEY MUST MOVE TO IMPEACH TRUMP..........MUELLER MAY BE TOO LATE.&lt;br /&gt;&lt;br /&gt;&lt;br /&gt;AND THESE PEOPLE HAVE ALREADY STATED THEY WILL TAKE ACTION TO IMPEACH TRUMP IF CONGRESS DOESN&amp;quot;T MOVE ON IT.&lt;br /&gt;&lt;br /&gt;LINK:  &amp;gt;&amp;gt;&amp;gt;&amp;gt;&amp;gt; &lt;a href="http://needtoimpeach.com/"&gt;needtoimpeach.com&lt;/a&gt; &amp;lt;&amp;lt;&amp;lt;&amp;lt;&amp;lt;&amp;lt; (now nearly 8,000,000 members strong) &lt;br /&gt;&lt;br /&gt;Show less</t>
  </si>
  <si>
    <t>On a lighter note:  &lt;br /&gt;I&amp;#39;ve been saying since High School (many, many years ago ;-) that I think the people that have decision making responsibilities for nuclear weapons should AT LEAST KNOW HOW TO PRONOUNCE THE WORD &amp;quot;NUCLEAR&amp;quot;.    &lt;br /&gt;Just sayin&amp;#39;.</t>
  </si>
  <si>
    <t>Putin._xD83E__xDD14__xD83D__xDCA9__xD83D__xDC9D__xD83E__xDD2E_</t>
  </si>
  <si>
    <t>Trump._xD83E__xDD16_</t>
  </si>
  <si>
    <t>Putin has supreme control and say so in Russia, as it should be. Trump on the other ✋ has to delegate alot of things. As long as he keeps them in check there shouldn&amp;#39;t be a problem.</t>
  </si>
  <si>
    <t>Los roschilds y los morgan lis dueños del socialismo</t>
  </si>
  <si>
    <t>El Rothschild y Rockefeller son administradores de los 5 familias Europa de la Oscuridad eso son Contarini,Massimo,Saxe Gatha,Pallavicini y Farnese,tienen los elites venecianos y jesuitas que gobiernan la Tierra,tienen control,financiero ,control de salud,control alimentacion,control de seguridad,son duenios del Fondo Mondial Internacional,se reunen cada 2meses en Londres la casa de Windsor,toman la decisión en conjunto a destruir la rasa humana,controla a Papa FRANCISCO,,</t>
  </si>
  <si>
    <t>Esos familias financian la guerras,de miles de anios,son duenios de bancos centrales de EEUU,Rusia,Argentina,Perú,Brasil,Colombia,Venezuela,Suiza donde tienen sus tesoros</t>
  </si>
  <si>
    <t>El Palacio de Massimo tiene pasillo que llega en Vaticano,allí matan ninios y los comen en su reuniones,tienen red mas poderosa de la Tierra de informantes,formaron la Logia en 24/6/2017,compusa de Iglesia Jesuitas,Iglecia Masona y Iluminati</t>
  </si>
  <si>
    <t>Tienen plata de venta de armas,crear guerras,conflictos,caos,lavado de dinero,extorcion,amenasa,crimen organizado,terrorismo,crearon la Jaarp y cambian la clima,producen terremoto,erupciones de Vulcano,maremotos,taifunes,etc...,para empobreser los paises así lo ocupan economico</t>
  </si>
  <si>
    <t>La elites venecianos y jesuitas se casan entre ellos y con las familias regales de Europa,Inglaterra,Espania,&lt;br /&gt;Alemania,Portugal,Bélgica,Rusia,Hungría,Francia,etc..</t>
  </si>
  <si>
    <t>Todos los presidente tiene que reunir para eliminar esas familias,ellos queren crear Nuevo Orden Mondial empesando con Venezuela,ellos colocan chip a las personas y le sacan la conciencia,le introdusen jene de animales y crea otra rasa humana,matan ninios y lo comen,viaja en Ovnis la Luna y martes</t>
  </si>
  <si>
    <t>Todos los pauses tienen que sacar la plata de ellos porque as I no hay guerras y alimenta toda la población de la tierra tiempo de 500 añitos,así hay paz la Tierra</t>
  </si>
  <si>
    <t>The ammount of mocking, body shaming, and bullying of our president and his family is shameful and videos such as this should not be supported whether you agree with Trump or not</t>
  </si>
  <si>
    <t>EE.UU. sufre la desgracia de haber intentado deshacerse de ese nudo y no pudieron, simplemente fue una malísima idea involucrar a Rusia en las intervenciones electorales, que a 16 meses no han logrado las pruebas contundentes que acrediten como fue, hoy se encuentran embotellados sufriendo un desgaste político que necesitan urgente dedicarlo a otros muchos problemas que sufren. Mientras no asuman su propia verdad seguirán atribuyendo a Rusia capacidades que no tiene.</t>
  </si>
  <si>
    <t>Hummm ¿Pompeo es de donde? porque parece que desconoce a su propio país. Bueno; para ser buen mentiroso hay que creerse sus propias mentiras y él lo ha expresado claramente y disfruta alardeando de su capacidad de ser mentiroso.</t>
  </si>
  <si>
    <t>Comentario equivocado: La insttución militar más intervencionista del mundo son las Fuerzas Armadas de EEUU (América es otra cosa); no son las más poderosas. Y donde han intervenido les ha ido mal: Vietnam, Corea, Cuba, Siria, etc. de hecho, cuando las cosas no les salen, hacen lo mismo que los psicópatas: destruyen todo sin imprtar cuántos inocentes sufran.&lt;br /&gt;Las fuerzas armadas más poderosas las define Sun Tzu.</t>
  </si>
  <si>
    <t>Libertad libertad libertad libertad libertad libertad Venezuela Libreee Abajo el Dictador MABURROOO _xD83D__xDC48_</t>
  </si>
  <si>
    <t>Russia has a strong partner in the form of China to support it in a tussle with the Yankees. &lt;br /&gt;Together they can trample the Americans if it forces a war on either of them. There are some groups who drag Mr Trump their way against the interest of the Americans and the rest of the world and peace. They seem to think they have the monopoly to dictate terms to the world &lt;br /&gt;like it or not.</t>
  </si>
  <si>
    <t>Claro se encuentran el lucifer trump contra judas putin...pues están buscando que ganarán de Venezuela pues gratis no van intervenir.</t>
  </si>
  <si>
    <t>Ese  bandido de tromp es el lo quito del mundo  q handan harabatando riquesas hajenas por q los eeuu no tienen q comer  las halluda q mandan es VENENO</t>
  </si>
  <si>
    <t>No creo q mejoren las relaciones bilaterales con este encuentro. Putin sabe q a USA no se le puede creer nada. Putin lo hace por solo protocolo.</t>
  </si>
  <si>
    <t>vladimir tiene en su jurisdiccion al fsb y svr entre muchas otras,para las personas comunes impone como usted dice,la presencia y personalidad :v ,para las personas no comunes impone miedo :u</t>
  </si>
  <si>
    <t>trump no es alguien comun pero parece que siempre dice lo que piensa y acaba como un tonto ante la gente,pero no es tonto</t>
  </si>
  <si>
    <t>Enrique Vivanco  pues si pero también es el país más poderoso en armamento con tecnología super sónica  más avanzado  y eso lo hace potencia.</t>
  </si>
  <si>
    <t>Gladys Rodriguez  hay que ser realistas  sólo eso .  Puro  bla bla bla. Y llega a EUA  y dice lo contrario  está bien loco...nadie le tiene co fianza  con TRUMP  nunca se sabe. Es esquizofrénico</t>
  </si>
  <si>
    <t>Pues con Trump nunca se sabe es Esquizofrénico.  Nadie le tiene confianza..</t>
  </si>
  <si>
    <t>&lt;b&gt;CHAOS is their lethal weapon... Putin, Trump, their MOBS are AMERICANS ENEMIES! Using Anger, Hatred,  TOXIC DIVISION, they&amp;#39;re destroying America and the WORLD.    *Stop them! ~ PROTEST~ Peacefully.&lt;/b&gt;</t>
  </si>
  <si>
    <t>Oh and before they hung up, he was heard begging putin not to replace him with XI from China.  He plans a secret getaway with putin to show him how much he means to do better.  Melania was tired of the russian stench so she is holed up in Maryland.</t>
  </si>
  <si>
    <t>trump must make important , emergency call to putin to tell him he is so very, very sorry our bad, bad very bad military offended their destroyer.  It won&amp;#39;t happen again boss man trump was overheard saying.&lt;br /&gt;Meanwhile, he also had to tell putin bad democrats want to impeach him so please make them stop it.</t>
  </si>
  <si>
    <t>MAGA.  Make America Grovel Again to putin so he can look like the strongman his people believe he is.  Russia is reporting it was OUR fault.  Trump will confirm that.</t>
  </si>
  <si>
    <t>Hillary was a traitor regardless and I would be happy to know what we know now no matter who leaked it, even if it was the russian boogiemen</t>
  </si>
  <si>
    <t>es obvio que en EEUU hay dos circulos de poder en conflicto: por un lado el bando del &amp;quot;deep state&amp;quot; y, por el otro lado, el bando que apoya a Trump; cada dia que pasa crece y se agudiza la rivalidad entre ambos bandos, sobretodo por la inaudita agresividad del bando del &amp;quot;deep state&amp;quot;. Hay peligro que a Trump le hagan lo mismo que ya le hicieron a otro presidente estadounidense: Kennedy</t>
  </si>
  <si>
    <t>Javier Arias mas parece un tipico &amp;quot;periodista&amp;quot; de CNN, totalmente confundido, que solo refrita las lineas desinformativas que nacen de las entrañas del &amp;quot;deep state&amp;quot;</t>
  </si>
  <si>
    <t>viva Putin_xD83D__xDC4D_&lt;br /&gt;trump _xD83D__xDC4E_</t>
  </si>
  <si>
    <t>KB Diabolica_xD83D__xDC7F_</t>
  </si>
  <si>
    <t>La verdad duele, simplemente se hizo público lo que todo el mundo ya sabía...</t>
  </si>
  <si>
    <t>Y quien carajo va a creer en la CIA</t>
  </si>
  <si>
    <t>Circo</t>
  </si>
  <si>
    <t>senor, presidente no olbide que cuba, yeba el mismo destino ase 60 anos. tenemos que oral ,por los cubanos tanbien..tenemos una isla con 110,000,000 kilometros de oceanos, que se puede convertir en el centro turistico, masvisitado de america,  lo unico es que hay, que tirarle un dinerito  y tunbar loque no sirbe, y aser, cosas nuevas.y comodas. y votar de ayi,atodos los que an invertido con esa,dictadura,ok...RECUERDE DONDE HAY DICTADURA NOESISTE EL PROGRESO PUES SE ROBAN EL PATRIMONIO DE LOS PUEBLOS..  DIOS BENDIGA AMERICA..</t>
  </si>
  <si>
    <t>NO HABLEN MAS, CON NADIE, MIENTRAS MAS ,HABLENCON PUTIN, MAS  LENA LE ECANALL FUEGO.PUTIN LOQUE JUEGA CON LACATA, FUERTE ,PAA QUE NO SAQUEN A MADURO,PORQE LESCONBIENE. PARA SEGUIR ,BURLANDE COMO,LOAN ECHO DEL PUEBLO Y SEGUIR ROBANDO..QUIEREN GERRA , YA NO SEPUEDE EVITAR MAS.OSEQUEDAN CON NUETRA REJION, ESTOS PAISES NO TIENEN NADA QUE BUSCAR AQUI..ENDEDUARON AUN USURPADORDELPODER, EN BESE PAIS. PEROBSISIGUEN HABLANDO Y NO ASEMOS NADA, PASA COMO CON NORCOREA QUESE RIEN DE NOSOTROS, Y SI ENTRAMOS. VAMOSASERLO FUERTE. NOQEREMO OTRA INVACION FALLIDA,COMONLA DE CUBA, VAMOS A EBTRRLE CON TODO...YSEACABO, Y VERAN QUE ,LOS RUSS LOUE BAN ASER,ES VERBORREAR,</t>
  </si>
  <si>
    <t>Esos que estan de acuerdo con las horreneas ideas de Trump, estan ciegos. A el lo unico que le importa es el petroleo. A ver diganme por que el pico de enbudo no invita a todo los venezolanos a emigrar a su paiz? Por que no pone a los Venezolanos en primera fila para legalizarlos en E.U.? Trump quiere los recurzos naturales de Venezuela, pero no a los Venezolanos!!_xD83D__xDE2D_</t>
  </si>
  <si>
    <t>maduro</t>
  </si>
  <si>
    <t>Trump le da el poder que Rusia antes no tenia , ósea que Trump coloca a Rusia al mismo nivel de importancia en la diplomática internacional que EEUU .</t>
  </si>
  <si>
    <t>No te estoy pidiendo permiso? Jajaja por favor no defiendas lo indefendible por que razón Trump tuviera que informar a Putin y si así fuera el caso acaso Trump trabaja para Putin?????ademas  ya Trump salio a decir que Putin quiere lo mejor para Venezuela y que sus intenciones son buenas !!! a pesar de que el propio Pompeo dijo que Putin le pidió a Maduro que se quedara en Venezuela y a pesar que Putin amenazó a EEUU de que no hicieran una intervencion Venezuela que desestabilisaria a toda la región! Y a pesar que Putin le a dado al chavismo logística y armamento militar !</t>
  </si>
  <si>
    <t>Dejen de creer inocentemente que Trump esta de parte de los intereses de el pueblo venezolano y que el será el desterrador de la dictadura chavista a trump solo le importa trump y sus propios intereses oh y claro también curiosamente  le importa lo que piense Putin</t>
  </si>
  <si>
    <t>das ist das beste was kommunisten zu bieten haben...</t>
  </si>
  <si>
    <t>so arm, muss google schon die Suchergebnisse verfälschen und lügner wie euch ganz oben hin setzten und ihr habt noch immer keine views. &lt;br /&gt;geht euch ein licht auf? naja, ist auch egal, den menschen gehen langsam die lichter auf was für lügner ihr seit. danke diesen weiteren beweis.</t>
  </si>
  <si>
    <t>The Trumpster sounds like a Quisling!  Simple as all that!</t>
  </si>
  <si>
    <t>What are these fools on about? Russia is an adversary to the U.S? Russian and U.S military had a working agreement in &lt;a href="http://syria.is/"&gt;Syria.Is&lt;/a&gt; that something adversaries commit to? Russia has been moving closer to the Chinese government and sanctions will have very little effect on it. Even if Trump did say something to Putin he would just deny they had any involvement. That would give Putin the chance to ask the very same thing about U.S intel agencies interfering in Russia. What do you think Trump or any other President would say? They would deny it. Of course everyone on the planet know that the U.S do the very same thing to Russia and many other countries around the world. In fact, it could be said that the U.S wrote the book on political interference in foreign countries political processes to get a favorable result. These fools in the MSM are pushing Russia closer to China and it will be a bad result for U.S interests. The U.S has already fallen behind in missile technology to Russia and China is starting to accumulate a military that rivals the U.S.</t>
  </si>
  <si>
    <t>Please Tell the world:&lt;br /&gt;They assigned the killer Assad to manage Syrian concentration camp&lt;br /&gt;They Destroyed Syrians and Stole their Land&lt;br /&gt;America is Supporting the Devil&lt;br /&gt;Who are the Major Members of Genie Energy?</t>
  </si>
  <si>
    <t>Idiotic woman saying that Crimea was illegal annexation.</t>
  </si>
  <si>
    <t>A weak blackmailed man.</t>
  </si>
  <si>
    <t>IT DOESN&amp;#39;T MAKE A DIFFERENCE WHAT TRUMP DO. ANIT NOTHING GOING TO HAPPEN. THE ONLY THING THAT WILL SURPRISE ME IS WHEN YOU GO TO BED TONITE. THERE&amp;#39;S A GOOD CHANCE YOU MIGHT NOT EVER WAKE UP AGAIN? AND THAT STILL WANT BE NO SURPRISE TO BLACK PEOPLE. ( CAUSE YOU NEVER WOKE UP ANYWAY. IF TRUMP GOSE DOWN ALL THAT MEANS IS YOUR NEXT</t>
  </si>
  <si>
    <t>THE ALL AMERICAN LOUDMOUTH  AND THE SNEEKY RUSSIAN SPY!!!!</t>
  </si>
  <si>
    <t>The Trump ubliklwns,  AKA The  gang that couldn&amp;#39;t lie straight !</t>
  </si>
  <si>
    <t>Pure evil</t>
  </si>
  <si>
    <t>Man this video didn&amp;#39;t age well lol</t>
  </si>
  <si>
    <t>Putin&amp;#39;s patsy said he would greatly &amp;quot;reward&amp;quot; Russia..selling classified info to pay off his debt$..tsk</t>
  </si>
  <si>
    <t>TRUMPUTIN! TRUMPUTIN!&lt;br /&gt;You&amp;#39;re darned TOOTIN!&lt;br /&gt;We&amp;#39;ve got TRUMPUTIN!</t>
  </si>
  <si>
    <t>IMPLAUSIBLE DENIAL.&lt;br /&gt;Read and study all you can about Putin and you will see what has been going on.</t>
  </si>
  <si>
    <t>Donald Trump was COMPROMISED years ago. &lt;br /&gt;He was roped in through generous and unethical deals with Russian oligarchs.&lt;br /&gt;Follow the money to Russia.&lt;br /&gt;Putin owns TRUMPUTIN.</t>
  </si>
  <si>
    <t>Zero deals with any of the Russian oligarchs take place without the KNOWLEDGE of and the PERMISSION of Vladimir Putin. &lt;br /&gt;Nothing happens without his awareness or approval.</t>
  </si>
  <si>
    <t>This is a clear and concise allegation in the form of a probing question they knew the were likely to get. &lt;br /&gt;They did get it and Putin had a cleverly prepared non answer to the question.&lt;br /&gt;He answered it without answering it.&lt;br /&gt;Typical autocratic double speak that he has been practicing and perfecting for over 40 years now.</t>
  </si>
  <si>
    <t>Impeach Rasputin twice</t>
  </si>
  <si>
    <t>Yup bravo more</t>
  </si>
  <si>
    <t>A chess player , why suprises? He thinks professionaly about strategy , it&amp;#39;s a pure thing , in law , generals , captains at sea , engeneers ,  the skeleton is logic , the resolution s are flesh an bone , hung on later.</t>
  </si>
  <si>
    <t>Comments turned off , have a civel fight , if necessary: yell , but move twords a resolution , work , if you want to change my mind , show me , share your reality , your view , be clear , be short an concise , be human , let&amp;#39;s find a way out of this hole.</t>
  </si>
  <si>
    <t>Ookkkkk</t>
  </si>
  <si>
    <t>luego se ve quien manda se le mira la sumicion al trump  putin diciendo con sus brazos aqui nomas yo mi niño</t>
  </si>
  <si>
    <t>En este video podemos observar al hombre más poderoso del mundo en los últimos 10 años y a su costado un maniático que creo que se apellida Trompeta</t>
  </si>
  <si>
    <t>Don&amp;#39;t you dare put me in the same realm as TRUMPTARDS, fuck you!</t>
  </si>
  <si>
    <t>Typical Russian rip off. Rolls should sue.</t>
  </si>
  <si>
    <t>Russia _xD83C__xDDF7__xD83C__xDDFA_ ek secret power Hain U.S. _xD83C__xDDFA__xD83C__xDDF8_ ki tarah show nahi karti. Dekha kiya haal Hu America _xD83C__xDDFA__xD83C__xDDF8_ aur Uske President ka.&lt;br /&gt;       &amp;quot;Longlive Russia _xD83C__xDDF7__xD83C__xDDFA_&amp;quot;&lt;br /&gt;_xD83C__xDDF7__xD83C__xDDFA__xD83C__xDDF7__xD83C__xDDFA__xD83C__xDDF7__xD83C__xDDFA__xD83C__xDDF7__xD83C__xDDFA__xD83C__xDDF7__xD83C__xDDFA__xD83C__xDDF7__xD83C__xDDFA__xD83C__xDDF7__xD83C__xDDFA__xD83C__xDDF7__xD83C__xDDFA__xD83C__xDDF7__xD83C__xDDFA__xD83C__xDDF7__xD83C__xDDFA__xD83C__xDDF7__xD83C__xDDFA__xD83C__xDDF7__xD83C__xDDFA_</t>
  </si>
  <si>
    <t>wow yes to Trump</t>
  </si>
  <si>
    <t>&lt;a href="https://news.toutiaoabc.com/newspark/view.php?app=news&amp;amp;act=view&amp;amp;nid=308652"&gt;https://news.toutiaoabc.com/newspark/view.php?app=news&amp;amp;act=view&amp;amp;nid=308652&lt;/a&gt;</t>
  </si>
  <si>
    <t>That is not in Russia. He was warned about it, but still decided to do it twice. There are rules in press conferences and if you break those, you will be removed.</t>
  </si>
  <si>
    <t>He was warned about it, but still decided to do it twice. There are rules in press conferences and if you break those, you will be removed.</t>
  </si>
  <si>
    <t>Trump sponsored by putin</t>
  </si>
  <si>
    <t>Wall, Wall, Wall, is all we hear from #45, do your job for the American People not the 30% who hates America and wants  to destroy america to make Russia Great Again. God is Good, God is Here, God will deal with those who choose to stay in the dark. Remove the Electoral College Process - Its unconstitutional - Every Vote should count in a Presidential election. Do what is Right vs. White. White Supremacy will destroy themselves with their own words.</t>
  </si>
  <si>
    <t>@aczjbr seu cu você que é um ignorante vc não prova nada seu enganado alienado</t>
  </si>
  <si>
    <t>Senator Cory Booker, we can always count on you to fight for America!  You are a true patriot!  Kudos.  _xD83C__xDDFA__xD83C__xDDF8_&lt;br /&gt;I fervently hope Mueller is able to make Trump and his cohorts criminally accountable for their many crimes against Americans and The Constitution.  _xD83C__xDDFA__xD83C__xDDF8_&lt;br /&gt;&lt;br /&gt;Americans do not deserve this hypocrisy and phony 45 steadily dismantling and weakening America for Russia’s interests.&lt;br /&gt;&lt;br /&gt;Yes, I believe Trump is a Russian asset, at the very least.  Do Republicans realize this yet?  &lt;br /&gt;&lt;br /&gt;All indications of Trump’s involvement in aiding Russian election fixing are present.  &lt;br /&gt;&lt;br /&gt;In the latest indictments of Russian operatives, Rosenstein must be very careful in mentioning no results were affected and no American is involved.  &lt;br /&gt;&lt;br /&gt;If the announcement did not include these caveats, Trump would have Rosenstein fired  immediately and then Mueller’s team would be temporarily disrupted.&lt;br /&gt;&lt;br /&gt;I believe it is imperative for Special Counsel to speed up the investigation as every passing day Trump is in power is a dangerous day for Americans.  &lt;br /&gt;&lt;br /&gt;Understandably, Mueller has to keep any sealed, superseding indictments filed with the Grand Jury for Trump’s inner circle very close to the vest and unseal charges for the bigger fish last.  &lt;br /&gt;&lt;br /&gt;Trump Cult  Supporters just cannot understand this process.  I wish they would try ...</t>
  </si>
  <si>
    <t>Pooties been planning this since. He found a useful idiot. By giving him plenty of Rubles to comp his ignorant ass. Thereby, puschasing a whore who will go &amp;quot;around the world&amp;quot; for Pooty Puppet Master.</t>
  </si>
  <si>
    <t>Four Corners showing bias! Especially this Lead Reporter. She has a reputation for it. She most of the time does not Report. She asserts and more often than not is proven incorrect or at least to have distorted badly. She even has the temerity to put up the Steele Dossier. Steele has been completely discredited. He has even admitted it was basically fiction. Many glaring holes in his entire report. No real sources. Events described when the people were not even where he claimed they were. A bit of scandalous Gossip paid for by Hillary and Co. Proven and admitted. No proof Russia hacked the Emails. The FBI did not even look at the Servers. Why not? All the real experts that have looked at the very evidence the FBI supposedly looked at have come forward and say it definitely was not Russia.&lt;br /&gt;Many of these people Senior Ex Security people. NSA, CIA etc. etc. &lt;br /&gt;To me Trump is a hopeless idiot. One of the worst Presidents in a long time. &lt;br /&gt;Then again Obama proved very two face. Lied often and said one thing and did another. Little George and Co. lied and lied. &lt;br /&gt;The entire USA system of Government is corrupt. &lt;br /&gt;The DNC has proved it is completely corrupted also at the Top. &lt;br /&gt;I give up watching. Any half competent Reporter could do a Documentary on Hillary and Co. that was even more damaging backed up by Facts. Not assertions.&lt;br /&gt;Biased Reporting. The reason I never watch Four Corners anymore. Well known now for its one eyed beat-ups. &lt;br /&gt;Australia should stay out of it. One side as bad as the other.</t>
  </si>
  <si>
    <t>Trump wins even when he loses.  He is Captain America.&lt;br /&gt;All the whiney cry babies should just stay home and pout.&lt;br /&gt;My mom would&amp;#39;ve clocked me if I ever acted that way over an election.&lt;br /&gt;New heights of sore loserville.</t>
  </si>
  <si>
    <t>Trump has betrayed the United States of America</t>
  </si>
  <si>
    <t>Trump is helping Russia to invade the United States.</t>
  </si>
  <si>
    <t>Trump surrounded himself with Russian spies because of his ties with Russia.</t>
  </si>
  <si>
    <t>Trump said that he was going to come plus something that had never been complish before a dictator for the United States of America. Was the accomplishment</t>
  </si>
  <si>
    <t>Paige is a spy for Russia</t>
  </si>
  <si>
    <t>It&amp;#39;s not a conspiracy it&amp;#39;s something it is really happening to the United States of America to Trump and his administration. They all have connections with Russia. Russia is our enemy and has always been. Russia has always wanted to destroy the United States of America and with the help of trump it may just happen.</t>
  </si>
  <si>
    <t>It&amp;#39;s really strange how facts are always lies to the administration and Trump and some of the Republican politicians. They are all in denial. They will never commit to their crime they have committed on the United States of America. They have been involved with Russia and the very beginning. United States is being put in danger by Trump.</t>
  </si>
  <si>
    <t>When Paige said it was a jackpot he was talking about how rich they were going to get off of Russia.</t>
  </si>
  <si>
    <t>Paige is playing the pity card.</t>
  </si>
  <si>
    <t>No one has to embarrass Trump he does a good enough job himself. LOL</t>
  </si>
  <si>
    <t>Now they claim that if one of their Administration gets caught while doing dirty work they were on their own they had known permission from the administration.</t>
  </si>
  <si>
    <t>George was sitting at a table with Trump when it first started off. But once he got caught they pretend like they don&amp;#39;t know who he really is. This is the kind of game that are White House is playing</t>
  </si>
  <si>
    <t>Trump and his administration are doing this to their self and want to blame everyone else.</t>
  </si>
  <si>
    <t>THANK YOU SATER ......... PUTINS  PUTA FOE TRUMP OR TRUMPS PUTA FOR PUTIN.......HAHAHAHAHAHA ......!!!!!</t>
  </si>
  <si>
    <t>I almost cannot imagine being at one of those Trump rallies -- except as a mole.</t>
  </si>
  <si>
    <t>Carter Page committed treason against the United States! Death penalty needs to be enforced! Hang him! In public outside Trump tower! With Donald Trump Sr. Right next to him! 2 for 1!</t>
  </si>
  <si>
    <t>What&amp;#39;s truly horrifying is that you can explain all this to a Trump supporter forever and get nowhere. It&amp;#39;s like trying to explain evolution to a Jesus freak.</t>
  </si>
  <si>
    <t>Patriotic Porn If you support Trump your the traitor. When America is taken over by a foreign government it’ll be you and the rest of you stupid Trump supporters that will be to blame</t>
  </si>
  <si>
    <t>Trevor Pike She’s doing what needs to be done exposing Trump the Russian agent</t>
  </si>
  <si>
    <t>Frederico Pinto Trump is a traitor and a lying bastard</t>
  </si>
  <si>
    <t>Petula Jane because you know it’s true asshole</t>
  </si>
  <si>
    <t>Trump is a Russian agent put in office to destroy American democracy and bring in the new world order. All you stupid Trump supporters will be to blame when America is taken over by a foreign government .</t>
  </si>
  <si>
    <t>Did you find your car?</t>
  </si>
  <si>
    <t>Thats beck Bennet as putin</t>
  </si>
  <si>
    <t>_xD83D__xDE02__xD83D__xDE02__xD83D__xDE02__xD83D__xDE02__xD83D__xDE02__xD83D__xDE02__xD83D__xDE02__xD83D__xDE05__xD83D__xDE05__xD83D__xDE05_HIS AZZ SAID F**K DIS SHEET !!!IM OUT !!!!_xD83D__xDE02__xD83D__xDE02__xD83D__xDE02__xD83D__xDE02__xD83D__xDE02__xD83D__xDE02__xD83D__xDE02__xD83D__xDE02__xD83D__xDE02_</t>
  </si>
  <si>
    <t>Call me crazy but I’m not totally convinced this has happened.</t>
  </si>
  <si>
    <t>thank you mister conan for allowing us to hear these leaked phone calls. if it was not for you and the fine reporting done by your investigative reporter triumph. you help us Americans make sense of issues around the nation.</t>
  </si>
  <si>
    <t>Trump to oddaj nam  troche broni</t>
  </si>
  <si>
    <t>We should have a regime change in Russia and China. Democracy is the best form of government with human rights.</t>
  </si>
  <si>
    <t>Presidents getting along. Holy horror. Notice how they&amp;#39;ve got all this evidence of treason stacked up but the bad orange man is still in office? What gives?</t>
  </si>
  <si>
    <t>Simple...both are criminals</t>
  </si>
  <si>
    <t>Tiny Putin Russia first while fkn up Americans.</t>
  </si>
  <si>
    <t>Trump is clearly a Russian agent tasked with destroying the government so Putin can take over.</t>
  </si>
  <si>
    <t>GOP: The &lt;b&gt;Government Of Putin&lt;/b&gt;</t>
  </si>
  <si>
    <t>What does it take for the GOP to work for the nation, not for trump and not for Russia. With this admin they have given the nation away and are only interested in keeping their seats and playing to trump and hence to Putin. Can anyone still look at them with anything but disgust ?</t>
  </si>
  <si>
    <t>Trump is a foreign agent...Agent Orange...toxic and cancerous.</t>
  </si>
  <si>
    <t>I hear trump’s doing a deal to buy China’s wall.</t>
  </si>
  <si>
    <t>Trump working for Russia? That conspiracy theory is too stupid.</t>
  </si>
  <si>
    <t>Nobody cares about Putin&amp;#39;s dumb lying bullshit.</t>
  </si>
  <si>
    <t>Trump is junior Tyrant .To late ?</t>
  </si>
  <si>
    <t>@Angel Viera Trump is in the next movie Team America he is going to take out Rocket Man.</t>
  </si>
  <si>
    <t>Putin the great</t>
  </si>
  <si>
    <t>Cambiale a el chapucero US!!! America es todo el continente!!!</t>
  </si>
  <si>
    <t>Moron senator!!</t>
  </si>
  <si>
    <t>Stop crying,Trump 2020</t>
  </si>
  <si>
    <t>Because they were talking about Caesar....of the Unholy Roman Empire?&lt;br /&gt;Interestingly, Pelosi had on Caesar&amp;#39;s sceptre pin on her lapel during the SOTU address and she invited the head of the snake into our Congress!!!! Hello....anyone awake?</t>
  </si>
  <si>
    <t>Q</t>
  </si>
  <si>
    <t>This needs to stop. The problem is there are not many Veterans left from the WW2, the Korean War, and even Viet Nam to speak out and say NO.&lt;br /&gt; We are being decieved by an American president. When things fall apart Trump will blame everyone else and walk away like all his other scandalous deals. Trump ruined more than 6 business deals, he had some so bad he filed for bankruptcies, but many more had investors, contractors and others screwed completely.&lt;br /&gt; The way Trump does business has created over several hundred people and small businesses to go bankrupt. They would not have if they had not done business with Trump. He is no genius, he does not know how to make good deals, and he CAN NOT BE TRUSTED ON AMERICAN FORIEGN INTERESTS!!!</t>
  </si>
  <si>
    <t>I would vote for trump. No - sorry, I meant to say I wouldn&amp;#39;t, in fact I would rather cut off my testies and wear them as ear rings!</t>
  </si>
  <si>
    <t>Of course Trump believes Putin. Well, not really but wanting to please Putin, that&amp;#39;s the position Trump will stick to. Not sure what Putin is holding over Trump but maybe Russia is just promising to help keep him in office any way they can. Hopefully, Traitor Trump&amp;#39;s days are numbered and the USA will once again be safe from adversarial influences and dictator wannabes. Presidents come and go. America is our home. Make the USA #1 over party politics.</t>
  </si>
  <si>
    <t>After this interview there are still Americans the support this guy. Amazing.</t>
  </si>
  <si>
    <t>The first string of ramblings is the qualifier meant to undermine our own intelligence agency by  suggesting they are corrupt and/or incompetent so that those shameful words that follow don&amp;#39;t appear unreasonable - that he trusts GBU and a tyrant over our own people. He made 2 deflections in his comments on his set up because he knows those ugly words that will follow will enrage the world. He then makes an argument twice about how Putin is honest. Putin....the guy who uses chemical weapons on our streets, downed a passenger jet, invaded a country and is waging war on the fabric of our democracy - NATO Allies G7 Media Justices Democracy - just so he can invade other baltic nations later. He&amp;#39;s already tried to assassinate Montenegros leader, he&amp;#39;s murdered 14 journalists who reported on his corruption, he&amp;#39;s jailed all candidates that dare run against him.&lt;br /&gt;&lt;br /&gt;I hope Putin does come....I&amp;#39;m betting a true patriot will put 2 bullets in his head when he arrives.</t>
  </si>
  <si>
    <t>_xD83E__xDD23__xD83E__xDD23__xD83E__xDD23_</t>
  </si>
  <si>
    <t>Tattoo REGERTS! - PushingUpRoses &lt;a href="https://www.youtube.com/watch?v=IR6AWY3-hZY"&gt;https://www.youtube.com/watch?v=IR6AWY3-hZY&lt;/a&gt;&lt;br /&gt;&lt;br /&gt;&lt;a href="http://www.youtube.com/results?search_query=%23Doug"&gt;#Doug&lt;/a&gt; &lt;a href="http://www.youtube.com/results?search_query=%23Nickelodeon"&gt;#Nickelodeon&lt;/a&gt; &lt;a href="http://www.youtube.com/results?search_query=%23RetroTV"&gt;#RetroTV&lt;/a&gt;&lt;br /&gt;The History of Doug (Nickelodeon/Disney) - Retro TV Review &lt;a href="https://www.youtube.com/watch?v=K7GR2dYykfk"&gt;https://www.youtube.com/watch?v=K7GR2dYykfk&lt;/a&gt;&lt;br /&gt;&lt;br /&gt;TRY NOT TO CRINGE: Anti-Kavanaugh signs &lt;a href="https://www.youtube.com/watch?v=xGTtiEVAj30"&gt;https://www.youtube.com/watch?v=xGTtiEVAj30&lt;/a&gt;&lt;br /&gt;&lt;br /&gt;r/dontfundme Best Posts #2&lt;br /&gt;probably should have thought of that before the backstabbing</t>
  </si>
  <si>
    <t>Virtual reality has gone too far &lt;a href="https://www.youtube.com/watch?v=cup4bvCGgkI"&gt;https://www.youtube.com/watch?v=cup4bvCGgkI&lt;/a&gt;&lt;br /&gt;im too poor for your cult.&lt;br /&gt;im sry?&lt;br /&gt;&lt;br /&gt;&lt;br /&gt;Recommended channel for you&lt;br /&gt;David Katz: The Esports Ebitch &lt;a href="https://www.youtube.com/watch?v=NgyC8pD3QoY&amp;amp;t=160s"&gt;https://www.youtube.com/watch?v=NgyC8pD3QoY&amp;amp;t=160s&lt;/a&gt;</t>
  </si>
  <si>
    <t>The French connection(or rather germa)&lt;br /&gt;Chapo Trap House - Don Jr &lt;a href="https://www.youtube.com/watch?v=koDDHTSyBv8"&gt;https://www.youtube.com/watch?v=koDDHTSyBv8&lt;/a&gt;</t>
  </si>
  <si>
    <t>compilated financial statements&lt;br /&gt;&lt;br /&gt;Chapo Trap House - New American Civil War &lt;a href="https://www.youtube.com/watch?v=rLHo7Rko-fQ"&gt;https://www.youtube.com/watch?v=rLHo7Rko-fQ&lt;/a&gt;&lt;br /&gt;too over compilated dont care. if u bother me i&amp;#39;ll ruin u&lt;br /&gt;blow me&lt;br /&gt;&lt;br /&gt;Unity - Official Site&lt;br /&gt;&lt;a href="http://unity3d.com/"&gt;unity3d.com&lt;/a&gt;&lt;br /&gt;Unity, the world’s leading real-time engine, is used to create half of the world’s games. Our flexible real-time tools offer incredible possibilities for game developers, and creators across industries and applications in 2D, 3D, VR, and AR.</t>
  </si>
  <si>
    <t>Trump 2020</t>
  </si>
  <si>
    <t>TRUMP JR 2024</t>
  </si>
  <si>
    <t>Your insignificance is showing... ooooops!</t>
  </si>
  <si>
    <t>Libotards love fake outrage..&lt;br /&gt;It gives them the illusion of being relevant......)</t>
  </si>
  <si>
    <t>The irony when now this news paid this guy to hate on trump_xD83D__xDE02__xD83D__xDE02__xD83D__xDE02__xD83D__xDE02__xD83D__xDE02_</t>
  </si>
  <si>
    <t>That&amp;#39;s a sign right there to his lies..lmao hes so full of shit..hes a man not to trust,he loves sticking his foot in his mouth everytime  he speaks.. I love Trevor hes hilarious..</t>
  </si>
  <si>
    <t>DEAR EDITOR,&lt;br /&gt;&lt;br /&gt;   Recent revelations regarding the ongoing attempt to unseat an duly elected president by prominent members of the FBI,CIA and Justice Department reminds me of the Stalin days wnen the credo was &amp;quot;Show  me the man and I&amp;#39;ll show the crime.&amp;quot;&lt;br /&gt;Today, former  Obama appointed CIA director John Brennan is trying to mask his questionable past,by going on the offense against Donald Trump like most of the CIA legally-influenced major media. Today Mr. Brennan tells of his life as a son  of an immigrant father who stressed how special this country was and how it was imperative to find a way to give back to it.  He even uses death of Nathan Hale, hung on his birthday, as to why he was inspired to join the CIA. So exactly when did Brennan have this EPIPHANY?  The fact is that in 1976 Comrade Brennan both campaigned  and voted for the Communist presidential candidate Gus Hall, who was previously jailed for trying to overthrow the US Government. Within a year Comrade Brennan had a plan as to how to get employed by the CIA. During the Obama administration he was repeatedly caught lying to Congress after he illegally spied on them with impunity. If Comrade Brennan has his way he will have done what his mentor Gus Hall failed to do... Topple the United States Government!</t>
  </si>
  <si>
    <t>Ja Ja LMAO you can&amp;#39;t be serious</t>
  </si>
  <si>
    <t>I still don&amp;#39;t understand why anyone admires Putin - some Trump voters seem to have a crush on him and it&amp;#39;s just plain revolting.  Do you people understand who this Putin is exactly?  He&amp;#39;s a hit man and pure evil.  He doesn&amp;#39;t win, he just kills the people in his way to retain power.  He ranks right up there with all the murdering dictators in history.  Do you republicans want to win this badly that you would alighn yourselves with this monster.  Shame on you!!!!!</t>
  </si>
  <si>
    <t>A total novice and an unqualified fool is destroying what&amp;#39;s left of America! So painful to see!!</t>
  </si>
  <si>
    <t>Why is everyone talking as if Trump wasn&amp;#39;t in Putin&amp;#39;s pocket already?  Trump is going over to report, not to negotiate.  Why else would Trump insist in having these meetings behind closed doors with no other American present.</t>
  </si>
  <si>
    <t>A former kgb just walking around free stopped by nbc in the USA for an interview. Sounds brittish with a phoney Russia accent.</t>
  </si>
  <si>
    <t>Don&amp;#39;t tell me I&amp;#39;m supposed to believe our intelligence agencies again. They pulled the same thing a few years back with WMD&amp;#39;s and Iraq, the only difference is this time they don&amp;#39;t have any proof like they did back then with the photos. If people do want to find a boogieman how about the DNC who stonewalled against Bernie Sanders and gave the nomination to the least trusted person in America?  But if it&amp;#39;s foreign governments interfering in our elections that you want. How about Israels use of AIPAC to disqualify any candidate who doesn&amp;#39;t put Israel first. The scapegoating of Russia is only going to hurt the Democratic party. Own up to your mistakes and quit warmongering it was one area where Democrats were better than Republicans.</t>
  </si>
  <si>
    <t>Impeach</t>
  </si>
  <si>
    <t>&amp;quot;Tell Vlad I&amp;#39;ll have more flexibility after the election ...</t>
  </si>
  <si>
    <t>Good, next time we’ll send you two over. Go get em BOYS _xD83D__xDE02__xD83D__xDE02__xD83D__xDE02__xD83D__xDE02__xD83D__xDE02__xD83D__xDE02_</t>
  </si>
  <si>
    <t>Putin called trump and said &amp;quot;Russia is your real dad&amp;quot; and trump denounced Fred</t>
  </si>
  <si>
    <t>Now why would you be concerned about a Trump/Putin summit going bad Trevor?&lt;br /&gt;Don&amp;#39;t you work for the anti russia squad?</t>
  </si>
  <si>
    <t>It wasnt russia, the owners of this country hired trump. You people really believe your   vote counts.</t>
  </si>
  <si>
    <t>Judges &lt;a href="https://www.youtube.com/watch?v=11JG5W3WfgM&amp;amp;t=1m24s"&gt;1:24&lt;/a&gt;-25&lt;br /&gt;&lt;br /&gt;The spies saw a man coming out of the city and they said to him, &amp;quot;Please show us the entrance to the city and we will treat you kindly.&amp;quot; So he showed them the entrance to the city, and they struck the city with the edge of the sword, but they let the man and all his family go free.&lt;br /&gt;&lt;br /&gt;Orange Is the New communism!&lt;br /&gt;This is America&lt;br /&gt;&lt;br /&gt;20 He went on: “What comes out of a person is what defiles them. &lt;br /&gt;21 For it is from within, out of a person’s heart, that evil thoughts come—sexual immorality, theft, murder, &lt;br /&gt;22 adultery, greed, malice, deceit, lewdness, envy, slander, arrogance and folly. &lt;br /&gt;23 All these evils come from inside and defile a person.”&lt;br /&gt;Mark &lt;a href="https://www.youtube.com/watch?v=11JG5W3WfgM&amp;amp;t=7m20s"&gt;7:20&lt;/a&gt;-23&lt;br /&gt;20 He went on: “What comes out of a person is what defiles them. &lt;br /&gt;21 For it is from within, out of a person’s heart, that evil thoughts come—sexual immorality, theft, murder, &lt;br /&gt;22 adultery, greed, malice, deceit, lewdness, envy, slander, arrogance and folly. &lt;br /&gt;23 All these evils come from inside and defile a person.”&lt;br /&gt;Mark &lt;a href="https://www.youtube.com/watch?v=11JG5W3WfgM&amp;amp;t=7m20s"&gt;7:20&lt;/a&gt;-23&lt;br /&gt;&lt;br /&gt;dic·ta·tor·ship&lt;br /&gt;/dikˈtādərˌSHip,ˈdiktādərˌSHip/&lt;br /&gt;noun&lt;br /&gt;government by a dictator.&lt;br /&gt;&amp;quot;forty years of dictatorship&amp;quot;&lt;br /&gt;synonyms:absolute rule, undemocratic rule, despotism, autocracy; More&lt;br /&gt;a country governed by a dictator.&lt;br /&gt;plural noun: dictatorships&lt;br /&gt;synonyms:totalitarian state, autocracy, autarchy, monocracy; &lt;br /&gt;dystopia&lt;br /&gt;&amp;quot;the party was seeking to establish a dictatorship&amp;quot;&lt;br /&gt;absolute authority in any sphere.&lt;br /&gt;&lt;br /&gt;Orange Is the New communism!&lt;br /&gt;This is America</t>
  </si>
  <si>
    <t>Incredibly prominent GOP senators like McConnell, Romney, Graham, Cruz, Cornyn, Burr, Johnson, and Thune are in lock-step support of trump’s kowtowing to Putin’s demands for US sanctions relief on Russian oligarchs and their business interests. It shows just how deeply and all pervasively  the trump administration’s self-serving corruption scheming which dramatically threatens national security has taken hold.  Under normal circumstances this kind of abject support of blatant political meddling in full view would sound alarms all over the place. But a kind of public nonchalance about these developments seems to have settled in, emboldening these senators to sense that they can turn a blind eye to activity bordering on treason with impunity, which is extremely troubling.</t>
  </si>
  <si>
    <t>Sorry madcow  , nobody wants war but you and your employer</t>
  </si>
  <si>
    <t>Trump and Putin FIVE MEETINGS  (Whitehouse never got briefing..Republicans don&amp;#39;t know what was said _xD83D__xDE28__xD83D__xDE28_what was given to Putin)_xD83D__xDE32__xD83D__xDE32_&lt;br /&gt;Wow,RUSSIA 1...AMERICA 0.......What the....</t>
  </si>
  <si>
    <t>Trump the traitor!!!</t>
  </si>
  <si>
    <t>Dems please learn how to communicate on tv ...say something ...look at Republicans they lie...you just say something truthful instead we sent Bill&amp;#39;s to senate....say children at border..trump lied &lt;a href="http://again.like/"&gt;again.like&lt;/a&gt; wtf</t>
  </si>
  <si>
    <t>Propaganda</t>
  </si>
  <si>
    <t>NO TOWER  OF BABEL IN MOSCOW &amp;lt; FUCK DONALD TRUMP ..  PUTIN  KNOWS ALL THIS ALREADY ..he RIDES BEARS AND SHIT ON DONALD WITH SOCCER BALLS</t>
  </si>
  <si>
    <t>i mean this</t>
  </si>
  <si>
    <t>Трамп наебал всех!!! И весь мир поставил раком!!!!</t>
  </si>
  <si>
    <t>Omg uncle Putin&amp;#39;s phantom limo is the chisel my dissel for rissel, beat that it takes by breath away I would love to sit there only 5 minutes, it&amp;#39;s just awesome no.1 presidential horsepower., takes my breath away. Driving in style baby.</t>
  </si>
  <si>
    <t>Donald J Trump IS the national emergency! He is a traitor! He sold us all out for the tower he wants to build in Moscow! ITMFA! Putin must be loving all of this! SMDH He must be getting this from Putin, and how would we ever know? He meets one on one with Putin for a reason, and that reason is all of this! I agree we should know, but that wont stop him from doing it again as soon as he gets the chance!</t>
  </si>
  <si>
    <t>According to Nielsen Live +7-day data, in 2017 CNN&amp;#39;s median age was 60, while the median age of the Fox News and MSNBC viewer was 65. The good news for CNN and Fox News: they each aged down one year, from 2016 when CNN&amp;#39;s median age was 61and Fox News&amp;#39;s was 66</t>
  </si>
  <si>
    <t>Which minute   president Putin talks about   criminal browder  400 mln USD   donation to Clinton?</t>
  </si>
  <si>
    <t>THIS IS THE MOMENT OF TRUTH AMERICA MADE PIECE WITH RUSSIA. TRUMP IS THE REAL PRESIDENT THAT BELIEVES IN TRUTH AND PEACE. WE LOVE YOU.</t>
  </si>
  <si>
    <t>Elect future Presidents by direct popular vote. End the electoral college system that gave us Putin&amp;#39;s puppets Trump and Pence.</t>
  </si>
  <si>
    <t>so coool .... you start talking conspiracy, you demand an investigation and a special prosecutor, you insist that somebody go to jail, you accuse her/him of corruption, of being crooked, of collusion, of fraudulent foundations, and in the end, guess what you reap? &lt;br /&gt;LOL!!!!!!!!</t>
  </si>
  <si>
    <t>funny. i see more evidence that clinton colluded with russia than trump. it&amp;#39;s also undeniable that clinton and the dnc meddled in the election, not trump.</t>
  </si>
  <si>
    <t>I&amp;#39;m waiting on the edge of my chair to see how long it takes him to do just that! LOL</t>
  </si>
  <si>
    <t>Capitalists need a constantly growing population in order to keep making more and more money. Their bottom line must be constantly getting bigger and bigger, so they need more and more people. This is why they&amp;#39;re against abortion. Just like the churches need more and more people in order for them to gain political power.</t>
  </si>
  <si>
    <t>Another near collusion?</t>
  </si>
  <si>
    <t>THIS SUMMIT IN NAM...HAS A STENCH OF PUTIN BACK DOOR AND XI ALL OVER IT...10 YEARS FROM NOW IT WILL ALL BE KOREA.. CONTROLLED BY CHINA...TRUMP THE TRAITOR COWARD THAT HE IS ..WILL PROFIT ..CRIME AROUND THE GLOBE.</t>
  </si>
  <si>
    <t>I just hope the investigation isn&amp;#39;t as corrupted as the &amp;quot;investigation &amp;quot; into Kavanaugh. Cause they are still preventing mueller from getting transcripts of them lying under oath. How else is he obstructing justice?</t>
  </si>
  <si>
    <t>Putin puppet!</t>
  </si>
  <si>
    <t>In a polite society there always is a good manner of one to be responsible for one&amp;#39;s own words. Now we are seeing a good example of so called &amp;quot;analyst&amp;quot; who is a cheap bazaar monger... Hail, Democrytes and their manners! Hail CNN lying to people!</t>
  </si>
  <si>
    <t>Almost feels nostalgic when you think about the time when the title of this video was a legitimate question.</t>
  </si>
  <si>
    <t>Now that I think about it, I hope Trump&amp;#39;s never seen the remastered Star Wars movies, given his inauguration turnout. He really doesn&amp;#39;t need introducing to the idea of &amp;#39;enhancing&amp;#39; footage by adding something after the fact.</t>
  </si>
  <si>
    <t>Ezra means idiot?</t>
  </si>
  <si>
    <t>If you put the El Chapo Univision television series with the Firestone investigation into Putin, you got one big El Ruso scandal.  Where else does Putin alleged &amp;quot;earned&amp;quot; his 200 billion dollars?  Almost all politicians are corrupt and built their careers using questionable, ill-gotten gains from somewhere.</t>
  </si>
  <si>
    <t>you been drinking too much sherry?    trump has been stuck up Putins ass from day one!!!  and loving every minuet of it!</t>
  </si>
  <si>
    <t>trump sucks more dick then putin feeds him?  better luck next time?</t>
  </si>
  <si>
    <t>TRUMP is such a fucking  liar.</t>
  </si>
  <si>
    <t>This reminds me of that old kids in the hall skit where the actress accepting the oscar slips a &amp;quot;I&amp;#39;d like to thank hitler&amp;quot; into her acceptance speech and everyone is horrified but she just goes on not realizing what she said.</t>
  </si>
  <si>
    <t>Well i supposed they still call the guy in kfc, colonel..._xD83D__xDE02__xD83D__xDE02__xD83D__xDE02_</t>
  </si>
  <si>
    <t>SNL skit need some more information from the Putin dude..&lt;br /&gt;&lt;br /&gt;Haven&amp;#39;t heard from him in a while.. what does he think now about dumpster #45?&lt;br /&gt;&lt;br /&gt;2019</t>
  </si>
  <si>
    <t>Been there poor Putin is like he is so dumb but doesn&amp;#39;t ask or seek knowledge or wisdom, two things the Bible says are to be absolutely sought in truth. He&amp;#39;s like just being respect by being silent. Like a soldier</t>
  </si>
  <si>
    <t>Cant we just save billions and build a wall around Trump</t>
  </si>
  <si>
    <t>And now we find out mccabe said trump said the same about putin and n korea.</t>
  </si>
  <si>
    <t>Months later, the world is waiting for any trump advocates to defend this sad sad day for America</t>
  </si>
  <si>
    <t>Good Heavens Trump talks Nonsense! But of course, all in the US believe that they are the GREATEST??&lt;br /&gt;Yes, they are the greatest liars!&lt;br /&gt;Countess Ursula</t>
  </si>
  <si>
    <t>Fox is turning bad too...What is wrong with this guy...he should go work for CNN which is going out of business.</t>
  </si>
  <si>
    <t>They have  Don trump jr&lt;br /&gt;With .Russia&amp;#39;s emails .yep!!</t>
  </si>
  <si>
    <t>I really want to see more of these. THEY ARE THE BEST!!!!</t>
  </si>
  <si>
    <t>Trump is like this is my hor</t>
  </si>
  <si>
    <t>Special Counsel Robert Mueller is conspiring with&lt;br /&gt;Matt Tait and the rest of British intelligence to fabricate false evidence of&lt;br /&gt;Russian collusion in the 2016 presidential election.  Their goal is to overthrow the duly elected&lt;br /&gt;government of the United States.  Their&lt;br /&gt;work to corrupt the FISA process is a crime. &lt;br /&gt;Classification of the FISA documents to cover up the crimes of the&lt;br /&gt;British and Australian intelligence operatives and diplomats involved ought not&lt;br /&gt;be permitted.   Throughout his career,&lt;br /&gt;Mueller has been working to politicize law enforcement just like his namesake,&lt;br /&gt;Heinrich Mueller, did in Nazi Germany when he created the Gestapo.  The &lt;br /&gt;collaboration of the Hurricane Crossfire inter-agency group with British&lt;br /&gt;intelligence to overthrow our government amounts to treason.  Books continue to be written on this&lt;br /&gt;intelligence operation: &lt;br /&gt;&lt;br /&gt;&lt;br /&gt;&lt;br /&gt; &lt;br /&gt;&lt;br /&gt;&lt;br /&gt;&lt;br /&gt;(1) THE FAKING OF RUSSIA-GATE The Papadopoulos&lt;br /&gt;Case&lt;br /&gt;&lt;br /&gt;&lt;br /&gt;&lt;br /&gt;Stephan C. Roh, Thierry Pastor e.a.&lt;br /&gt;&lt;br /&gt;&lt;br /&gt;&lt;br /&gt;ISBN 10: 9887801720 / ISBN 13: 9789887801726&lt;br /&gt;&lt;br /&gt;&lt;br /&gt;&lt;br /&gt;Published by ILS Publishing Ltd., 2018&lt;br /&gt;&lt;br /&gt;&lt;br /&gt;&lt;br /&gt; &lt;br /&gt;&lt;br /&gt;&lt;br /&gt;&lt;br /&gt;(2) Spygate: The Attempted Sabotage of Donald J.&lt;br /&gt;Trump Hardcover – October 9, 2018&lt;br /&gt;&lt;br /&gt;&lt;br /&gt;&lt;br /&gt;by Dan Bongino &lt;br /&gt;(Author), D.C. McAllister (Author), Matt Palumbo  (Contributor)&lt;br /&gt;&lt;br /&gt;&lt;br /&gt;&lt;br /&gt; &lt;br /&gt;&lt;br /&gt;&lt;br /&gt;&lt;br /&gt;(3) The Plot to Scapegoat Russia: How the CIA and&lt;br /&gt;the Deep State Have Conspired to Vilify Putin Paperback – June 6, 2017&lt;br /&gt;&lt;br /&gt;&lt;br /&gt;&lt;br /&gt;by Dan Kovalik &lt;br /&gt;(Author), David Talbot (Introduction)</t>
  </si>
  <si>
    <t>It&amp;#39;s because we&amp;#39;re evil &amp;amp; gay is what I over heard a few years back</t>
  </si>
  <si>
    <t>Trump and Putin for nwo leaders. The world is to much for the illuminati.</t>
  </si>
  <si>
    <t>mr trump v putin triche sur tous les media ! pour les elections de votre mi mandat! nayez crainte je guette</t>
  </si>
  <si>
    <t>Trump greating his boss.</t>
  </si>
  <si>
    <t>99% of Global problems today are contributed my Media</t>
  </si>
  <si>
    <t>Matt Gaetz (R-FL) is a vile, disgusting, pathetic, excuse for a human being, and a traitor to all Americans</t>
  </si>
  <si>
    <t>Hillary Clinton tried to tell us.</t>
  </si>
  <si>
    <t>Oh my god... this is so obvious. Putin has dumpf by his curlies... and his lack of nut sack. WTF!!!!!</t>
  </si>
  <si>
    <t>Seems to me dumpf can only bully people who cannot fight back,  people who have more decency than him, and people who hold themselves to higher standards.&lt;br /&gt;&lt;br /&gt;But of course dumpf has never learned these things. A guy born in the gutter came from sewage and landed in sewage.&lt;br /&gt;&lt;br /&gt;Dumpf is sewage!!!</t>
  </si>
  <si>
    <t>Dumpf looks definitely and bigly scared of Putin. You can see fear in his body language and his usual bluster was lacking. Dumpf is really, really scared of Putin.</t>
  </si>
  <si>
    <t>Putin was very strong and powerful, while he was fucking me. And he has the tapes of our sex. Please don&amp;#39;t ask me anymore questions.... please!</t>
  </si>
  <si>
    <t>Dumpf really looks scared. His face looks like Putin really spanked him hard.</t>
  </si>
  <si>
    <t>Drumpf is so far up Putins ass,.......Putin has a piss coloured cotton candy moustache !</t>
  </si>
  <si>
    <t>Stephen, I love you, you are so prolific, you keep me going, I love your dancing, so funny, keep me laughing, happy, alert, inspire, thanks.</t>
  </si>
  <si>
    <t>:)))</t>
  </si>
  <si>
    <t>Un-American President_xD83D__xDE44_</t>
  </si>
  <si>
    <t>political humour used to be funny, now it&amp;#39;s just 100% butthurt</t>
  </si>
  <si>
    <t>SNL:)what&amp;#39;s up folks _xD83D__xDE02__xD83D__xDE02__xD83D__xDE02_&lt;br /&gt;Alec Baldwin..</t>
  </si>
  <si>
    <t>鸽子順万之民心，升天门一見科技先锋，也可居静，，，。&lt;br /&gt;但，，，怕会有修引吸功率众者，似英雄盟後，争咩争个什麽己心而练大法而吸功率，，，?，就怕又如此心態升上，，，像卫星攻击地球，，，。&lt;br /&gt;对了，有基地同心者，不会像放气球吧?，夫妻结婚哪个气球??，好像有人是幾年即放，，，?，好忐忑，更有对射的可能性，，，好忐忑，若妻妾子女反或以财或泤權，喔，麥，嘎，，，。&lt;br /&gt;但，，，鸽子诚信，万物皆善，，，。</t>
  </si>
  <si>
    <t>O_o :P&lt;br /&gt;&lt;br /&gt;I wonder how much these masks cost. They&amp;#39;re hyper-realistic!</t>
  </si>
  <si>
    <t>Love this video :)</t>
  </si>
  <si>
    <t>Actually quite factual. Like the muller point.</t>
  </si>
  <si>
    <t>“Cool NATO” _xD83D__xDE06_ But I’m surprised he didn’t call it “Space NATO!!!”</t>
  </si>
  <si>
    <t>LOL 8 producers for a 1 minute animation?</t>
  </si>
  <si>
    <t>vlogbrothers bill Clinton?</t>
  </si>
  <si>
    <t>his accent good</t>
  </si>
  <si>
    <t>Yes, Beck as Putin is incredibly sexy and very, very HOTTT. He should always got shirtless.</t>
  </si>
  <si>
    <t>Typical criminal and corrupt conservatives.&lt;br /&gt;&lt;a href="http://www.youtube.com/results?search_query=%23ConservativeTraitors"&gt;#ConservativeTraitors&lt;/a&gt;</t>
  </si>
  <si>
    <t>Trump 2020!</t>
  </si>
  <si>
    <t>I love how he wss able to see putin&amp;#39;s mile though those traditional phones !</t>
  </si>
  <si>
    <t>Thugs calling someone else a thug. Trump is right. I think him and Putin will work well together.</t>
  </si>
  <si>
    <t>PUTIN IS KILLER IS SURE, YOU WANT TO KILL  ME AND  SURE I  WANT TO KILL YOU , WE  ARE NOT STUPID TO LET YOU KILL US , FUCK SHIT STUPID TRUMP</t>
  </si>
  <si>
    <t>Ne oldu sizin ölüme meydan okuyan maceracılarınıza yemiyormu hadi ölüme meydan okuyun da göreyim sizi delikanlı lar</t>
  </si>
  <si>
    <t>@Q M V BEST TWITTER POST EVER.... &amp;quot;Soon to be Speaker Nancy Pelosi said, last week live from the Oval Office, that the Republicans didn’t have the votes for Border Security. Today the House Republicans voted and won, 217-185. Nancy does not have to apologize. All I want is GREAT BORDER SECURITY!&amp;quot; &lt;a href="http://www.youtube.com/results?search_query=%23MAGA"&gt;#MAGA&lt;/a&gt; &lt;a href="http://www.youtube.com/results?search_query=%23winning"&gt;#winning&lt;/a&gt;</t>
  </si>
  <si>
    <t>Another HUGE campaign promise delivered! &lt;a href="http://www.youtube.com/results?search_query=%23MAGA"&gt;#MAGA&lt;/a&gt; &lt;a href="http://www.youtube.com/results?search_query=%23Winning"&gt;#Winning&lt;/a&gt;</t>
  </si>
  <si>
    <t>I can already smell the fumes from the upcoming false flag chemical attack...!!!</t>
  </si>
  <si>
    <t>deben unirse si o si ganamos todos</t>
  </si>
  <si>
    <t>I’m weak. _xD83D__xDE02__xD83D__xDE02__xD83D__xDE02__xD83D__xDE02_</t>
  </si>
  <si>
    <t>Hmmmmmmmmmmm..... Something&amp;#39;s fishy</t>
  </si>
  <si>
    <t>Да, всё, идите на 3 советских буквы, реально, идите бл. &lt;br /&gt;Бедный Путяш ._.</t>
  </si>
  <si>
    <t>Not long after Trump announced that the US is leaving Syria. You can find out what Putin told Trump by Trump&amp;#39;s actions.</t>
  </si>
  <si>
    <t>&lt;a href="https://www.youtube.com/watch?v=O834Nhc_sKM&amp;amp;t=6m45s"&gt;6:45&lt;/a&gt; The voters will have done a great service when they vote you out. Bad, dirty, liar.</t>
  </si>
  <si>
    <t>Putin&amp;#39;s Communist Russia, China and North Korea, the axis of evil enemies of world peace and democracy. Communism came to power through revolution, revolutions hijacked by dictators. These communist countries now require a counter revolution to establish democratic rule. When there is no more Communism or Dictatorships or Monarchies in the world there will be peace.</t>
  </si>
  <si>
    <t>Trump lost his lover to china</t>
  </si>
  <si>
    <t>I Controle world All president good together. I like too. YouTube Nederland</t>
  </si>
  <si>
    <t>Yes very nice together in de world.</t>
  </si>
  <si>
    <t>Famous Quotation &lt;br /&gt;&amp;quot;We are going to make Russia great again&amp;quot;&lt;br /&gt;(Baby Bush, Wimpy Obama, Crazy Horse Trump)</t>
  </si>
  <si>
    <t>Como se va que hasta lastima le tiene Putin a Trump y es mas que vergonzoso.  por sus comentarios que en lugar de ayudarlo lo hunden mas pues titubeó mucho al hablar</t>
  </si>
  <si>
    <t>Melania is the agent...not trump....Trump is a pawn.</t>
  </si>
  <si>
    <t>China is not only the friend of Putin. We all like the president of China. Thousand times more than Trump. I am pretty convinced , that the U.S. navy did provocate the russians. Thats quite normal in America those days. However, all will end in a war and you all know it. I am still surprised that everybody is so desperate to built a wall, who will crash like a sandcastle.</t>
  </si>
  <si>
    <t>Trump is a pathological liar and a moron</t>
  </si>
  <si>
    <t>Can a US president said that he can punish Russia in public?</t>
  </si>
  <si>
    <t>เวลาแก้กฎหมายระหว่างประเทศภายในประเทศให้ไปรวมประชุมกันทุกครั้งนะครับ</t>
  </si>
  <si>
    <t>I played 3 times.&lt;br /&gt;I see her smiling.</t>
  </si>
  <si>
    <t>Ik zou geen hand geven met rusland. Ik ben been russish.</t>
  </si>
  <si>
    <t>Oooh, I see desperation spinning with Fake News Media! Yes, President Trump is going to release to the public all the reports and most of us already know who it implicates in acts of treason. Yes CNN, Fake News Media can be charged with high crimes if they take money from foreign countries / governments and fail to disclose they are foreign agents. As I remember, you were named as one!!!</t>
  </si>
  <si>
    <t>It just goes to show once again that President Obama was more than a man than Trump. Isn&amp;#39;t it quite obvious. I cannot wait to 2020. The pregressive number are forever growing and the age of the GOP is about to falter. Ahhhhh.</t>
  </si>
  <si>
    <t>Here&amp;#39;s the thing mr. Schwartz the co-author of his self-serving book The Art of the deal I&amp;#39;ll stop for a minute while you finish laughing said that Trump can&amp;#39;t tell the difference between a truth or a lie he&amp;#39;s a pathological liar and that if Rudy let him testify under oath he would Purge himself and then he would have to admit he has a psychosis which would read them unfit to be president how ironic that that&amp;#39;s the only thing that makes him unfit to be president</t>
  </si>
  <si>
    <t>Why is this in bbc news ?</t>
  </si>
  <si>
    <t>We Hollywood reporter to</t>
  </si>
  <si>
    <t>DEMOCRATS  SHITHOLES</t>
  </si>
  <si>
    <t>Page 2. WISEBANC IS A SCAM/ FRAUD/ MONEY LAUNDERING SCHEME!!! ORGANIZED ISRAELI/ UK/ AMERICAN CRIME SYNDICATE and NETWORK!!! &lt;br /&gt;&lt;br /&gt;Transactions they have stolen from you!&lt;br /&gt;&lt;br /&gt;FIRST STOP: &lt;br /&gt;Transffered to primecfds/ &lt;a href="http://wisebanc.com/"&gt;wisebanc.com&lt;/a&gt; through Sofia Bulgaria or to Podgoria in Romania/ Podgorica in Montenegro and also to a phone number in UK +442038084637 London.&lt;br /&gt;&lt;br /&gt;SECOND STOP: &lt;br /&gt;From there it will be money laundred to Durbanville in South Africa or to Marshall Island in Oceania.&lt;br /&gt;&lt;br /&gt;Later on in the chain the money will landing here in US: ARROWE SOLUTION LLC JP MORGAN or TLC Consulting Ltd JP MORGAN Beneficiary Name: ARROWE SOLUTION LLC or TLC Consulting Ltd. Bank adress: 1134 AVENUE M, BROOKLYN, NY 11230 – 5206, USA Bank Name: JP MORGAN CHASE BANK N.A. Bank adress: NEW YORK 4 NEW YORK PLAZA FLOOR 15, 10004, USA And other banks in USA.&lt;br /&gt;How they operate: The employees use fake &amp;#39;stage&amp;#39; names as ”account managers”, They say they are americans? Using false names”Oscar White, Robb Daniels, Ethan Stark, Mark Spencer, Roger Banks, Liam Brown, Andrew Novak, Jay Smith, Michael Baxter, Jonathon Fraud, Joseph Parker, Adam Louis, Warren Roberts, Simon Green, Allen Kais, Daniel Cox, Chris Wallace, OkiDoki man James Alexsander (YouTube)”and so on… Same guys using only different names. Everyone of them has a fake background story. They hiding their faces never show their faces on social networks? You will never see any profile photo or information of them on Skype, Facebook, Linkedin, WhatsApp, YouTube or in media etc...These are just handymen to those who sit higher up in the criminal network hierarchy! ( if you are a honest person you don’t need to hide your face ) lie about the place they are located in at first, they used to say the office was in the UK, in Liverpool , later on they started saying they were in Bulgaria everything is practiced to fool people. They were operating from UK, USA ( Marshall Island ), Western Cape ( South Africa) , Singapore ( Malaysia ) Linked to many places!? All those so - called ”account managers” who ”work” for WiseBanc are VIP members in JP MORGAN CHASE BANK in USA. Why? Because they have a large amounts of money on their accounts there 10, 20, 30, 40 million and more US dollars which they have get by SCAM/ FRAUD/ people all around the world. Many states in USA become to be a tax havens itself!&lt;br /&gt; A GRAND SCHEME MONEY LAUNDERING!” with money been funnelled offshore under the noses of our AUTHORITIES, BANKS, EUROPOL, INTERPOL, MI6, FBI, CIA, ICC! Many of them have 10, 20, 30 years experience of scam/ fraud and money laundering! This is the most comprehensive financial crime which has happend in the last 5 years and they still operating illegally in public on the market without license for financial products on a simulated platform!?&lt;br /&gt; Accused of laundering billions of dollars! Unbelievable!&lt;br /&gt; All the registration on their website and requierments/ documents they sending to you to sign look real, but that is only a pretended formality so the customer does not suspect anything! Once you have done the registration they starting to calling you 24 hours a day. To telling and push you that you must add more funds to your account. Also push you to sign a bonus application/agreement. e - signature. It means, when you have sign it you are trapped on their terms! &lt;br /&gt;Address for bonus registration: RightSignature LLC, 8 E Figueroa St.,Santa barbara, CA 9310 US. Is it a coincidence that the other addresses CLOUDEFLARE network- WISEBANC lead to same State prov: CA. US. &lt;br /&gt;There are two main departments in the office.&lt;br /&gt;Conversion:&lt;br /&gt;Account managers:   &lt;br /&gt;Their jobs is to call clients who just registered, lurking them into making a deposit; they are not allowed to talk to the employees from the other department about customers ( same with the Live chat ) (they are working in separate offices as well), as they are not allowed to know much about this scam business, other than they have to convince clients to deposit and the so-called ”senior account managers” is going to take it over from there; Linked phone numbers they calling from: &lt;br /&gt;+442036959464,+442035144452 ( UK, London),+447719115445 (UK Manchester city) Melbourne Australia using a local phone. +3596829523 (Bulgaria Sofia) +0548770812 (Argentina, Buenos Aires), +0406450032 ( Romania, Bucharest), +0313045629 (Netherlands, Amsterdam, (Wester Cape, Durbanville).+3072208963 ( Cyprus). Some phone providers are linked to JERSEY Island/ ISLE of WIGHT and INDIA...and many more unknown numbers are located in different countries to hide/mislead people and authorities. But they operating from UK, Romania, Bulgaria, Marshall Islands ( Tax havens), Western Cape ( Tax havens) Israel, USA. They have also cells in Australia, New Zealand, Singapore in Malaysia Ukraine ( Kiev) and Argentina. Shell/Offshore companies in all continents, Europe, North America, South America, Africa, Asia, Ocenia. Worldwide!&lt;br /&gt;Retention:&lt;br /&gt;Senior account managers:&lt;br /&gt;This is the real boiler room, where the real scammers do their jobs, calling clients who deposited and tricking them into depositing larger amounts of money, so they can profit faster, opening &amp;#39;successful&amp;#39; trades for them, so it look real; the real magic is how they push people to install and use TEAM VIEWER/ ANYDESKTOP so they can see how much money a client has in his/her bank account, or how they steal money from their account without approval, passing all bank security layers!? Push you to open your mobile BankID. trying to trick information from your credit card. If a customer dares to say he/she doesn&amp;#39;t want to put more money into the account, they push and push and eventually, they tell him/her you’re on your own then, starting trading the initial deposit without customers being aware of it (therefore, the customers lose even the initial deposit). If you question too much the so – called account manager will soon dissaper and another take over with the same purpose to lurking more money from you. They are very polished and cynical! You was given access to a username/ password and was able to &amp;quot;trade&amp;quot; in only simulated account and deposit/ balance account with play money that was provided. Those accounts they provided for people looks real on their website but it&amp;#39;s only simulated trading accounts. Similar to a Video Game. The real money you have invest it&amp;#39;s already stolen from you and transferred between several shell/ offshore companies through Romania, Bulgaria, Singapore, Marshall Island, Western Cape, bank accounts with low taxes, no regulations to USA. Under the noses of our authorities and banks. Transferred to JP MORGAN CHASE BANK N.A. and other banks in the United States of America! &lt;br /&gt;The promised land.</t>
  </si>
  <si>
    <t>PAGE 1.  WARNINGS and ALERTS!!! WISEBANC A CRIMINAL NETWORK!!!&lt;br /&gt;&lt;br /&gt;BLACKLISTED by FCA the most authoritative Financial Regulator in the world. WISEBANC IS A SCAM/ FRAUD/ MONEY LAUNDERING SCHEME!!!&lt;br /&gt;&lt;br /&gt;PEOPLE DON’T LET THEM FOOL YOU!!! THINK TWICE! THIS SCAMMER WISEBANC HAS SIMILAR WEBSITES ON THE INTERNET!&lt;br /&gt;&lt;br /&gt;The same ISRAELI SCAMMERS operating from all OVER THE INTERNET! THEY HIDING in MANY EUROPIEN COUNTRIES and USA!!! ACCORDING TO THE LATEST INVESTIGATION, THIS TRADER CAN BE INVOLVED IN ARMS TRADING, DRUG TRAFFICKING, HUMAN TRAFFICKING and THE SEX INDUSTRY!&lt;br /&gt; &lt;br /&gt;WISEBANC this ISRAELI/ UK/ AMERICAN SCAMMER is not registered on the finacial service providers register it is therefore not permitted to provide financial services! WISEBANC is an unregulated broker! This is FRAUDLENT online company which presents itself as a broker or a reliable company but is in fact a SCAM!!!&lt;br /&gt;&lt;br /&gt;EXPERTS SAYS THAT WISEBANC USE AN UNKNOWN WEB – BASED PLATFORM!? LACKS ALL KINDS OF TECHNICAL AND ANALYTICAL TOOLS! This PLATFORM PROVIDES LESS or no VALUE!&lt;br /&gt;&lt;br /&gt;I&amp;#39;m sure that most of you have heard of ROTHSCHILD’s? How about WISEBANC? No? Let me try something else. OptionsXO? WMOption? PrimeCFDs? WISEBANC? People behind WISEBANC and other trading sites are the same SCAMMERS!&lt;br /&gt;Do these ring any bells? &lt;br /&gt;Of course they do!?&lt;br /&gt;You should at least know about the PRIME CFD/ WISEBANC scam, that has been out in the public since last year. The last four years they have change name four times once a year but same unknown web – based platform! By the way, it is said all over the internet that Israeli Birman Law or MoneyChargeBack companies is also a scammers, working together with those ISRAELI/ UK/ AMERICAN SCAM FIRMS, they using same methods as those CRIMINALS! &lt;br /&gt;&lt;br /&gt;So don&amp;#39;t start dreaming that they would be any help if you&amp;#39;ve been scammed! But let&amp;#39;s talk more about our friend, WISEBANC (aka OptionsXO aka WMOptions aka PrimeCFDs). None of them have been regulated to work with financial products!?&lt;br /&gt;&lt;br /&gt;Beginnings: It all started in 2014 – 03 - 28 in ISRAEL, Herzliya, to be more precise. The name of the company was TORO MEDIA, having as their owner and CEO TOMER LEVI, operated by Omni Capital. Today &lt;a href="http://wisebanc.com/"&gt;WiseBanc.com&lt;/a&gt; owned and operated by TLC Consulting &lt;a href="http://ltd.company/"&gt;Ltd.Company&lt;/a&gt; Registration number is: 84689. Address: Trust Company Complex, Ajeltake Road, Ajeltake Island, Majuro, MH96960, Marshall Island. Registered: 2016 – 06 – 16. TAX HAVENS! Once more and more Israeli ( MAFIA ) scams were discovered, authorities started to do their jobs. Banning all binary options scammers from Israel, so they had to find somewhere else to operate from. Where did OptionsXO/ WMOptions/ Prime cfd / Wisebanc (at the time) move to? Romania, the land of opportunities when it comes to binary scams.&lt;br /&gt;&lt;br /&gt;Where are they located today? &lt;br /&gt;American Registry for Internet Numbers ,Ltd. Domain Name: &lt;a href="http://wisebanc.com/"&gt;wisebanc.com&lt;/a&gt; Top Level Domain: COM Comercial IP adress:&lt;a href="http://104.20.5.246/"&gt;104.20.5.246&lt;/a&gt; United States, California, San Francisco,CA, US. CloudFlare Inc same IP adress as Wisebanc. Geolocation: US ( United States ) Cheney, Kansas, USA. Wisebanc use CLOUDFLARE Network. Address: 101 Townsend Street City: San Francisco/ State Prov: CA Country: US They are also registered: Marshall Island. State/ province Ajeltake Island. Registered organisation: TLC Consulting Ltd. Registered country: MH ( Marshal Island. ) They only had 2 offices left, after their attempt to work under a Cysec regulated platform as well (Wise Trader scammer in 2016, located in Bucharest at first, and later on in Cyprus). Since 2016, they use an address in Bucharest, Romania (retention office: Calea Floreasca 169, 2nd floor, &amp;#39;Toro Telemarketing&amp;#39;, and conversion office also in Bucharest, under the same name), Payment agent is Orion Service EOOD, located at 39 Aleko Konstantinov st, Sofia Bulgaria. Company’s registration number is: 204201554 but that is only a shell/ offshore company to mislead authorities. They change address when FCA banned Orion Service EOOD? Bulgaria is a part of the EU, regulation there is pretty solid, and all financial services operators must be licensed by the local Financial Supervision Commission ( FSC). WiseBanc is not regulated by Bulgarian financial institutions, nor by international ones!&lt;br /&gt;They claim that the main offices is located in Bulgaria ( Sofia ), Romania ( Bucharest ), UK ( London, Liverpool ). They have also addresses to Oceania (Marshal Island ) Tax Haven. Western Cape ( South Africa ) Tax Haven. Bransch offices in Malaysia, New Zealand, Singapore and South Africa. Operation both conversion and retention. Their bank accounts are in the USA, Marshall Island and also in Durbanville in Western Cape (South Africa) a shell/ offshore company named VERBIZEST. Which has an address in the Western Cape is apparently owned by one ARISTEIDOU NIKOS an ISRAELI citizen! This is the same owner for PRIME CFD and WISEBANC. &lt;br /&gt;The Prime cfd was regulated by the Vanuatu Financial Service Commission. But when the Vanuatu Island get a membership in Interpol 21 nov. 2018. The Prime cfd escaped from Vanuatu Island and need to find a new place for MONEY LAUNDERING. They change name from Prime cfd to WiseBanc 2017 – 02 – 17 In case of to be detected… they had already reserved a place 2016 – 06 – 16 in Ajeltake Road, Ajeltake Island, Majuro, MH96960, Marshall Island (actually members in the Interpol). The monetary unit is the US dollar. &lt;br /&gt;Everything is well planned and calculated.They moving and change name almost every year to get away from the authorities worldwide. They are all the time one step ahead the authorities, ICC, Banks, Europol, Interpol, FBI, CIA, MI6.!? Cells in Marshall Island in Oceania, Western Cape in South Africa, Malaysia, Singapore. Places for money laundering. Wisebanc ”account managers” have accounts in JP MORGAN CHASE BANK, N.A. and other banks in the USA. WHY? Because some of them live there! USA become to be a tax haven itself for those ghost companies!&lt;br /&gt;Can the JPMORGAN CHASEBANK and other banks in USA be indirectly involved in money laundering? Those so called”SENIOR ACCOUNT MANAGERS” OSCAR WHITE, ROBB DANIELS, WARREN ROBERTS, SIMON GREEN OFTEN TRAVEL TO SINGAPORE and OPERATING from there! Singapore the leading offshore financial center in Asia. You don’t have to pay tax! They Money Laundering through different shell/ offshore companies in UK, Bulgaria, Romania , South Africa, Singapore, Marshall Island. To The United States of America.&lt;br /&gt;The promised land.</t>
  </si>
  <si>
    <t>This is my investigation for CIA!  Read below...</t>
  </si>
  <si>
    <t>All this fucking nonsense! Why don’t we talk about the shit he’s doing!? All the bills he’s passed, all the executive orders, the economy, why don’t we talk about that? It’s so biased and absurd that he has to deal with this in the American people have to deal with this just for the sake of an agenda!</t>
  </si>
  <si>
    <t>You guys are so full of shit anything to demonize Trump it’s really pathetic why don’t you guys just talk about the news instead of cheerleading for the Democrats?! Your ratings wouldn’t be in the toilet and have zero credibility!</t>
  </si>
  <si>
    <t>You liberals clowns are so delusional! The fact that you’re listening to CNN shows you your IQ! You know absolutely nothing about the situation! You don’t do your research! You just listen to what the biased propaganda narrative driven media tells you! Haven’t you learned your lesson?! _xD83D__xDE02_ It’s funny how stupid you can be but it’s not surprising!</t>
  </si>
  <si>
    <t>LOL!!  Hey, leave lou dobbs alone.  His personal care assistant had not changed his diaper and fed him.</t>
  </si>
  <si>
    <t>the world, again, witnessed what a corrupt BITCH trump is...trump is incompetent and continues to embarrass and ruin our country.</t>
  </si>
  <si>
    <t>Keep running keep running the Pocahontas commercials demo rats. Big Red Wave coming. By the way CNN sucks</t>
  </si>
  <si>
    <t>How is Trump not working in favor of Russians interest??</t>
  </si>
  <si>
    <t>More Lame Scream Media Hate game. Putin outed the company, which is not Russian govt., that was looking for DNC scam. I ask all listeners to re listen to the actual answers of both leaders and not the Hate Bating spin from this Lame reporting.</t>
  </si>
  <si>
    <t>Russian president and US president are getting along!Great!!Democrats wants war instead!</t>
  </si>
  <si>
    <t>Wow! You are right. He can&amp;#39;t remember anything unless there is word Association. Only the words he chooses to associate with , are negative. Could he be autistic ?  Stuck like a broken record. He continually repeats the negativisms. As though he&amp;#39;s not conscious of what he&amp;#39;s doing. Now I acquiesce.                     Signed , &amp;quot;We the people&amp;quot; baffled</t>
  </si>
  <si>
    <t>hackin since obama.spied vs feelin rich and all media hackin and politics and hives linin?cold anxiety shame and arrogance media all online traitor</t>
  </si>
  <si>
    <t>Do it don&amp;#39;t say threatening humanity like other corrupt politician leaders anymore as what u said b,4 and doing now is sick too for greed of power. Money worst younger Women  too dangerous as woman . Out there poison than man who later get poison..more</t>
  </si>
  <si>
    <t>@ Mike luanne Estes....That&amp;#39;s LAUGHABLE !  Think you need to do some homework Sir. Get to grinding , because you are way off.</t>
  </si>
  <si>
    <t>Far from winning. He is the worst president in our history not to mention the Liar and Chief. He does have the most LIES EVER OF AN  AMERICAN PRESIDENT. NOTHING TO BE PROUD OF, among many other huge issues, as well.</t>
  </si>
  <si>
    <t>Omg,  trump and Putin talked for an hour and 1/2 ? What the hell,... and then they spoke about the russia investigation but no word from trump about Russia&amp;#39;s  involvement in the 2016 election and no word about 2020. No surprise, sick, but true. . Trump wanting to get so cozy w/ Putin and north Korea&amp;#39;s leader. kim?? There&amp;#39;s something definitely up w/ all this.</t>
  </si>
  <si>
    <t>Fake news idiots</t>
  </si>
  <si>
    <t>Trump is weak.</t>
  </si>
  <si>
    <t>der nächste (sisstemm) pank ^ ^ &lt;br /&gt;karrissmä X D</t>
  </si>
  <si>
    <t>Getting all the dumbed down people in the world ready for war? If someone drops an A bomb, please drop it on my dog and me first. I won&amp;#39;t be participating. Thanks.</t>
  </si>
  <si>
    <t>Russians ain&amp;#39;t the bad guys, the western world is not as innocent as you think</t>
  </si>
  <si>
    <t>@jarrod goforth how can I improve?</t>
  </si>
  <si>
    <t>Some scary stuff happened after this...hopefully we can all keep working together... love each other dudes</t>
  </si>
  <si>
    <t>We need a strong relationship with Russia. That way we can get better vodka for a good price.</t>
  </si>
  <si>
    <t>Donald Trump ist genau so gegen Christenverfolgung wie auch Putin</t>
  </si>
  <si>
    <t>Dann wäre es aber kein unfreiwilliges Geschenk an Russland. Es ist aber nach der vorherrschenden Meinung in Russland eher als Geschenk an Israel gedacht</t>
  </si>
  <si>
    <t>Die Krim war vor der ukrainischen Zeit Teil von Russland. Wenn ich mich recht erinnere, seit dem 18. Jahrhundert, wo man sie von den Osmanen erobert hat.</t>
  </si>
  <si>
    <t>Militäreinsatz in einem anderen Land ohne Anforderung oder Genehmigung der dortigen Regierung bzw. Resolution der UNO ist immer völkerrechtswidrig. Das gilt für die USA in Syrien aktuell ebenso wie für die grünen Männchen auf der da noch ukrainischen Krim 2014.</t>
  </si>
  <si>
    <t>Beim Kosovo ist es ja ebenfalls die Frage, ob das völkerrechtlich einwandfrei verlief. Und übrigens: von diesem angeblichen ukrainischen Dekret, alle Russen von der Krim zu verbreiten haben auch unsere russischen Mitarbeiter noch nie gehört. Und es gäbe viele Medien dort, die das aufgegriffen hätten.</t>
  </si>
  <si>
    <t>Zu Euch? Wer seid „Ihr“ denn?</t>
  </si>
  <si>
    <t>Völkerrechtlich gehören die Golanhöhen zu Syrien</t>
  </si>
  <si>
    <t>ach, darf man Gebiet anderer Länder annektieren, so lange man nicht vorher aus Versehen einen Vertrag geschlossen hat, der das verbietet?</t>
  </si>
  <si>
    <t>@Mecki &amp;amp; Zoomy nein. Die Golanhöhen sind übrigens nicht menschenleer, sondern nur dünn besiedelt. Völkerrechtlich in Ordnung ist keine Annexion, wobei Vorgeschichte und Umstände vom Völkerrecht abgesehen schon eine Rolle spielen, etwa der Wille der Bevölkerung vor Ort, insbesondere wenn er sehr deutlich ist. &lt;br /&gt;&lt;br /&gt;Die russische Zugehörigkeit von Kaliningrad wurde aber übrigens völkerrechtlich schon lange bestätigt, auch durch Deutschland. Das verstehen nur Ewiggestrige nicht, aber sehr gut eine knappe Million Bewohner dieses Gebietes . &lt;br /&gt;&lt;br /&gt;Sie machen einfach einen bunten Brei aus den verschiedensten Konflikten, schütteln ihn und hoffen, dass irgend etwas antirussisches heraus fällt. Besser Sie versuchen es erst einmal mit zweien davon und steigen etwas tiefer ein. So wie wir.</t>
  </si>
  <si>
    <t>USA = Banana republic.</t>
  </si>
  <si>
    <t>Danke für die Erläuterungen des aktuellen Ilusionstheater.&lt;br /&gt;Zitat: &amp;quot; Wenn denn der von manchen so hochgelobte Wladimir Putin wirklich ein aufrichtiger Mann wäre, dann müßte er die kompletten Archive der letzten einhundert Jahre öffnen und über alle möglichen Kommunikationswege die geschichtliche Wahrheit &lt;a href="http://die-heimkehr.info/themenbereiche/#revisionismus"&gt;http://die-heimkehr.info/themenbereiche/#revisionismus&lt;/a&gt; unter die Völker bringen. Aber auch die Tatsache, daß er im Gegenteil die Propaganda der vermeintlichen Sieger zementiert, wird es keinesfalls verhindern, daß die Wahrheit letztendlich ihren Weg finden wird.&amp;quot; Einmal Chef vom KGB: Wer einmal lügt dem glaubt man nicht und wenn er..... Beim Trump sieht es hoffentlich besser aus, da er nach russischer Quelle aus einerTempler Blutlinie abstammt. Mit sonnigen Grüßen Jürgen</t>
  </si>
  <si>
    <t>Es wird mutmaßt, dass es fremde Mächte gibt, die USA und Russland zu einem Atomkrieg verleiten wollen und bereits mehfach versucht hatten. Diese Mächte sollen angeblich nicht irdischen Ursprungs sein. Unterstützt wird diese Theorie durch mehrere Aussagen hochrangiger Militärfunktionäre und maschinell nachgewiesene Ufosichtungen bei Atomwaffenstützpunkten, Atomwaffenlagern,  Atomwaffentestgeländen, Pazifikraum, Atomkraftanlagen...Wissenschaftler äußerten ihre Besorgnis, dass simpel fehlende Ernsthaftigkeit allein die Menschheit gefährden.</t>
  </si>
  <si>
    <t>$##$ el es presidente usa #$#$ sb ca 805  nuber one</t>
  </si>
  <si>
    <t>TIME is a pile of garbage now.</t>
  </si>
  <si>
    <t>Lol, they really want to understand me...</t>
  </si>
  <si>
    <t>If the Democratic Party runs Joe Biden, we are doomed!!!</t>
  </si>
  <si>
    <t>Lol OMG _xD83D__xDE02_ Putin&amp;#39;s playing the thin skinned orange man like a fine fiddle.. China and Russia work against America were screwed with this president</t>
  </si>
  <si>
    <t>Donie s trade wars are making Russia great again..MRGA...i guess he&amp;#39;s planning to move there</t>
  </si>
  <si>
    <t>FIRE HER!!! SHES A DISGRACE TO THE USA!</t>
  </si>
  <si>
    <t>what a stupid female,she could not hold a decent conversation,she only to upset President Putin.. silly lady ..</t>
  </si>
  <si>
    <t>Hennity is trump puppy ...&lt;br /&gt;All fake&lt;br /&gt;I like cartoon version of this</t>
  </si>
  <si>
    <t>Respected Putin Sir request you please open the last secret of Netaji Subhas chandra Bose life ....._xD83D__xDE4F__xD83D__xDE4F__xD83D__xDE4F_</t>
  </si>
  <si>
    <t>DO NOT SEE YOU!!! TrumP CONSIDER   AMERICA  as his PRIVATE capitalist FIRM!!! and he can do any TRADE with whom he wants !!!  including     RUSSIA..or SAUDI...he would sell his kids for MONEY!!!RUSSIA of course use Smartly this CROCK!!</t>
  </si>
  <si>
    <t>I hate the fucking world I hate every fucking man and woman in it</t>
  </si>
  <si>
    <t>Putin NEVER answered yes or no if he had compromising info on Trump</t>
  </si>
  <si>
    <t>Trump was in Moscow in 2013 for a highly publicized pageant.&lt;br /&gt;He has done a lot of business with Russia as his sons have stated publicly.&lt;br /&gt;By 2013, Trump had many times hinted at a Presidential run.&lt;br /&gt;Putin had to know someone like Trump was in Moscow.</t>
  </si>
  <si>
    <t>Bigger penis size tells all</t>
  </si>
  <si>
    <t>Ja Ja was wäre die Welt ohne unabhängigen und tootaaal kritischen  journalismus</t>
  </si>
  <si>
    <t>Trump ist nicht der Idiot, wie man es uns glauben macht! Trump und Putin wollen keinen Krieg! Diese Hetzerei gegen Trump und Putin ist abartig !!! Kriegstreiber können halt keinen Frieden gebrauchen !!</t>
  </si>
  <si>
    <t>Blue Fox &lt;br /&gt;&amp;quot;echtes Weibsstück oder ein Beta-Mann&amp;quot;&lt;br /&gt;Ha, ich erkenne unterdrückte Homosexualität wenn ich sie sehe. Deshalb bist du also so frustriert und den ganzen Tag blau? Ach Füchschen, das hättest du doch mal erwähnen können, inzwischen dürft ihr Schwulen doch sogar heiraten. Wir finden schon einen Trump für dich, mit dem du dich auch mal austoben darfst im Bett, keine Sorge.</t>
  </si>
  <si>
    <t>Was könnte ich dafür tun, dass Trump die Alliierten davon überzeugt, den Bundestag zu entmachten und hier zu regieren?</t>
  </si>
  <si>
    <t>Ich hab ja noch nichtmal ne Atombombe. Gottseidank. Wie müsste ich denn die unterhalten?</t>
  </si>
  <si>
    <t>vicci55&lt;br /&gt;lol lieber spät als nie. Der Spiegel, Google, Alphabet, YT und ein paar Leser danken es dir!</t>
  </si>
  <si>
    <t>Gwendoline P.&lt;br /&gt;Also entweder bist du ein echtes Weibsstück oder ein Beta-Mann. Wie dem auch sei, mit keinem von beiden unterhalte ich mich über Politik. Sorry.</t>
  </si>
  <si>
    <t>There is one Boss. Und ich bin so froh, dass er Donald Trump heißt! Ich wünschte die USA würden die Okkupation reaktivieren, den Bundestag entmachten und sagen was Sache ist. Deutschland könnte blühen.</t>
  </si>
  <si>
    <t>Hanna Banana &lt;br /&gt;Stimmt, Gott schütze Sie</t>
  </si>
  <si>
    <t>James Chakrus &lt;br /&gt;Trolle sind aus der Mode.</t>
  </si>
  <si>
    <t>Hanna Banana &lt;br /&gt;Du bist auf dem falschen Kanal in RT deutsch, auch in Welt kanal, sind fast mehrheitlich alle Kommentare für die Präsidenten positiv. &lt;br /&gt;&lt;br /&gt;Vergeude deine Zeit nicht mit den Trollen hier. Sie geben nur inhaltlich sinnlose Kommentare. Ohne Begründung, einfach nur hier mobben wollen. Ignoriere sie. Die Trolle werden immer weniger, ist schon in die Kleine Minderheit abgerutscht.</t>
  </si>
  <si>
    <t>Großartig</t>
  </si>
  <si>
    <t>Ma Diba deine grammatik ist die größte Gefahr für die deutsche Sprache</t>
  </si>
  <si>
    <t>Ma Diba du hattest is statt is geschrieben hast es jetzt aber bearbeitet</t>
  </si>
  <si>
    <t>Critical Bros &amp;quot;Grammatik&amp;quot; Vollidiot! Mein Satzbau war perfekt! Wenn du nicht weisst wieso man &amp;quot;oe&amp;quot; oder &amp;quot;ue&amp;quot; benutzt, dann solltest nochmal in die Schule...Trottel</t>
  </si>
  <si>
    <t>Critical Bros Aha und ein fehlendes &amp;quot;t&amp;quot; ist fuer dich ne katastrophale Grammatik?? Das man manchmal in seinem Dialekt schreibt &amp;quot;is&amp;quot; normal!  MfG und auf Nimmerwiedersehn!</t>
  </si>
  <si>
    <t>Trump ist die groesste Gefahr fuer Amerika!</t>
  </si>
  <si>
    <t>ThanQs to Is sE</t>
  </si>
  <si>
    <t>_xD83D__xDE02__xD83D__xDE02__xD83D__xDE02_HUILO</t>
  </si>
  <si>
    <t>Ne. Ich kann das nicht nachvollziehen was ihr hier in den Kommentaren schreibt. &lt;br /&gt;Putin ist sichtlich misstrauisch und lässt sich nicht von Trumps angeblicher Offenheit/Bereitschaft für Verhandlungen anstecken. Trump ist vielleicht besser für Russland als die letzten 10 Präsidenten der USA zusammen, aber immer noch ist Russland ein Feind für die USA. &lt;br /&gt;Also Putin ist misstrauisch und erwidert Trumps Annäherungen nicht/kaum. Daraufhin hört Trump auf einen auf nett und freundlich zu machen, sondern fährt die Schiene, dass USA Russland zwei big Player sind und die USA  Russland respektieren, egal was man von Russland hält.</t>
  </si>
  <si>
    <t>Trump is a liar and a looser. Trompeo is a chaos club. Hands off Venezuela. NO VenezUSA.</t>
  </si>
  <si>
    <t>Fake News CNN</t>
  </si>
  <si>
    <t>Our government was killing innocent people in Iraq babies too it didn&amp;#39;t matter all for oil and gas And our government made 9/11 happen On purpose so they can still gas and oil  Everybody involved should be in prison_xD83D__xDC79__xD83D__xDC47__xD83D__xDEAE_</t>
  </si>
  <si>
    <t>Идиот и убийца, отличная пара!</t>
  </si>
  <si>
    <t>im russian and this is wired and i dont really like it</t>
  </si>
  <si>
    <t>Will Mr Putin help America when we are under attack: electricity blackout?.....</t>
  </si>
  <si>
    <t>Idk anything about Vox except the horrible things I&amp;#39;ve heard about their integrity two or three times...mainly coming from intelligent males who created their own channels of media who imo are pretty credible because their grass root style and if they weren&amp;#39;t making correct claims they wouldn&amp;#39;t even have a following.</t>
  </si>
  <si>
    <t>Spanky &amp;amp; his Pork Pies.</t>
  </si>
  <si>
    <t>Tf is that annoying shutter sound</t>
  </si>
  <si>
    <t>&lt;b&gt;Trump the Traitor&lt;/b&gt; and &lt;b&gt;Putin the Terrible&lt;/b&gt; entered a room... and there is no record of what happened.</t>
  </si>
  <si>
    <t>Lol Putin kept on clearing his throat. Lol trump knows that Putin knows that he heard that deep throat gulp _xD83D__xDC45__xD83D__xDE29_.</t>
  </si>
  <si>
    <t>Putin is hot</t>
  </si>
  <si>
    <t>She is secretly a spy sent by Putin to the USA</t>
  </si>
  <si>
    <t>PRESIDENT PUTIN TELLS TRUMP &lt;br /&gt;HIS IQ 6TH GRADER - YOU GOT&lt;br /&gt;TO LAUGH HA HA - TRUMP &lt;br /&gt;DOESN&amp;#39;T GET IT -</t>
  </si>
  <si>
    <t>why dont you president  alone you  are lying. too</t>
  </si>
  <si>
    <t>the USA is a republic mong</t>
  </si>
  <si>
    <t>he&amp;#39;s nationalist so he&amp;#39;s very pro-america</t>
  </si>
  <si>
    <t>fuck off</t>
  </si>
  <si>
    <t>Hes nationalist, not  an anti-America globalist like Obama</t>
  </si>
  <si>
    <t>shut up</t>
  </si>
  <si>
    <t>Trump ko kuch samaj nhi aata rha lagta hai ...!!!</t>
  </si>
  <si>
    <t>Donald Trump no americano aleman?Hitler2020_xD83D__xDE2C__xD83D__xDE2C__xD83D__xDE2C__xD83D__xDE2C__xD83D__xDE2C__xD83D__xDC79__xD83D__xDC79__xD83D__xDC7F__xD83D__xDC7F__xD83D__xDC7F__xD83D__xDC7F__xD83D__xDC7F__xD83D__xDC7A__xD83D__xDC7A__xD83D__xDC4E__xD83D__xDC4E__xD83D__xDC4E__xD83D__xDC4E__xD83D__xDC4E__xD83D__xDC4E__xD83D__xDC4E__xD83D__xDC4E__xD83D__xDC4E__xD83D__xDC4E__xD83D__xDC4E__xD83D__xDC4E__xD83D__xDC4E__xD83D__xDC4E__xD83D__xDC4E_</t>
  </si>
  <si>
    <t>Joe Biden_xD83D__xDE07__xD83D__xDE07__xD83D__xDC4D__xD83D__xDC4D__xD83D__xDC4D__xD83D__xDC4D__xD83D__xDC4D__xD83D__xDC4D__xD83D__xDC4D__xD83D__xDC4D__xD83D__xDC4D__xD83D__xDC4D__xD83D__xDC4D__xD83D__xDC4D__xD83D__xDC4D__xD83D__xDC4D__xD83D__xDC4D__xD83D__xDC4D__xD83D__xDC4D__xD83D__xDC4D_</t>
  </si>
  <si>
    <t>Mr Trump needs friends his wallet cannot buy.</t>
  </si>
  <si>
    <t>SICKENING TO WATCH THESE FA&amp;quot;GOTS&lt;br /&gt;KILL PUTIN</t>
  </si>
  <si>
    <t>Question: &amp;quot;President Putin, did you want President Trump to win the election and did you direct any of your officials to help him do that?&amp;quot;  Answer:  &amp;quot;Yes I did. Yes I did.&amp;quot; The 2nd yes was more forceful than the first, accurately reflecting Putin&amp;#39;s affirmative to both parts of the question. The tape doesn&amp;#39;t lie.  Dirty Donald and the Denizens of Demagoguery do.</t>
  </si>
  <si>
    <t>what if USA and Russia &lt;br /&gt;Became communist?&lt;br /&gt;:)</t>
  </si>
  <si>
    <t>Americans and Russians must destroy their nuclear arsenels completely,  they would never  go to war for any  of reason.</t>
  </si>
  <si>
    <t>But trump is like a jocker _xD83D__xDE01__xD83D__xDE01__xD83D__xDE01__xD83D__xDE01_</t>
  </si>
  <si>
    <t>if trump wouldnt here we could probably miss so much funny moments.hahaha</t>
  </si>
  <si>
    <t>Alec Baldwin what a disgrace in his age. Fucking clown</t>
  </si>
  <si>
    <t>Those translators must be gasping for air while translating haha</t>
  </si>
  <si>
    <t xml:space="preserve"> https://www.youtube.com/watch?v=GaC1JXMidW0 https://www.youtube.com/watch?v=GaC1JXMidW0 https://www.youtube.com/watch?v=OHp68jyB6Cw https://www.youtube.com/watch?v=OHp68jyB6Cw</t>
  </si>
  <si>
    <t xml:space="preserve"> http://www.youtube.com/results?search_query=%23NowItsHot https://www.youtube.com/watch?v=oDZcSlrEiMA https://www.youtube.com/watch?v=oDZcSlrEiMA</t>
  </si>
  <si>
    <t xml:space="preserve"> https://www.youtube.com/watch?v=VvB3h5E9vF8 https://www.youtube.com/watch?v=VvB3h5E9vF8 https://www.youtube.com/watch?v=0zDShiutlfI&amp;amp;t=165s https://www.youtube.com/watch?v=0zDShiutlfI&amp;amp;t=165s</t>
  </si>
  <si>
    <t xml:space="preserve"> https://www.youtube.com/watch?v=C1-74z9dFYs https://www.youtube.com/watch?v=C1-74z9dFYs</t>
  </si>
  <si>
    <t xml:space="preserve"> http://www.youtube.com/results?search_query=%23TonkaSaw http://www.youtube.com/results?search_query=%23InternetTamponSports</t>
  </si>
  <si>
    <t xml:space="preserve"> https://www.youtube.com/watch?v=0JYsQ8p3wM8 https://www.youtube.com/watch?v=0JYsQ8p3wM8</t>
  </si>
  <si>
    <t xml:space="preserve"> https://www.youtube.com/watch?v=d-ae06Z1NcM https://www.youtube.com/watch?v=d-ae06Z1NcM</t>
  </si>
  <si>
    <t xml:space="preserve"> https://www.youtube.com/watch?v=-N_Vs7ln_N8 https://www.youtube.com/watch?v=-N_Vs7ln_N8 https://www.youtube.com/watch?v=Pah0NjisajM https://www.youtube.com/watch?v=Pah0NjisajM</t>
  </si>
  <si>
    <t xml:space="preserve"> https://www.youtube.com/watch?v=msllMWcmC08 https://www.youtube.com/watch?v=msllMWcmC08 https://www.youtube.com/watch?v=a9v8hcAezkk https://www.youtube.com/watch?v=a9v8hcAezkk https://www.youtube.com/watch?v=LMaeHNjoICw https://www.youtube.com/watch?v=LMaeHNjoICw https://www.youtube.com/watch?v=oX4CJjwDMfw https://www.youtube.com/watch?v=oX4CJjwDMfw</t>
  </si>
  <si>
    <t xml:space="preserve"> http://www.youtube.com/results?search_query=%23Walmart http://www.youtube.com/results?search_query=%23WalmartSecrets https://www.youtube.com/watch?v=K6FjZeVnuqA https://www.youtube.com/watch?v=K6FjZeVnuqA</t>
  </si>
  <si>
    <t xml:space="preserve"> http://www.youtube.com/results?search_query=%23WorldHijabDay http://www.youtube.com/results?search_query=%23FreeFromHijab http://www.youtube.com/results?search_query=%23ExMuslim https://www.youtube.com/watch?v=IyKNTXObvjc https://www.youtube.com/watch?v=IyKNTXObvjc https://www.youtube.com/watch?v=EBuZM_RNfSA https://www.youtube.com/watch?v=EBuZM_RNfSA https://www.youtube.com/watch?v=O6KcZN2vpuY https://www.youtube.com/watch?v=O6KcZN2vpuY https://www.youtube.com/watch?v=zgHXHtHSsNo https://www.youtube.com/watch?v=zgHXHtHSsNo</t>
  </si>
  <si>
    <t xml:space="preserve"> https://www.youtube.com/watch?v=NmTJUjSG_PY https://www.youtube.com/watch?v=NmTJUjSG_PY</t>
  </si>
  <si>
    <t xml:space="preserve"> https://www.youtube.com/watch?v=GZ84h_OYUOM https://www.youtube.com/watch?v=GZ84h_OYUOM</t>
  </si>
  <si>
    <t xml:space="preserve"> https://www.youtube.com/watch?v=49PVGHmSp8E&amp;amp;t=1m00s</t>
  </si>
  <si>
    <t xml:space="preserve"> https://www.youtube.com/watch?v=ZYSjPZUqLdk&amp;amp;t=2m00s</t>
  </si>
  <si>
    <t xml:space="preserve"> https://www.youtube.com/watch?v=3Ar80sFzViw&amp;amp;t=2m30s</t>
  </si>
  <si>
    <t xml:space="preserve"> https://www.youtube.com/watch?v=3Ar80sFzViw&amp;amp;t=5m40s</t>
  </si>
  <si>
    <t xml:space="preserve"> http://www.youtube.com/results?search_query=%23WINNING</t>
  </si>
  <si>
    <t xml:space="preserve"> https://www.youtube.com/watch?v=0nFP1kmGiGo&amp;amp;t=6m25s</t>
  </si>
  <si>
    <t xml:space="preserve"> https://www.youtube.com/watch?v=gOW_eSc1gvE https://www.youtube.com/watch?v=gOW_eSc1gvE</t>
  </si>
  <si>
    <t xml:space="preserve"> https://youtu.be/zhY9_hRStwM https://youtu.be/zhY9_hRStwM</t>
  </si>
  <si>
    <t xml:space="preserve"> https://www.youtube.com/watch?v=il0OYDmB5as&amp;amp;t=2m00s</t>
  </si>
  <si>
    <t xml:space="preserve"> https://www.youtube.com/watch?v=pHs3M5ObElQ&amp;amp;t=0m20s</t>
  </si>
  <si>
    <t xml:space="preserve"> http://die-heimkehr.info/themenbereiche/#revisionismus http://die-heimkehr.info/themenbereiche/#revisionismus</t>
  </si>
  <si>
    <t xml:space="preserve"> http://treason.wow/</t>
  </si>
  <si>
    <t xml:space="preserve"> https://youtu.be/8iyrRKA_KoI https://youtu.be/8iyrRKA_KoI</t>
  </si>
  <si>
    <t xml:space="preserve"> https://youtu.be/RkCckwA9wZI https://youtu.be/RkCckwA9wZI</t>
  </si>
  <si>
    <t xml:space="preserve"> https://youtu.be/fxtb03jZJKE https://youtu.be/fxtb03jZJKE</t>
  </si>
  <si>
    <t xml:space="preserve"> https://www.youtube.com/watch?v=F4zbKhSVlP4&amp;amp;t=27m00s</t>
  </si>
  <si>
    <t xml:space="preserve"> https://youtu.be/iu0Mt3eJMOA https://youtu.be/iu0Mt3eJMOA</t>
  </si>
  <si>
    <t xml:space="preserve"> http://needtoimpeach.com/</t>
  </si>
  <si>
    <t xml:space="preserve"> http://syria.is/</t>
  </si>
  <si>
    <t xml:space="preserve"> https://news.toutiaoabc.com/newspark/view.php?app=news&amp;amp;act=view&amp;amp;nid=308652 https://news.toutiaoabc.com/newspark/view.php?app=news&amp;amp;act=view&amp;amp;nid=308652</t>
  </si>
  <si>
    <t xml:space="preserve"> https://www.youtube.com/watch?v=IR6AWY3-hZY https://www.youtube.com/watch?v=IR6AWY3-hZY http://www.youtube.com/results?search_query=%23Doug http://www.youtube.com/results?search_query=%23Nickelodeon http://www.youtube.com/results?search_query=%23RetroTV https://www.youtube.com/watch?v=K7GR2dYykfk https://www.youtube.com/watch?v=K7GR2dYykfk https://www.youtube.com/watch?v=xGTtiEVAj30 https://www.youtube.com/watch?v=xGTtiEVAj30</t>
  </si>
  <si>
    <t xml:space="preserve"> https://www.youtube.com/watch?v=cup4bvCGgkI https://www.youtube.com/watch?v=cup4bvCGgkI https://www.youtube.com/watch?v=NgyC8pD3QoY&amp;amp;t=160s https://www.youtube.com/watch?v=NgyC8pD3QoY&amp;amp;t=160s</t>
  </si>
  <si>
    <t xml:space="preserve"> https://www.youtube.com/watch?v=koDDHTSyBv8 https://www.youtube.com/watch?v=koDDHTSyBv8</t>
  </si>
  <si>
    <t xml:space="preserve"> https://www.youtube.com/watch?v=rLHo7Rko-fQ https://www.youtube.com/watch?v=rLHo7Rko-fQ http://unity3d.com/</t>
  </si>
  <si>
    <t xml:space="preserve"> https://www.youtube.com/watch?v=11JG5W3WfgM&amp;amp;t=1m24s https://www.youtube.com/watch?v=11JG5W3WfgM&amp;amp;t=7m20s https://www.youtube.com/watch?v=11JG5W3WfgM&amp;amp;t=7m20s</t>
  </si>
  <si>
    <t xml:space="preserve"> http://again.like/</t>
  </si>
  <si>
    <t xml:space="preserve"> http://www.youtube.com/results?search_query=%23ConservativeTraitors</t>
  </si>
  <si>
    <t xml:space="preserve"> http://www.youtube.com/results?search_query=%23MAGA http://www.youtube.com/results?search_query=%23winning</t>
  </si>
  <si>
    <t xml:space="preserve"> http://www.youtube.com/results?search_query=%23MAGA http://www.youtube.com/results?search_query=%23Winning</t>
  </si>
  <si>
    <t xml:space="preserve"> https://www.youtube.com/watch?v=O834Nhc_sKM&amp;amp;t=6m45s</t>
  </si>
  <si>
    <t xml:space="preserve"> http://wisebanc.com/</t>
  </si>
  <si>
    <t xml:space="preserve"> http://wisebanc.com/ http://ltd.company/ http://wisebanc.com/ http://104.20.5.246/</t>
  </si>
  <si>
    <t>youtube.com youtube.com youtube.com youtube.com</t>
  </si>
  <si>
    <t>youtube.com youtube.com youtube.com</t>
  </si>
  <si>
    <t>youtube.com youtube.com</t>
  </si>
  <si>
    <t>youtube.com youtube.com youtube.com youtube.com youtube.com youtube.com youtube.com youtube.com</t>
  </si>
  <si>
    <t>youtube.com youtube.com youtube.com youtube.com youtube.com youtube.com youtube.com youtube.com youtube.com youtube.com youtube.com</t>
  </si>
  <si>
    <t>youtube.com</t>
  </si>
  <si>
    <t>youtu.be youtu.be</t>
  </si>
  <si>
    <t>die-heimkehr.info die-heimkehr.info</t>
  </si>
  <si>
    <t>treason.wow</t>
  </si>
  <si>
    <t>needtoimpeach.com</t>
  </si>
  <si>
    <t>syria.is</t>
  </si>
  <si>
    <t>toutiaoabc.com toutiaoabc.com</t>
  </si>
  <si>
    <t>youtube.com youtube.com youtube.com youtube.com youtube.com youtube.com youtube.com youtube.com youtube.com</t>
  </si>
  <si>
    <t>youtube.com youtube.com unity3d.com</t>
  </si>
  <si>
    <t>again.like</t>
  </si>
  <si>
    <t>wisebanc.com</t>
  </si>
  <si>
    <t>wisebanc.com ltd.company wisebanc.com 104.20.5.246</t>
  </si>
  <si>
    <t xml:space="preserve">  https://youtu.be/iu0Mt3eJMOA https://youtu.be/iu0Mt3eJMOA</t>
  </si>
  <si>
    <t xml:space="preserve">  http://needtoimpeach.com/</t>
  </si>
  <si>
    <t xml:space="preserve">  http://syria.is/</t>
  </si>
  <si>
    <t xml:space="preserve">  https://news.toutiaoabc.com/newspark/view.php?app=news&amp;amp;act=view&amp;amp;nid=308652 https://news.toutiaoabc.com/newspark/view.php?app=news&amp;amp;act=view&amp;amp;nid=308652</t>
  </si>
  <si>
    <t xml:space="preserve"> https://www.youtube.com/watch?v=GaC1JXMidW0 https://www.youtube.com/watch?v=GaC1JXMidW0 https://www.youtube.com/watch?v=OHp68jyB6Cw https://www.youtube.com/watch?v=OHp68jyB6Cw  https://www.youtube.com/watch?v=IR6AWY3-hZY https://www.youtube.com/watch?v=IR6AWY3-hZY http://www.youtube.com/results?search_query=%23Doug http://www.youtube.com/results?search_query=%23Nickelodeon http://www.youtube.com/results?search_query=%23RetroTV https://www.youtube.com/watch?v=K7GR2dYykfk https://www.youtube.com/watch?v=K7GR2dYykfk https://www.youtube.com/watch?v=xGTtiEVAj30 https://www.youtube.com/watch?v=xGTtiEVAj30</t>
  </si>
  <si>
    <t xml:space="preserve"> https://www.youtube.com/watch?v=GaC1JXMidW0 https://www.youtube.com/watch?v=GaC1JXMidW0 https://www.youtube.com/watch?v=OHp68jyB6Cw https://www.youtube.com/watch?v=OHp68jyB6Cw  https://www.youtube.com/watch?v=cup4bvCGgkI https://www.youtube.com/watch?v=cup4bvCGgkI https://www.youtube.com/watch?v=NgyC8pD3QoY&amp;amp;t=160s https://www.youtube.com/watch?v=NgyC8pD3QoY&amp;amp;t=160s</t>
  </si>
  <si>
    <t xml:space="preserve"> https://www.youtube.com/watch?v=GaC1JXMidW0 https://www.youtube.com/watch?v=GaC1JXMidW0 https://www.youtube.com/watch?v=OHp68jyB6Cw https://www.youtube.com/watch?v=OHp68jyB6Cw  https://www.youtube.com/watch?v=koDDHTSyBv8 https://www.youtube.com/watch?v=koDDHTSyBv8</t>
  </si>
  <si>
    <t xml:space="preserve"> https://www.youtube.com/watch?v=GaC1JXMidW0 https://www.youtube.com/watch?v=GaC1JXMidW0 https://www.youtube.com/watch?v=OHp68jyB6Cw https://www.youtube.com/watch?v=OHp68jyB6Cw  https://www.youtube.com/watch?v=rLHo7Rko-fQ https://www.youtube.com/watch?v=rLHo7Rko-fQ http://unity3d.com/</t>
  </si>
  <si>
    <t xml:space="preserve"> http://www.youtube.com/results?search_query=%23NowItsHot https://www.youtube.com/watch?v=oDZcSlrEiMA https://www.youtube.com/watch?v=oDZcSlrEiMA  https://www.youtube.com/watch?v=IR6AWY3-hZY https://www.youtube.com/watch?v=IR6AWY3-hZY http://www.youtube.com/results?search_query=%23Doug http://www.youtube.com/results?search_query=%23Nickelodeon http://www.youtube.com/results?search_query=%23RetroTV https://www.youtube.com/watch?v=K7GR2dYykfk https://www.youtube.com/watch?v=K7GR2dYykfk https://www.youtube.com/watch?v=xGTtiEVAj30 https://www.youtube.com/watch?v=xGTtiEVAj30</t>
  </si>
  <si>
    <t xml:space="preserve"> http://www.youtube.com/results?search_query=%23NowItsHot https://www.youtube.com/watch?v=oDZcSlrEiMA https://www.youtube.com/watch?v=oDZcSlrEiMA  https://www.youtube.com/watch?v=cup4bvCGgkI https://www.youtube.com/watch?v=cup4bvCGgkI https://www.youtube.com/watch?v=NgyC8pD3QoY&amp;amp;t=160s https://www.youtube.com/watch?v=NgyC8pD3QoY&amp;amp;t=160s</t>
  </si>
  <si>
    <t xml:space="preserve"> http://www.youtube.com/results?search_query=%23NowItsHot https://www.youtube.com/watch?v=oDZcSlrEiMA https://www.youtube.com/watch?v=oDZcSlrEiMA  https://www.youtube.com/watch?v=koDDHTSyBv8 https://www.youtube.com/watch?v=koDDHTSyBv8</t>
  </si>
  <si>
    <t xml:space="preserve"> http://www.youtube.com/results?search_query=%23NowItsHot https://www.youtube.com/watch?v=oDZcSlrEiMA https://www.youtube.com/watch?v=oDZcSlrEiMA  https://www.youtube.com/watch?v=rLHo7Rko-fQ https://www.youtube.com/watch?v=rLHo7Rko-fQ http://unity3d.com/</t>
  </si>
  <si>
    <t xml:space="preserve"> https://www.youtube.com/watch?v=VvB3h5E9vF8 https://www.youtube.com/watch?v=VvB3h5E9vF8 https://www.youtube.com/watch?v=0zDShiutlfI&amp;amp;t=165s https://www.youtube.com/watch?v=0zDShiutlfI&amp;amp;t=165s  https://www.youtube.com/watch?v=IR6AWY3-hZY https://www.youtube.com/watch?v=IR6AWY3-hZY http://www.youtube.com/results?search_query=%23Doug http://www.youtube.com/results?search_query=%23Nickelodeon http://www.youtube.com/results?search_query=%23RetroTV https://www.youtube.com/watch?v=K7GR2dYykfk https://www.youtube.com/watch?v=K7GR2dYykfk https://www.youtube.com/watch?v=xGTtiEVAj30 https://www.youtube.com/watch?v=xGTtiEVAj30</t>
  </si>
  <si>
    <t xml:space="preserve"> https://www.youtube.com/watch?v=VvB3h5E9vF8 https://www.youtube.com/watch?v=VvB3h5E9vF8 https://www.youtube.com/watch?v=0zDShiutlfI&amp;amp;t=165s https://www.youtube.com/watch?v=0zDShiutlfI&amp;amp;t=165s  https://www.youtube.com/watch?v=cup4bvCGgkI https://www.youtube.com/watch?v=cup4bvCGgkI https://www.youtube.com/watch?v=NgyC8pD3QoY&amp;amp;t=160s https://www.youtube.com/watch?v=NgyC8pD3QoY&amp;amp;t=160s</t>
  </si>
  <si>
    <t xml:space="preserve"> https://www.youtube.com/watch?v=VvB3h5E9vF8 https://www.youtube.com/watch?v=VvB3h5E9vF8 https://www.youtube.com/watch?v=0zDShiutlfI&amp;amp;t=165s https://www.youtube.com/watch?v=0zDShiutlfI&amp;amp;t=165s  https://www.youtube.com/watch?v=koDDHTSyBv8 https://www.youtube.com/watch?v=koDDHTSyBv8</t>
  </si>
  <si>
    <t xml:space="preserve"> https://www.youtube.com/watch?v=VvB3h5E9vF8 https://www.youtube.com/watch?v=VvB3h5E9vF8 https://www.youtube.com/watch?v=0zDShiutlfI&amp;amp;t=165s https://www.youtube.com/watch?v=0zDShiutlfI&amp;amp;t=165s  https://www.youtube.com/watch?v=rLHo7Rko-fQ https://www.youtube.com/watch?v=rLHo7Rko-fQ http://unity3d.com/</t>
  </si>
  <si>
    <t xml:space="preserve"> https://www.youtube.com/watch?v=C1-74z9dFYs https://www.youtube.com/watch?v=C1-74z9dFYs  https://www.youtube.com/watch?v=IR6AWY3-hZY https://www.youtube.com/watch?v=IR6AWY3-hZY http://www.youtube.com/results?search_query=%23Doug http://www.youtube.com/results?search_query=%23Nickelodeon http://www.youtube.com/results?search_query=%23RetroTV https://www.youtube.com/watch?v=K7GR2dYykfk https://www.youtube.com/watch?v=K7GR2dYykfk https://www.youtube.com/watch?v=xGTtiEVAj30 https://www.youtube.com/watch?v=xGTtiEVAj30</t>
  </si>
  <si>
    <t xml:space="preserve"> https://www.youtube.com/watch?v=C1-74z9dFYs https://www.youtube.com/watch?v=C1-74z9dFYs  https://www.youtube.com/watch?v=cup4bvCGgkI https://www.youtube.com/watch?v=cup4bvCGgkI https://www.youtube.com/watch?v=NgyC8pD3QoY&amp;amp;t=160s https://www.youtube.com/watch?v=NgyC8pD3QoY&amp;amp;t=160s</t>
  </si>
  <si>
    <t xml:space="preserve"> https://www.youtube.com/watch?v=C1-74z9dFYs https://www.youtube.com/watch?v=C1-74z9dFYs  https://www.youtube.com/watch?v=koDDHTSyBv8 https://www.youtube.com/watch?v=koDDHTSyBv8</t>
  </si>
  <si>
    <t xml:space="preserve"> https://www.youtube.com/watch?v=C1-74z9dFYs https://www.youtube.com/watch?v=C1-74z9dFYs  https://www.youtube.com/watch?v=rLHo7Rko-fQ https://www.youtube.com/watch?v=rLHo7Rko-fQ http://unity3d.com/</t>
  </si>
  <si>
    <t xml:space="preserve"> http://www.youtube.com/results?search_query=%23TonkaSaw http://www.youtube.com/results?search_query=%23InternetTamponSports  https://www.youtube.com/watch?v=IR6AWY3-hZY https://www.youtube.com/watch?v=IR6AWY3-hZY http://www.youtube.com/results?search_query=%23Doug http://www.youtube.com/results?search_query=%23Nickelodeon http://www.youtube.com/results?search_query=%23RetroTV https://www.youtube.com/watch?v=K7GR2dYykfk https://www.youtube.com/watch?v=K7GR2dYykfk https://www.youtube.com/watch?v=xGTtiEVAj30 https://www.youtube.com/watch?v=xGTtiEVAj30</t>
  </si>
  <si>
    <t xml:space="preserve"> http://www.youtube.com/results?search_query=%23TonkaSaw http://www.youtube.com/results?search_query=%23InternetTamponSports  https://www.youtube.com/watch?v=cup4bvCGgkI https://www.youtube.com/watch?v=cup4bvCGgkI https://www.youtube.com/watch?v=NgyC8pD3QoY&amp;amp;t=160s https://www.youtube.com/watch?v=NgyC8pD3QoY&amp;amp;t=160s</t>
  </si>
  <si>
    <t xml:space="preserve"> http://www.youtube.com/results?search_query=%23TonkaSaw http://www.youtube.com/results?search_query=%23InternetTamponSports  https://www.youtube.com/watch?v=koDDHTSyBv8 https://www.youtube.com/watch?v=koDDHTSyBv8</t>
  </si>
  <si>
    <t xml:space="preserve"> http://www.youtube.com/results?search_query=%23TonkaSaw http://www.youtube.com/results?search_query=%23InternetTamponSports  https://www.youtube.com/watch?v=rLHo7Rko-fQ https://www.youtube.com/watch?v=rLHo7Rko-fQ http://unity3d.com/</t>
  </si>
  <si>
    <t xml:space="preserve"> https://www.youtube.com/watch?v=0JYsQ8p3wM8 https://www.youtube.com/watch?v=0JYsQ8p3wM8  https://www.youtube.com/watch?v=IR6AWY3-hZY https://www.youtube.com/watch?v=IR6AWY3-hZY http://www.youtube.com/results?search_query=%23Doug http://www.youtube.com/results?search_query=%23Nickelodeon http://www.youtube.com/results?search_query=%23RetroTV https://www.youtube.com/watch?v=K7GR2dYykfk https://www.youtube.com/watch?v=K7GR2dYykfk https://www.youtube.com/watch?v=xGTtiEVAj30 https://www.youtube.com/watch?v=xGTtiEVAj30</t>
  </si>
  <si>
    <t xml:space="preserve"> https://www.youtube.com/watch?v=0JYsQ8p3wM8 https://www.youtube.com/watch?v=0JYsQ8p3wM8  https://www.youtube.com/watch?v=cup4bvCGgkI https://www.youtube.com/watch?v=cup4bvCGgkI https://www.youtube.com/watch?v=NgyC8pD3QoY&amp;amp;t=160s https://www.youtube.com/watch?v=NgyC8pD3QoY&amp;amp;t=160s</t>
  </si>
  <si>
    <t xml:space="preserve"> https://www.youtube.com/watch?v=0JYsQ8p3wM8 https://www.youtube.com/watch?v=0JYsQ8p3wM8  https://www.youtube.com/watch?v=koDDHTSyBv8 https://www.youtube.com/watch?v=koDDHTSyBv8</t>
  </si>
  <si>
    <t xml:space="preserve"> https://www.youtube.com/watch?v=0JYsQ8p3wM8 https://www.youtube.com/watch?v=0JYsQ8p3wM8  https://www.youtube.com/watch?v=rLHo7Rko-fQ https://www.youtube.com/watch?v=rLHo7Rko-fQ http://unity3d.com/</t>
  </si>
  <si>
    <t xml:space="preserve"> https://www.youtube.com/watch?v=d-ae06Z1NcM https://www.youtube.com/watch?v=d-ae06Z1NcM  https://www.youtube.com/watch?v=IR6AWY3-hZY https://www.youtube.com/watch?v=IR6AWY3-hZY http://www.youtube.com/results?search_query=%23Doug http://www.youtube.com/results?search_query=%23Nickelodeon http://www.youtube.com/results?search_query=%23RetroTV https://www.youtube.com/watch?v=K7GR2dYykfk https://www.youtube.com/watch?v=K7GR2dYykfk https://www.youtube.com/watch?v=xGTtiEVAj30 https://www.youtube.com/watch?v=xGTtiEVAj30</t>
  </si>
  <si>
    <t xml:space="preserve"> https://www.youtube.com/watch?v=d-ae06Z1NcM https://www.youtube.com/watch?v=d-ae06Z1NcM  https://www.youtube.com/watch?v=cup4bvCGgkI https://www.youtube.com/watch?v=cup4bvCGgkI https://www.youtube.com/watch?v=NgyC8pD3QoY&amp;amp;t=160s https://www.youtube.com/watch?v=NgyC8pD3QoY&amp;amp;t=160s</t>
  </si>
  <si>
    <t xml:space="preserve"> https://www.youtube.com/watch?v=d-ae06Z1NcM https://www.youtube.com/watch?v=d-ae06Z1NcM  https://www.youtube.com/watch?v=koDDHTSyBv8 https://www.youtube.com/watch?v=koDDHTSyBv8</t>
  </si>
  <si>
    <t xml:space="preserve"> https://www.youtube.com/watch?v=d-ae06Z1NcM https://www.youtube.com/watch?v=d-ae06Z1NcM  https://www.youtube.com/watch?v=rLHo7Rko-fQ https://www.youtube.com/watch?v=rLHo7Rko-fQ http://unity3d.com/</t>
  </si>
  <si>
    <t xml:space="preserve"> https://www.youtube.com/watch?v=-N_Vs7ln_N8 https://www.youtube.com/watch?v=-N_Vs7ln_N8 https://www.youtube.com/watch?v=Pah0NjisajM https://www.youtube.com/watch?v=Pah0NjisajM  https://www.youtube.com/watch?v=IR6AWY3-hZY https://www.youtube.com/watch?v=IR6AWY3-hZY http://www.youtube.com/results?search_query=%23Doug http://www.youtube.com/results?search_query=%23Nickelodeon http://www.youtube.com/results?search_query=%23RetroTV https://www.youtube.com/watch?v=K7GR2dYykfk https://www.youtube.com/watch?v=K7GR2dYykfk https://www.youtube.com/watch?v=xGTtiEVAj30 https://www.youtube.com/watch?v=xGTtiEVAj30</t>
  </si>
  <si>
    <t xml:space="preserve"> https://www.youtube.com/watch?v=-N_Vs7ln_N8 https://www.youtube.com/watch?v=-N_Vs7ln_N8 https://www.youtube.com/watch?v=Pah0NjisajM https://www.youtube.com/watch?v=Pah0NjisajM  https://www.youtube.com/watch?v=cup4bvCGgkI https://www.youtube.com/watch?v=cup4bvCGgkI https://www.youtube.com/watch?v=NgyC8pD3QoY&amp;amp;t=160s https://www.youtube.com/watch?v=NgyC8pD3QoY&amp;amp;t=160s</t>
  </si>
  <si>
    <t xml:space="preserve"> https://www.youtube.com/watch?v=-N_Vs7ln_N8 https://www.youtube.com/watch?v=-N_Vs7ln_N8 https://www.youtube.com/watch?v=Pah0NjisajM https://www.youtube.com/watch?v=Pah0NjisajM  https://www.youtube.com/watch?v=koDDHTSyBv8 https://www.youtube.com/watch?v=koDDHTSyBv8</t>
  </si>
  <si>
    <t xml:space="preserve"> https://www.youtube.com/watch?v=-N_Vs7ln_N8 https://www.youtube.com/watch?v=-N_Vs7ln_N8 https://www.youtube.com/watch?v=Pah0NjisajM https://www.youtube.com/watch?v=Pah0NjisajM  https://www.youtube.com/watch?v=rLHo7Rko-fQ https://www.youtube.com/watch?v=rLHo7Rko-fQ http://unity3d.com/</t>
  </si>
  <si>
    <t xml:space="preserve"> https://www.youtube.com/watch?v=msllMWcmC08 https://www.youtube.com/watch?v=msllMWcmC08 https://www.youtube.com/watch?v=a9v8hcAezkk https://www.youtube.com/watch?v=a9v8hcAezkk https://www.youtube.com/watch?v=LMaeHNjoICw https://www.youtube.com/watch?v=LMaeHNjoICw https://www.youtube.com/watch?v=oX4CJjwDMfw https://www.youtube.com/watch?v=oX4CJjwDMfw  https://www.youtube.com/watch?v=IR6AWY3-hZY https://www.youtube.com/watch?v=IR6AWY3-hZY http://www.youtube.com/results?search_query=%23Doug http://www.youtube.com/results?search_query=%23Nickelodeon http://www.youtube.com/results?search_query=%23RetroTV https://www.youtube.com/watch?v=K7GR2dYykfk https://www.youtube.com/watch?v=K7GR2dYykfk https://www.youtube.com/watch?v=xGTtiEVAj30 https://www.youtube.com/watch?v=xGTtiEVAj30</t>
  </si>
  <si>
    <t xml:space="preserve"> https://www.youtube.com/watch?v=msllMWcmC08 https://www.youtube.com/watch?v=msllMWcmC08 https://www.youtube.com/watch?v=a9v8hcAezkk https://www.youtube.com/watch?v=a9v8hcAezkk https://www.youtube.com/watch?v=LMaeHNjoICw https://www.youtube.com/watch?v=LMaeHNjoICw https://www.youtube.com/watch?v=oX4CJjwDMfw https://www.youtube.com/watch?v=oX4CJjwDMfw  https://www.youtube.com/watch?v=cup4bvCGgkI https://www.youtube.com/watch?v=cup4bvCGgkI https://www.youtube.com/watch?v=NgyC8pD3QoY&amp;amp;t=160s https://www.youtube.com/watch?v=NgyC8pD3QoY&amp;amp;t=160s</t>
  </si>
  <si>
    <t xml:space="preserve"> https://www.youtube.com/watch?v=msllMWcmC08 https://www.youtube.com/watch?v=msllMWcmC08 https://www.youtube.com/watch?v=a9v8hcAezkk https://www.youtube.com/watch?v=a9v8hcAezkk https://www.youtube.com/watch?v=LMaeHNjoICw https://www.youtube.com/watch?v=LMaeHNjoICw https://www.youtube.com/watch?v=oX4CJjwDMfw https://www.youtube.com/watch?v=oX4CJjwDMfw  https://www.youtube.com/watch?v=koDDHTSyBv8 https://www.youtube.com/watch?v=koDDHTSyBv8</t>
  </si>
  <si>
    <t xml:space="preserve"> https://www.youtube.com/watch?v=msllMWcmC08 https://www.youtube.com/watch?v=msllMWcmC08 https://www.youtube.com/watch?v=a9v8hcAezkk https://www.youtube.com/watch?v=a9v8hcAezkk https://www.youtube.com/watch?v=LMaeHNjoICw https://www.youtube.com/watch?v=LMaeHNjoICw https://www.youtube.com/watch?v=oX4CJjwDMfw https://www.youtube.com/watch?v=oX4CJjwDMfw  https://www.youtube.com/watch?v=rLHo7Rko-fQ https://www.youtube.com/watch?v=rLHo7Rko-fQ http://unity3d.com/</t>
  </si>
  <si>
    <t xml:space="preserve"> http://www.youtube.com/results?search_query=%23Walmart http://www.youtube.com/results?search_query=%23WalmartSecrets https://www.youtube.com/watch?v=K6FjZeVnuqA https://www.youtube.com/watch?v=K6FjZeVnuqA  https://www.youtube.com/watch?v=IR6AWY3-hZY https://www.youtube.com/watch?v=IR6AWY3-hZY http://www.youtube.com/results?search_query=%23Doug http://www.youtube.com/results?search_query=%23Nickelodeon http://www.youtube.com/results?search_query=%23RetroTV https://www.youtube.com/watch?v=K7GR2dYykfk https://www.youtube.com/watch?v=K7GR2dYykfk https://www.youtube.com/watch?v=xGTtiEVAj30 https://www.youtube.com/watch?v=xGTtiEVAj30</t>
  </si>
  <si>
    <t xml:space="preserve"> http://www.youtube.com/results?search_query=%23Walmart http://www.youtube.com/results?search_query=%23WalmartSecrets https://www.youtube.com/watch?v=K6FjZeVnuqA https://www.youtube.com/watch?v=K6FjZeVnuqA  https://www.youtube.com/watch?v=cup4bvCGgkI https://www.youtube.com/watch?v=cup4bvCGgkI https://www.youtube.com/watch?v=NgyC8pD3QoY&amp;amp;t=160s https://www.youtube.com/watch?v=NgyC8pD3QoY&amp;amp;t=160s</t>
  </si>
  <si>
    <t xml:space="preserve"> http://www.youtube.com/results?search_query=%23Walmart http://www.youtube.com/results?search_query=%23WalmartSecrets https://www.youtube.com/watch?v=K6FjZeVnuqA https://www.youtube.com/watch?v=K6FjZeVnuqA  https://www.youtube.com/watch?v=koDDHTSyBv8 https://www.youtube.com/watch?v=koDDHTSyBv8</t>
  </si>
  <si>
    <t xml:space="preserve"> http://www.youtube.com/results?search_query=%23Walmart http://www.youtube.com/results?search_query=%23WalmartSecrets https://www.youtube.com/watch?v=K6FjZeVnuqA https://www.youtube.com/watch?v=K6FjZeVnuqA  https://www.youtube.com/watch?v=rLHo7Rko-fQ https://www.youtube.com/watch?v=rLHo7Rko-fQ http://unity3d.com/</t>
  </si>
  <si>
    <t xml:space="preserve"> http://www.youtube.com/results?search_query=%23WorldHijabDay http://www.youtube.com/results?search_query=%23FreeFromHijab http://www.youtube.com/results?search_query=%23ExMuslim https://www.youtube.com/watch?v=IyKNTXObvjc https://www.youtube.com/watch?v=IyKNTXObvjc https://www.youtube.com/watch?v=EBuZM_RNfSA https://www.youtube.com/watch?v=EBuZM_RNfSA https://www.youtube.com/watch?v=O6KcZN2vpuY https://www.youtube.com/watch?v=O6KcZN2vpuY https://www.youtube.com/watch?v=zgHXHtHSsNo https://www.youtube.com/watch?v=zgHXHtHSsNo  https://www.youtube.com/watch?v=IR6AWY3-hZY https://www.youtube.com/watch?v=IR6AWY3-hZY http://www.youtube.com/results?search_query=%23Doug http://www.youtube.com/results?search_query=%23Nickelodeon http://www.youtube.com/results?search_query=%23RetroTV https://www.youtube.com/watch?v=K7GR2dYykfk https://www.youtube.com/watch?v=K7GR2dYykfk https://www.youtube.com/watch?v=xGTtiEVAj30 https://www.youtube.com/watch?v=xGTtiEVAj30</t>
  </si>
  <si>
    <t xml:space="preserve"> http://www.youtube.com/results?search_query=%23WorldHijabDay http://www.youtube.com/results?search_query=%23FreeFromHijab http://www.youtube.com/results?search_query=%23ExMuslim https://www.youtube.com/watch?v=IyKNTXObvjc https://www.youtube.com/watch?v=IyKNTXObvjc https://www.youtube.com/watch?v=EBuZM_RNfSA https://www.youtube.com/watch?v=EBuZM_RNfSA https://www.youtube.com/watch?v=O6KcZN2vpuY https://www.youtube.com/watch?v=O6KcZN2vpuY https://www.youtube.com/watch?v=zgHXHtHSsNo https://www.youtube.com/watch?v=zgHXHtHSsNo  https://www.youtube.com/watch?v=cup4bvCGgkI https://www.youtube.com/watch?v=cup4bvCGgkI https://www.youtube.com/watch?v=NgyC8pD3QoY&amp;amp;t=160s https://www.youtube.com/watch?v=NgyC8pD3QoY&amp;amp;t=160s</t>
  </si>
  <si>
    <t xml:space="preserve"> http://www.youtube.com/results?search_query=%23WorldHijabDay http://www.youtube.com/results?search_query=%23FreeFromHijab http://www.youtube.com/results?search_query=%23ExMuslim https://www.youtube.com/watch?v=IyKNTXObvjc https://www.youtube.com/watch?v=IyKNTXObvjc https://www.youtube.com/watch?v=EBuZM_RNfSA https://www.youtube.com/watch?v=EBuZM_RNfSA https://www.youtube.com/watch?v=O6KcZN2vpuY https://www.youtube.com/watch?v=O6KcZN2vpuY https://www.youtube.com/watch?v=zgHXHtHSsNo https://www.youtube.com/watch?v=zgHXHtHSsNo  https://www.youtube.com/watch?v=koDDHTSyBv8 https://www.youtube.com/watch?v=koDDHTSyBv8</t>
  </si>
  <si>
    <t xml:space="preserve"> http://www.youtube.com/results?search_query=%23WorldHijabDay http://www.youtube.com/results?search_query=%23FreeFromHijab http://www.youtube.com/results?search_query=%23ExMuslim https://www.youtube.com/watch?v=IyKNTXObvjc https://www.youtube.com/watch?v=IyKNTXObvjc https://www.youtube.com/watch?v=EBuZM_RNfSA https://www.youtube.com/watch?v=EBuZM_RNfSA https://www.youtube.com/watch?v=O6KcZN2vpuY https://www.youtube.com/watch?v=O6KcZN2vpuY https://www.youtube.com/watch?v=zgHXHtHSsNo https://www.youtube.com/watch?v=zgHXHtHSsNo  https://www.youtube.com/watch?v=rLHo7Rko-fQ https://www.youtube.com/watch?v=rLHo7Rko-fQ http://unity3d.com/</t>
  </si>
  <si>
    <t xml:space="preserve"> https://www.youtube.com/watch?v=NmTJUjSG_PY https://www.youtube.com/watch?v=NmTJUjSG_PY  https://www.youtube.com/watch?v=IR6AWY3-hZY https://www.youtube.com/watch?v=IR6AWY3-hZY http://www.youtube.com/results?search_query=%23Doug http://www.youtube.com/results?search_query=%23Nickelodeon http://www.youtube.com/results?search_query=%23RetroTV https://www.youtube.com/watch?v=K7GR2dYykfk https://www.youtube.com/watch?v=K7GR2dYykfk https://www.youtube.com/watch?v=xGTtiEVAj30 https://www.youtube.com/watch?v=xGTtiEVAj30</t>
  </si>
  <si>
    <t xml:space="preserve"> https://www.youtube.com/watch?v=NmTJUjSG_PY https://www.youtube.com/watch?v=NmTJUjSG_PY  https://www.youtube.com/watch?v=cup4bvCGgkI https://www.youtube.com/watch?v=cup4bvCGgkI https://www.youtube.com/watch?v=NgyC8pD3QoY&amp;amp;t=160s https://www.youtube.com/watch?v=NgyC8pD3QoY&amp;amp;t=160s</t>
  </si>
  <si>
    <t xml:space="preserve"> https://www.youtube.com/watch?v=NmTJUjSG_PY https://www.youtube.com/watch?v=NmTJUjSG_PY  https://www.youtube.com/watch?v=koDDHTSyBv8 https://www.youtube.com/watch?v=koDDHTSyBv8</t>
  </si>
  <si>
    <t xml:space="preserve"> https://www.youtube.com/watch?v=NmTJUjSG_PY https://www.youtube.com/watch?v=NmTJUjSG_PY  https://www.youtube.com/watch?v=rLHo7Rko-fQ https://www.youtube.com/watch?v=rLHo7Rko-fQ http://unity3d.com/</t>
  </si>
  <si>
    <t xml:space="preserve"> https://www.youtube.com/watch?v=GZ84h_OYUOM https://www.youtube.com/watch?v=GZ84h_OYUOM  https://www.youtube.com/watch?v=IR6AWY3-hZY https://www.youtube.com/watch?v=IR6AWY3-hZY http://www.youtube.com/results?search_query=%23Doug http://www.youtube.com/results?search_query=%23Nickelodeon http://www.youtube.com/results?search_query=%23RetroTV https://www.youtube.com/watch?v=K7GR2dYykfk https://www.youtube.com/watch?v=K7GR2dYykfk https://www.youtube.com/watch?v=xGTtiEVAj30 https://www.youtube.com/watch?v=xGTtiEVAj30</t>
  </si>
  <si>
    <t xml:space="preserve"> https://www.youtube.com/watch?v=GZ84h_OYUOM https://www.youtube.com/watch?v=GZ84h_OYUOM  https://www.youtube.com/watch?v=cup4bvCGgkI https://www.youtube.com/watch?v=cup4bvCGgkI https://www.youtube.com/watch?v=NgyC8pD3QoY&amp;amp;t=160s https://www.youtube.com/watch?v=NgyC8pD3QoY&amp;amp;t=160s</t>
  </si>
  <si>
    <t xml:space="preserve"> https://www.youtube.com/watch?v=GZ84h_OYUOM https://www.youtube.com/watch?v=GZ84h_OYUOM  https://www.youtube.com/watch?v=koDDHTSyBv8 https://www.youtube.com/watch?v=koDDHTSyBv8</t>
  </si>
  <si>
    <t xml:space="preserve"> https://www.youtube.com/watch?v=GZ84h_OYUOM https://www.youtube.com/watch?v=GZ84h_OYUOM  https://www.youtube.com/watch?v=rLHo7Rko-fQ https://www.youtube.com/watch?v=rLHo7Rko-fQ http://unity3d.com/</t>
  </si>
  <si>
    <t xml:space="preserve">  https://www.youtube.com/watch?v=11JG5W3WfgM&amp;amp;t=1m24s https://www.youtube.com/watch?v=11JG5W3WfgM&amp;amp;t=7m20s https://www.youtube.com/watch?v=11JG5W3WfgM&amp;amp;t=7m20s</t>
  </si>
  <si>
    <t xml:space="preserve">  http://again.like/</t>
  </si>
  <si>
    <t xml:space="preserve"> https://www.youtube.com/watch?v=49PVGHmSp8E&amp;amp;t=1m00s </t>
  </si>
  <si>
    <t xml:space="preserve">  https://www.youtube.com/watch?v=49PVGHmSp8E&amp;amp;t=1m00s</t>
  </si>
  <si>
    <t xml:space="preserve"> https://www.youtube.com/watch?v=ZYSjPZUqLdk&amp;amp;t=2m00s </t>
  </si>
  <si>
    <t xml:space="preserve"> https://www.youtube.com/watch?v=3Ar80sFzViw&amp;amp;t=2m30s  https://www.youtube.com/watch?v=ZYSjPZUqLdk&amp;amp;t=2m00s</t>
  </si>
  <si>
    <t xml:space="preserve"> https://www.youtube.com/watch?v=3Ar80sFzViw&amp;amp;t=5m40s  https://www.youtube.com/watch?v=ZYSjPZUqLdk&amp;amp;t=2m00s</t>
  </si>
  <si>
    <t xml:space="preserve">  http://www.youtube.com/results?search_query=%23ConservativeTraitors</t>
  </si>
  <si>
    <t xml:space="preserve"> http://www.youtube.com/results?search_query=%23WINNING  http://www.youtube.com/results?search_query=%23MAGA http://www.youtube.com/results?search_query=%23winning</t>
  </si>
  <si>
    <t xml:space="preserve"> http://www.youtube.com/results?search_query=%23WINNING  http://www.youtube.com/results?search_query=%23MAGA http://www.youtube.com/results?search_query=%23Winning</t>
  </si>
  <si>
    <t xml:space="preserve">  http://www.youtube.com/results?search_query=%23MAGA http://www.youtube.com/results?search_query=%23winning</t>
  </si>
  <si>
    <t xml:space="preserve">  http://www.youtube.com/results?search_query=%23MAGA http://www.youtube.com/results?search_query=%23Winning</t>
  </si>
  <si>
    <t xml:space="preserve"> https://www.youtube.com/watch?v=0nFP1kmGiGo&amp;amp;t=6m25s </t>
  </si>
  <si>
    <t xml:space="preserve"> https://www.youtube.com/watch?v=0nFP1kmGiGo&amp;amp;t=6m25s  https://www.youtube.com/watch?v=O834Nhc_sKM&amp;amp;t=6m45s</t>
  </si>
  <si>
    <t xml:space="preserve">  http://wisebanc.com/</t>
  </si>
  <si>
    <t xml:space="preserve">  http://wisebanc.com/ http://ltd.company/ http://wisebanc.com/ http://104.20.5.246/</t>
  </si>
  <si>
    <t xml:space="preserve"> https://www.youtube.com/watch?v=gOW_eSc1gvE https://www.youtube.com/watch?v=gOW_eSc1gvE </t>
  </si>
  <si>
    <t xml:space="preserve"> https://youtu.be/zhY9_hRStwM https://youtu.be/zhY9_hRStwM </t>
  </si>
  <si>
    <t xml:space="preserve"> https://www.youtube.com/watch?v=il0OYDmB5as&amp;amp;t=2m00s </t>
  </si>
  <si>
    <t xml:space="preserve">  https://www.youtube.com/watch?v=O834Nhc_sKM&amp;amp;t=6m45s</t>
  </si>
  <si>
    <t xml:space="preserve"> https://www.youtube.com/watch?v=il0OYDmB5as&amp;amp;t=2m00s  https://youtu.be/zhY9_hRStwM https://youtu.be/zhY9_hRStwM</t>
  </si>
  <si>
    <t xml:space="preserve">  https://youtu.be/zhY9_hRStwM https://youtu.be/zhY9_hRStwM</t>
  </si>
  <si>
    <t xml:space="preserve">  https://www.youtube.com/watch?v=il0OYDmB5as&amp;amp;t=2m00s</t>
  </si>
  <si>
    <t xml:space="preserve"> https://www.youtube.com/watch?v=pHs3M5ObElQ&amp;amp;t=0m20s </t>
  </si>
  <si>
    <t xml:space="preserve"> http://die-heimkehr.info/themenbereiche/#revisionismus http://die-heimkehr.info/themenbereiche/#revisionismus  http://die-heimkehr.info/themenbereiche/#revisionismus http://die-heimkehr.info/themenbereiche/#revisionismus</t>
  </si>
  <si>
    <t xml:space="preserve"> http://treason.wow/ </t>
  </si>
  <si>
    <t xml:space="preserve"> https://youtu.be/8iyrRKA_KoI https://youtu.be/8iyrRKA_KoI </t>
  </si>
  <si>
    <t xml:space="preserve"> https://youtu.be/RkCckwA9wZI https://youtu.be/RkCckwA9wZI </t>
  </si>
  <si>
    <t xml:space="preserve"> https://youtu.be/fxtb03jZJKE https://youtu.be/fxtb03jZJKE </t>
  </si>
  <si>
    <t xml:space="preserve"> https://www.youtube.com/watch?v=F4zbKhSVlP4&amp;amp;t=27m00s </t>
  </si>
  <si>
    <t xml:space="preserve">  https://youtu.be/8iyrRKA_KoI https://youtu.be/8iyrRKA_KoI</t>
  </si>
  <si>
    <t xml:space="preserve">  https://youtu.be/RkCckwA9wZI https://youtu.be/RkCckwA9wZI</t>
  </si>
  <si>
    <t xml:space="preserve"> https://youtu.be/fxtb03jZJKE https://youtu.be/fxtb03jZJKE  https://youtu.be/8iyrRKA_KoI https://youtu.be/8iyrRKA_KoI</t>
  </si>
  <si>
    <t xml:space="preserve"> https://youtu.be/fxtb03jZJKE https://youtu.be/fxtb03jZJKE  https://youtu.be/RkCckwA9wZI https://youtu.be/RkCckwA9wZI</t>
  </si>
  <si>
    <t xml:space="preserve">  https://youtu.be/fxtb03jZJKE https://youtu.be/fxtb03jZJKE</t>
  </si>
  <si>
    <t xml:space="preserve"> https://www.youtube.com/watch?v=3Ar80sFzViw&amp;amp;t=2m30s </t>
  </si>
  <si>
    <t xml:space="preserve"> https://www.youtube.com/watch?v=3Ar80sFzViw&amp;amp;t=5m40s </t>
  </si>
  <si>
    <t xml:space="preserve"> youtu.be youtu.be</t>
  </si>
  <si>
    <t xml:space="preserve"> needtoimpeach.com</t>
  </si>
  <si>
    <t xml:space="preserve"> syria.is</t>
  </si>
  <si>
    <t xml:space="preserve"> toutiaoabc.com toutiaoabc.com</t>
  </si>
  <si>
    <t>youtube.com youtube.com youtube.com youtube.com youtube.com youtube.com youtube.com youtube.com youtube.com youtube.com youtube.com youtube.com youtube.com</t>
  </si>
  <si>
    <t>youtube.com youtube.com youtube.com youtube.com youtube.com youtube.com</t>
  </si>
  <si>
    <t>youtube.com youtube.com youtube.com youtube.com youtube.com youtube.com unity3d.com</t>
  </si>
  <si>
    <t>youtube.com youtube.com youtube.com youtube.com youtube.com youtube.com youtube.com youtube.com youtube.com youtube.com youtube.com youtube.com</t>
  </si>
  <si>
    <t>youtube.com youtube.com youtube.com youtube.com youtube.com youtube.com youtube.com</t>
  </si>
  <si>
    <t>youtube.com youtube.com youtube.com youtube.com youtube.com</t>
  </si>
  <si>
    <t>youtube.com youtube.com youtube.com youtube.com youtube.com unity3d.com</t>
  </si>
  <si>
    <t>youtube.com youtube.com youtube.com youtube.com unity3d.com</t>
  </si>
  <si>
    <t>youtube.com youtube.com youtube.com youtube.com youtube.com youtube.com youtube.com youtube.com youtube.com youtube.com youtube.com youtube.com youtube.com youtube.com youtube.com youtube.com youtube.com</t>
  </si>
  <si>
    <t>youtube.com youtube.com youtube.com youtube.com youtube.com youtube.com youtube.com youtube.com youtube.com youtube.com</t>
  </si>
  <si>
    <t>youtube.com youtube.com youtube.com youtube.com youtube.com youtube.com youtube.com youtube.com youtube.com youtube.com unity3d.com</t>
  </si>
  <si>
    <t>youtube.com youtube.com youtube.com youtube.com youtube.com youtube.com youtube.com youtube.com youtube.com youtube.com youtube.com youtube.com youtube.com youtube.com youtube.com youtube.com youtube.com youtube.com youtube.com youtube.com</t>
  </si>
  <si>
    <t>youtube.com youtube.com youtube.com youtube.com youtube.com youtube.com youtube.com youtube.com youtube.com youtube.com youtube.com youtube.com youtube.com youtube.com youtube.com</t>
  </si>
  <si>
    <t>youtube.com youtube.com youtube.com youtube.com youtube.com youtube.com youtube.com youtube.com youtube.com youtube.com youtube.com youtube.com youtube.com unity3d.com</t>
  </si>
  <si>
    <t xml:space="preserve"> youtube.com youtube.com youtube.com</t>
  </si>
  <si>
    <t xml:space="preserve"> again.like</t>
  </si>
  <si>
    <t xml:space="preserve">youtube.com </t>
  </si>
  <si>
    <t xml:space="preserve"> youtube.com</t>
  </si>
  <si>
    <t xml:space="preserve"> youtube.com youtube.com</t>
  </si>
  <si>
    <t xml:space="preserve"> wisebanc.com</t>
  </si>
  <si>
    <t xml:space="preserve"> wisebanc.com ltd.company wisebanc.com 104.20.5.246</t>
  </si>
  <si>
    <t xml:space="preserve">youtube.com youtube.com </t>
  </si>
  <si>
    <t xml:space="preserve">youtu.be youtu.be </t>
  </si>
  <si>
    <t>youtube.com youtu.be youtu.be</t>
  </si>
  <si>
    <t>die-heimkehr.info die-heimkehr.info die-heimkehr.info die-heimkehr.info</t>
  </si>
  <si>
    <t xml:space="preserve">treason.wow </t>
  </si>
  <si>
    <t>youtu.be youtu.be youtu.be youtu.be</t>
  </si>
  <si>
    <t>fhyrNO_Z5pM</t>
  </si>
  <si>
    <t>srPKzea_98c</t>
  </si>
  <si>
    <t>G3d25A35hXQ</t>
  </si>
  <si>
    <t>_UpTOfgUchI</t>
  </si>
  <si>
    <t>viQnQYHVb8M</t>
  </si>
  <si>
    <t>z6ZNrr_Qs7o</t>
  </si>
  <si>
    <t>KsVN01g83fM</t>
  </si>
  <si>
    <t>DvaHYChKIyk</t>
  </si>
  <si>
    <t>qgYFoZP_mA8</t>
  </si>
  <si>
    <t>7BDk5F3T8lY</t>
  </si>
  <si>
    <t>UvpSX627zgc</t>
  </si>
  <si>
    <t>LY4rcUoWOIE</t>
  </si>
  <si>
    <t>s8ajUZ62v14</t>
  </si>
  <si>
    <t>lrUrqfrX4Tc</t>
  </si>
  <si>
    <t>tsFUcfVDxek</t>
  </si>
  <si>
    <t>mdhYK_2lKY8</t>
  </si>
  <si>
    <t>bbt3GQAE7Ys</t>
  </si>
  <si>
    <t>H7P6p2P1HFI</t>
  </si>
  <si>
    <t>b4ngtFIt4uA</t>
  </si>
  <si>
    <t>R-9WgPaBRLY</t>
  </si>
  <si>
    <t>Br4Q2pKHXss</t>
  </si>
  <si>
    <t>GEMC2mwq1R8</t>
  </si>
  <si>
    <t>faNa5_Rn1Mk</t>
  </si>
  <si>
    <t>w9zQxwGCp3s</t>
  </si>
  <si>
    <t>ciXnolumIhc</t>
  </si>
  <si>
    <t>C2SmcalZroM</t>
  </si>
  <si>
    <t>G4fd7T9IThk</t>
  </si>
  <si>
    <t>HFBjCmCAHbo</t>
  </si>
  <si>
    <t>OyMA9BM6tYQ</t>
  </si>
  <si>
    <t>oHmKWUYoFr0</t>
  </si>
  <si>
    <t>mZ7Pbg7jf54</t>
  </si>
  <si>
    <t>Title</t>
  </si>
  <si>
    <t>Description</t>
  </si>
  <si>
    <t>Tags</t>
  </si>
  <si>
    <t>Author</t>
  </si>
  <si>
    <t>Created Date (UTC)</t>
  </si>
  <si>
    <t>Views</t>
  </si>
  <si>
    <t>Comments</t>
  </si>
  <si>
    <t>Likes Count</t>
  </si>
  <si>
    <t>Dislikes Count</t>
  </si>
  <si>
    <t>Custom Menu Item Text</t>
  </si>
  <si>
    <t>Custom Menu Item Action</t>
  </si>
  <si>
    <t>Ex-KGB Spy: Donald Trump Is No Match One-On-One With Vladimir Putin | MSNBC</t>
  </si>
  <si>
    <t>Trump meets with Putin</t>
  </si>
  <si>
    <t>Senator Cory Booker: President Donald Trump 'Weak &amp; Submissive To Vladimir Putin | All In | MSNBC</t>
  </si>
  <si>
    <t>Andrew McCabe claims Trump believed Putin over US intelligence</t>
  </si>
  <si>
    <t>Sarah Sanders mistakenly exposes Trump for lying about Putin call</t>
  </si>
  <si>
    <t>Another Incident Of President Donald Trump Meeting Putin Without U.S. Staff | The Last Word | MSNBC</t>
  </si>
  <si>
    <t>Trump: ‘I had a very good talk with Putin’</t>
  </si>
  <si>
    <t>Trump’s America no friend to Putin’s Russia</t>
  </si>
  <si>
    <t>Trump se espanta por coalición Rusia-China-Irán en Venezuela y le llama a Putin</t>
  </si>
  <si>
    <t>Trump enfurece contra Putin y exige que los rusos se salgan de Venezuela</t>
  </si>
  <si>
    <t>¿Cómo fue la reunión entre Trump y Putin en Finlandia? - Despierta con Loret</t>
  </si>
  <si>
    <t>PRIMERAS IMÁGENES: El encuentro entre Putin y Trump</t>
  </si>
  <si>
    <t>Lo que dijo Vladimir Putin sobre su reunión con Donald Trump</t>
  </si>
  <si>
    <t>The Interpreter's Notes From The Trump-Putin Meeting</t>
  </si>
  <si>
    <t>Trump voters butt heads on Trump-Putin summit</t>
  </si>
  <si>
    <t>Starr Forum: The Trump-Putin Phenomenon</t>
  </si>
  <si>
    <t>Stephen Kotkin on “Trump and Putin? What in the World Is Up?”</t>
  </si>
  <si>
    <t>Masha Gessen on the Trump-Putin relationship - the fifth estate</t>
  </si>
  <si>
    <t>Analyst: Trump treats Putin as a shadow national security adviser</t>
  </si>
  <si>
    <t>Why Donald Trump Didn't Want US Translator When Talking To Vladimir Putin | Morning Joe | MSNBC</t>
  </si>
  <si>
    <t>Republicans Fall in Line After Trump-Putin Summit: A Closer Look</t>
  </si>
  <si>
    <t>Kim Putin summit: What's different from meetings with Trump? | DW News</t>
  </si>
  <si>
    <t>Watch Donald Trump and Vladimir Putin's full press conference</t>
  </si>
  <si>
    <t>Trump Y Putin Se Arrodillan Ante Los Rothschild</t>
  </si>
  <si>
    <t>ULTIMO MINUTO - TRUMP Y PUTIN ACUERDO CONTRA MADURO</t>
  </si>
  <si>
    <t>Trump on Putin summit: We came to a lot of good conclusions</t>
  </si>
  <si>
    <t>Trump News Network: Putin Summit</t>
  </si>
  <si>
    <t>Ex-CIA chief on Trump-Putin summit: I feel sick</t>
  </si>
  <si>
    <t>Reunión Trump - Putin: ¿qué pasó realmente?</t>
  </si>
  <si>
    <t>TRUMP HACE UNA LLAMADA  A PUTIN PARA INFORMAR</t>
  </si>
  <si>
    <t>TRUMP Y PUTIN NEGOCIAN DEUDAS PARA SALIDA DE MADURO</t>
  </si>
  <si>
    <t>BREAKING: Putin To Trump - I will arm your enemies if you send arms to mine</t>
  </si>
  <si>
    <t>Trump y Putin intercambian mensajes sobre la crisis en Venezuela</t>
  </si>
  <si>
    <t>Putin y Trump han discutido la situación en Venezuela y Corea del Norte en conversación telefónica</t>
  </si>
  <si>
    <t>Vladímir Putin y Donald Trump se reúnen en Helsinki</t>
  </si>
  <si>
    <t>Cumbre formal entre Trump y Putin</t>
  </si>
  <si>
    <t>Vladimir Putin SE ENOJA y en unas horas TRUMP decidirá si va el 5% de aranceles</t>
  </si>
  <si>
    <t>Watch Trump Go From “I’ve Met Him” to “I Never Met Putin” | The Beat With Ari Melber | MSNBC</t>
  </si>
  <si>
    <t>What's Trump say with Putin when Russian Destroyer Almost Collided with Cruiser U.S Navy ?</t>
  </si>
  <si>
    <t>Trump/Russia: Moscow rules (3/3) | Four Corners</t>
  </si>
  <si>
    <t>Man forcibly removed from Trump-Putin press conference</t>
  </si>
  <si>
    <t>Reporter asks Putin: Do you have compromising info on Trump?</t>
  </si>
  <si>
    <t>Expertos en lenguaje corporal descifran qué quiso decir Trump a Putin apreton de manos</t>
  </si>
  <si>
    <t>Detrás de la Razón: Trump a los pies de Putin; Helsinki más que una cumbre</t>
  </si>
  <si>
    <t>VIRAL: La 'terrorífica' reacción de Melania Trump tras saludar a Putin</t>
  </si>
  <si>
    <t>Putin amenaza a Trump con apuntar misiles contra EE UU y se viene alto bardo</t>
  </si>
  <si>
    <t>Esto hablaron Trump y Putin sobre salida de Maduro</t>
  </si>
  <si>
    <t>La tajante respuesta de Putin a la pregunta de un prestigioso periodista de la CNN</t>
  </si>
  <si>
    <t>Live: Gemeinsame Pressekonferenz Trumps und Putins nach Treffen in Helsinki (Simultanübersetzung)</t>
  </si>
  <si>
    <t>Der Trump-Putin-Gipfel: Pressekonferenz in Helsinki</t>
  </si>
  <si>
    <t>Trump &amp; Putin Doing ‘An End Zone Dance’ Over Mueller Investigation Findings | MSNBC</t>
  </si>
  <si>
    <t>Vladimir Putin's Presence Looms Over Donald Trump's Meeting With North Korea | Rachel Maddow | MSNBC</t>
  </si>
  <si>
    <t>Trump discusses Mueller report with Putin in lengthy call</t>
  </si>
  <si>
    <t>Is Trump Secretly Working With Putin?</t>
  </si>
  <si>
    <t>Anderson Cooper: Disgraceful performance by Trump during Putin meeting</t>
  </si>
  <si>
    <t>Alarm Rises As President Trump Behavior Aligns With Putin's Fondest Wishes | Rachel Maddow | MSNBC</t>
  </si>
  <si>
    <t>Is Donald Trump Working For Russia?</t>
  </si>
  <si>
    <t>What we know about Trump and Putin's face-to-face meetings</t>
  </si>
  <si>
    <t>Trump/Russia: Secrets, spies and useful idiots (2/3) | Four Corners</t>
  </si>
  <si>
    <t>Putin vows to target US with nukes if Trump deploys missiles in Europe</t>
  </si>
  <si>
    <t>Trump Met Putin Without Staff or Notetakers, AGAIN</t>
  </si>
  <si>
    <t>Why Did President Trump Conceal The Details Of His Meetings With Putin? | The 11th Hour | MSNBC</t>
  </si>
  <si>
    <t>Suspicious: Donald Trump Tries To Hide Details Of Putin Meetings | The Beat With Ari Melber | MSNBC</t>
  </si>
  <si>
    <t>Despacito - Donald Trump feat. Vladimir Putin</t>
  </si>
  <si>
    <t>"Encuentra a alguien que te mire así": La primera reunión de Putin y Trump enciende la Red</t>
  </si>
  <si>
    <t>Análisis del lenguaje corporal de Putin y Trump</t>
  </si>
  <si>
    <t>Body Language: Trump and Putin Meeting in Helsinki</t>
  </si>
  <si>
    <t>SHOCK: PUTIN OFFICIALLY STARTS WAR with TRUMP, call Chinese president best friend</t>
  </si>
  <si>
    <t>The-New Lmousine Vladimir Putin vs Lmousine Donald Trump Reveal</t>
  </si>
  <si>
    <t>Trump, Putin arrive at Helsinki's Presidential Palace for summit</t>
  </si>
  <si>
    <t>Trump Putin Summit 2018 - Impact on India and the World - ट्रंप और पुतिन के बीच ऐतिहासिक वार्ता</t>
  </si>
  <si>
    <t>Protestor forcibly removed from Trump, Putin press conference</t>
  </si>
  <si>
    <t>Trump fires back at O’Reilly for calling Putin a killer: Do you think our country is so innocent?</t>
  </si>
  <si>
    <t>Helsinki Summit: President Trump Backs Vladimir Putin On Election Interference | NBC Nightly News</t>
  </si>
  <si>
    <t>Donald Trump Contradicts Top Aides With Reversal After Putin Phone Call | Rachel Maddow | MSNBC</t>
  </si>
  <si>
    <t>Donald Trump Jr. Interrupts His Father's Call With Putin  - CONAN on TBS</t>
  </si>
  <si>
    <t>Vladimir Putin Cold Open - SNL</t>
  </si>
  <si>
    <t>Putin confessa preferência por Trump, mas nega ingerência</t>
  </si>
  <si>
    <t>Trump/Russia: Follow the money (1/3) | Four Corners</t>
  </si>
  <si>
    <t>The Conspiracy Files:  Putin, The FBI and Donald Trump - the fifth estate</t>
  </si>
  <si>
    <t>EXCLUSIVE Leaked Audio Between Trump &amp; Putin  - CONAN on TBS</t>
  </si>
  <si>
    <t>Trump vs Putin</t>
  </si>
  <si>
    <t>Telewizja Republika - SZCZYT TRUMP - PUTIN 2018-07-16</t>
  </si>
  <si>
    <t>Report: President Donald Trump Had Yet Another Private Chat With Vladimir Putin | All In | MSNBC</t>
  </si>
  <si>
    <t>Why do Trump and Putin get along so well? | Michael McFaul | TEDxStanford</t>
  </si>
  <si>
    <t>Trump and Putin: A surreal moment in US politics</t>
  </si>
  <si>
    <t>Why Is Trump Keeping His Talks With Putin a Secret? | Op-Ed | NowThis</t>
  </si>
  <si>
    <t>Madeleine Albright: Some things Trump does are a gift to Putin</t>
  </si>
  <si>
    <t>President Trump, Vladimir Putin Greet Each Other In Paris | Sunday TODAY</t>
  </si>
  <si>
    <t>President Trump: Don’t Be Putin’s Puppet | NYT - Opinion</t>
  </si>
  <si>
    <t>TRAMA RUSA: Las palabras de TRUMP ante PUTIN que indignan a EE UU</t>
  </si>
  <si>
    <t>Told Ya! Trump Changes Venezuela Policy After Putin Call!</t>
  </si>
  <si>
    <t>Trump contradicts Pompeo after his call with Putin</t>
  </si>
  <si>
    <t>Trump tells Russia to ‘get out’ of Venezuela</t>
  </si>
  <si>
    <t>Trump on election hacking: Don't see why it would be Russia</t>
  </si>
  <si>
    <t>Putin would've been better off with Hillary as president: Trump</t>
  </si>
  <si>
    <t>Cartoon Trump And Cartoon Putin Make First Joint Public Appearance</t>
  </si>
  <si>
    <t>What Is Going On With Donald Trump And Putin? | The Daily Show With Trevor Noah</t>
  </si>
  <si>
    <t>Trump on Putin: I'm not keeping anything under wraps</t>
  </si>
  <si>
    <t>President Trump Hands Vladimir Putin Gift In Missile Treaty Withdrawal | Rachel Maddow | MSNBC</t>
  </si>
  <si>
    <t>Jimmy Kimmel Talks to Kellyanne Conway About Trump Putin Meeting</t>
  </si>
  <si>
    <t>How Trump Just Gave Putin a Big Nuclear Gift | Opinions | NowThis</t>
  </si>
  <si>
    <t>Trump Blames His Putin Summit Debacle on a Slip of the Tongue | The Daily Show</t>
  </si>
  <si>
    <t>The Cartoon Trump-Putin Press Conference | Our Cartoon President | SHOWTIME</t>
  </si>
  <si>
    <t>Putin-Trump meeting in Helsinki: News conference following summit</t>
  </si>
  <si>
    <t>Melania Trump looks horrified as she shakes president Putin's hand</t>
  </si>
  <si>
    <t>Trump-Putin press conference - BBC News</t>
  </si>
  <si>
    <t>Trump's Summit with Putin: A Closer Look</t>
  </si>
  <si>
    <t>Putin backs Trump decision to withdraw U.S. troops from Syria</t>
  </si>
  <si>
    <t>Donald Trump and Vladimir Putin hold press conference</t>
  </si>
  <si>
    <t>Best Vladimir Putin Style EVER! Coolest moments of 2019. Extraordinary Putin's walk.</t>
  </si>
  <si>
    <t>The Allen Dulles Band — Rootin' Tootin' Putin (feat. Donald Trump)</t>
  </si>
  <si>
    <t>Trump Best Comments on Vladimir Putin, Russia</t>
  </si>
  <si>
    <t>Internet warns Trump about Putin's gift</t>
  </si>
  <si>
    <t>Inside The Cartoon Trump - Putin Summit Meeting | Our Cartoon President | SHOWTIME</t>
  </si>
  <si>
    <t>The Trump-Putin Meeting We Didn't Know About</t>
  </si>
  <si>
    <t>What Do You Mean Trump And Putin Are Meeting Again?</t>
  </si>
  <si>
    <t>It's All Smiles With Trump And Putin</t>
  </si>
  <si>
    <t>Feel the Difference: Obama-Putin compared with Trump-Putin</t>
  </si>
  <si>
    <t>President Trump Introduces First Lady Melania To Vladimir Putin At Helsinki Summit | NBC News</t>
  </si>
  <si>
    <t>Donald Trump Clarifies His Relationship with Vladimir Putin</t>
  </si>
  <si>
    <t>President Donald Trump’s First Handshake With Vladimir Putin | TODAY</t>
  </si>
  <si>
    <t>Trump says Putin is "probably" involved in assassinations</t>
  </si>
  <si>
    <t>Trump On Russia's Election Meddling: 'We're All To Blame'</t>
  </si>
  <si>
    <t>Trump’s Disastrous Summit with Vladimir Putin | The Daily Show</t>
  </si>
  <si>
    <t>SNL: Baldwin's Trump upset over Putin, Saudi 'bro handshake'</t>
  </si>
  <si>
    <t>Donald Trump Christmas Cold Open - SNL</t>
  </si>
  <si>
    <t>Trump, Putin, Kim Jong Un - Hyperflesh Masks - Monsterpalooza 2017</t>
  </si>
  <si>
    <t>Putin and Megyn Kelly have a heated exchange over Trump-Russia ties</t>
  </si>
  <si>
    <t>Trump and Russia: An Introduction to What We Know (and What We Don't)</t>
  </si>
  <si>
    <t>Trump and Putin: A Love Story | NYT Opinion - Trump Bites</t>
  </si>
  <si>
    <t>President Trump: "I had a very good talk with President Putin" (C-SPAN)</t>
  </si>
  <si>
    <t>Trump and Putin chat at Apec summit</t>
  </si>
  <si>
    <t>Imagine Fox News Coverage if Obama Supported Putin</t>
  </si>
  <si>
    <t>BREAKING! Putin On His Photos With Melania Trump: Please, Leave Melania Alone!</t>
  </si>
  <si>
    <t>TRUMP &amp; PUTIN: 3 Things NO ONE Noticed (Body Language Breakdown)</t>
  </si>
  <si>
    <t>George W. Bush On President Trump, Putin, Religious Freedom, Immigration (Exclusive) | TODAY</t>
  </si>
  <si>
    <t>When Melania met Vladimir: Melania Trump sits beside Putin at G20 banquet dinner</t>
  </si>
  <si>
    <t>G20 SUMMIT: Donald Trump - Vladimir Putin Body Language - BBC News</t>
  </si>
  <si>
    <t>WATCH _xD83D__xDD34_ President Trump, First Lady Melania Meet, Handshake Putin at WWI Centennial in Paris, France</t>
  </si>
  <si>
    <t>BREAKING: This Is What President Trump Said To Vladimir Putin</t>
  </si>
  <si>
    <t>Trump calls Putin after Gorbachev warning</t>
  </si>
  <si>
    <t>Trump Meets with Putin</t>
  </si>
  <si>
    <t>A Body Language Expert Analyzes President Trump And Russian President Putin's First Meeting | TIME</t>
  </si>
  <si>
    <t>Trump und Putin Pressekonferenz Helsinki - Körpersprache Analyse</t>
  </si>
  <si>
    <t>Watch Trump and Putin speak ahead of one-on-one meeting</t>
  </si>
  <si>
    <t>Trumps neues Geschenk an Putin</t>
  </si>
  <si>
    <t>Putin über Trump auf deutsch</t>
  </si>
  <si>
    <t>What Vladimir Putin thinks of Donald Trump</t>
  </si>
  <si>
    <t>The best bits of the Putin-Trump 'bromance'</t>
  </si>
  <si>
    <t>Trump-Putin-Gipfel: "Maximale Unberechenbarkeit"</t>
  </si>
  <si>
    <t>Live: Vier-Augen-Gespräch zwischen US-Präsident Trump und dem russischen Präsidenten Wladimir Putin</t>
  </si>
  <si>
    <t>Trump-Putin-Gipfel: "Melania, nimm das mal!"</t>
  </si>
  <si>
    <t>"Ein konstruktiver Tag": Trump und Putin wollen Konversation fortführen</t>
  </si>
  <si>
    <t>Trump meets one-on-one with Putin</t>
  </si>
  <si>
    <t>Trump-Putin news conference sends shockwaves around the world</t>
  </si>
  <si>
    <t>Trump Can't Control Himself Around Putin</t>
  </si>
  <si>
    <t>Key moments from the Trump-Putin press conference</t>
  </si>
  <si>
    <t>WATCH LIVE: House committee reviews Mueller findings on whether Trump obstructed justice</t>
  </si>
  <si>
    <t>TREFFEN MIT TRUMP: "Putin kommt aus dem Lachen vermutlich nicht mehr raus“</t>
  </si>
  <si>
    <t>Vladimir Putin high-fives Saudi Crown Prince Mohammad Bin Salman Al Saud at G20</t>
  </si>
  <si>
    <t>Trump, Niinistö ja Putin | Putous 8. kausi | MTV3</t>
  </si>
  <si>
    <t>Análisis Lenguaje Corporal Donald Trump Putin</t>
  </si>
  <si>
    <t>Lawmakers grill Pompeo on Trump-Putin summit</t>
  </si>
  <si>
    <t>Em encontro na Alemanha, Trump e Putin falam sobre a Coreia do Norte</t>
  </si>
  <si>
    <t>TRUMP, con PUTIN: "Llevarse bien con Rusia no es malo"</t>
  </si>
  <si>
    <t>Rueda de prensa de Vladímir Putin y Donald Trump tras su reunión en Helsinki</t>
  </si>
  <si>
    <t>Trump-Putin: prove di disgelo</t>
  </si>
  <si>
    <t>Monsters of Kreisklasse: Trump, Putin, Erdogan und ein richtiger Diktator vs. Borussia Hodenhagen</t>
  </si>
  <si>
    <t>Alfredo Jalife: La Llamada entre TRUMP y PUTIN que podría marcar el Siglo XXI</t>
  </si>
  <si>
    <t>Donald Trump vs. Wladimir Putin</t>
  </si>
  <si>
    <t>Trump und Putin - Komplott gegen Amerika ? | @ZDFzoom (2018)</t>
  </si>
  <si>
    <t>This is Why Trump and Putin May Have Just Started the Next Nuclear Arms Race...</t>
  </si>
  <si>
    <t>Trump e Putin falam sobre a Venezuela</t>
  </si>
  <si>
    <t>Bernie Explains the Trump-Putin Summit</t>
  </si>
  <si>
    <t>Putin Denuncia a Trump En Medios Internacionales; Apoya AMLO y Pide Comprar Productos Mexicanos</t>
  </si>
  <si>
    <t>Watches Of World Leaders &amp; Prominent Figures | (Trump, Putin, Pope Francis, Dalai Lama &amp; More)</t>
  </si>
  <si>
    <t>World Leaders - Donald Trump, Valdimir Putin och Kim Jong-Un tar världen med storm i Talang</t>
  </si>
  <si>
    <t>The "Disgusting" and "Treasonous" Trump Putin Conference, Joe Walsh, Sacha Baron Cohen, &amp; More</t>
  </si>
  <si>
    <t>Keşanlı Trump vs. Laz Putin | Özcan Show</t>
  </si>
  <si>
    <t>Trump, Putin 'very briefly' discuss Mueller report</t>
  </si>
  <si>
    <t>Presidente Trump habla con Vladimir Putin sobre crisis venezolana</t>
  </si>
  <si>
    <t>Masha Gessen - "The Trump-Putin Connect: What We Imagine and Why"</t>
  </si>
  <si>
    <t>KW19-18: Trump + Putin = Frieden? Kartelle! - Christoph Hörstel</t>
  </si>
  <si>
    <t>Trump y Putin hablaron sobre Venezuela durante una extensa llamada telefónica</t>
  </si>
  <si>
    <t>TRUMP AND PUTIN DANCE</t>
  </si>
  <si>
    <t>Putin critica apoyo a Guaidó y acusa a Trump de desestabilizar la seguridad</t>
  </si>
  <si>
    <t>Noticias de ULTIMA HORA EEUU 4 JUNIO 2019| TRUMP PONE A PUTIN A CORRER! NOTICIAS DE DONALD TRUMP!</t>
  </si>
  <si>
    <t>TRUMP &amp; PUTIN se juegan un ARAM</t>
  </si>
  <si>
    <t>Jack Barsky, a former KGB spy who spent the majority of his career spying on the United States, said that he does not think that Trump is adequately prepared for this meeting with Putin.
» Subscribe to MSNBC: http://on.msnbc.com/SubscribeTomsnbc
About: MSNBC is the premier destination for in-depth analysis of daily headlines, insightful political commentary and informed perspectives. Reaching more than 95 million households worldwide, MSNBC offers a full schedule of live news coverage, political opinions and award-winning documentary programming -- 24 hours a day, 7 days a week.
Connect with MSNBC Online
Visit msnbc.com: http://on.msnbc.com/Readmsnbc
Find MSNBC on Facebook: http://on.msnbc.com/Likemsnbc
Follow MSNBC on Twitter: http://on.msnbc.com/Followmsnbc
Follow MSNBC on Google+: http://on.msnbc.com/Plusmsnbc
Follow MSNBC on Instagram: http://on.msnbc.com/Instamsnbc
Follow MSNBC on Tumblr: http://on.msnbc.com/LeanWithmsnbc
Ex-KGB Spy: Donald Trump Is No Match One-On-One With Vladimir Putin | MSNBC</t>
  </si>
  <si>
    <t>President Trump held his first face-to-face meeting with Russian President Vladimir Putin at the G20 conference.</t>
  </si>
  <si>
    <t>The president took Putin's word over the US intelligence community's conclusion that Russia interfered in the 2016 election.
» Subscribe to MSNBC: http://on.msnbc.com/SubscribeTomsnbc
About: MSNBC is the premier destination for in-depth analysis of daily headlines, insightful political commentary and informed perspectives. Reaching more than 95 million households worldwide, MSNBC offers a full schedule of live news coverage, political opinions and award-winning documentary programming -- 24 hours a day, 7 days a week.
Connect with MSNBC Online
Visit msnbc.com: http://on.msnbc.com/Readmsnbc
Subscribe to MSNBC Newsletter: MSNBC.com/NewslettersYouTube
Find MSNBC on Facebook: http://on.msnbc.com/Likemsnbc
Follow MSNBC on Twitter: http://on.msnbc.com/Followmsnbc
Follow MSNBC on Instagram: http://on.msnbc.com/Instamsnbc
Senator Cory Booker: President Donald Trump 'Weak &amp; Submissive To Vladimir Putin | All In | MSNBC</t>
  </si>
  <si>
    <t>Former acting FBI director Andrew McCabe, who took over the bureau after President Trump fired James Comey, claims Donald Trump dismissed US intelligence on North Korea because Russian president Vladimir Putin had given him different advice. ‘The president said he did not believe that the North Koreans had the capability to hit us here with ballistic missiles in the United States … because President Putin had told him they did not,’ McCabe told CBS' 60 Minutes on Sunday night
Subscribe to Guardian News on YouTube ► http://bit.ly/guardianwiressub
What is the 25th amendment and could it remove Trump? – video explainer ► https://www.theguardian.com/us-news/video/2018/apr/23/unfit-for-office-how-the-25th-amendment-could-remove-trump-video-explainer
'I believe Putin': Trump dismissed US advice on North Korea threat, says McCabe ► https://www.theguardian.com/us-news/2019/feb/18/i-believe-putin-trump-dismissed-us-advice-on-north-korea-threat-says-mccabe
Today in Focus podcast ► https://www.theguardian.com/news/series/todayinfocus
Support the Guardian ► https://theguardian.com/supportus
The Guardian YouTube network:
The Guardian ► http://www.youtube.com/theguardian
Owen Jones talks ► http://bit.ly/subsowenjones
Guardian Football ► http://is.gd/guardianfootball
Guardian Sport ► http://bit.ly/GDNsport
Guardian Culture ► http://is.gd/guardianculture</t>
  </si>
  <si>
    <t>BREAKING: Sarah Huckabee Sanders just exposed Trump for lying about his call with Putin with a conflicting statement. Guess they didn't square their stories this morning...
**No suit this week-- on vacation! (Follow on instagram @briantylercohen)**
Subscribe for more.
Twitter: https://twitter.com/briantylercohen
Facebook: https://www.facebook.com/briantylercohen
IG: https://www.instagram.com/briantylercohen
Sources:
https://theoutline.com/post/1888/donald-trump-jr-jared-kushner-paul-manafort-and-a-russian-government-lawyer-meet-in-trump-tower?zd=1&amp;zi=dogei34f
https://www.thedailybeast.com/paul-manafort-gave-konstantin-kilimnik-75-pages-of-polling-data-docs-suggest
https://www.motherjones.com/politics/2018/12/michael-flynn-contacts-russia-campaign-robert-mueller/</t>
  </si>
  <si>
    <t>Amb. Wendy Sherman and Former acting CIA Director John McLaughlin react to a report on another Trump-Putin meeting without a U.S. translator as Trump's own intel leaders publicly contradicting the president on numerous national security claims.
» Subscribe to MSNBC: http://on.msnbc.com/SubscribeTomsnbc
MSNBC delivers breaking news and in-depth analysis of the headlines, as well as informed perspectives. Find video clips and segments from The Rachel Maddow Show, Morning Joe, Hardball, All In, Last Word, 11th Hour, and more.
Connect with MSNBC Online
Visit msnbc.com: http://on.msnbc.com/Readmsnbc
Subscribe to MSNBC Newsletter: MSNBC.com/NewslettersYouTube
Find MSNBC on Facebook: http://on.msnbc.com/Likemsnbc
Follow MSNBC on Twitter: http://on.msnbc.com/Followmsnbc
Follow MSNBC on Instagram: http://on.msnbc.com/Instamsnbc
Another Incident Of President Donald Trump Meeting Putin Without U.S. Staff | The Last Word | MSNBC</t>
  </si>
  <si>
    <t>Donald Trump said that he shares Vladimir Putin’s desire to improve trade ties between Russia and the US as he commented on the lengthy phone conversation with his Russian counterpart.
READ MORE: https://on.rt.com/9tmw
RT LIVE https://www.youtube.com/watch?v=IFAcqaNzNSc 
Check out http://rt.com
Subscribe to RT! http://www.youtube.com/subscription_center?add_user=RussiaToday
Like us on Facebook http://www.facebook.com/RTnews
Follow us on VK https://vk.com/rt_international
Follow us on Twitter http://twitter.com/RT_com
Follow us on Instagram http://instagram.com/rt
Follow us on Google+ http://plus.google.com/+RT
Follow us on Soundcloud https://soundcloud.com/rttv
#RT (Russia Today) is a global #news network broadcasting from Moscow and Washington studios. RT is the first news channel to break the 1 billion YouTube views benchmark.</t>
  </si>
  <si>
    <t>Former Pentagon official Michael Maloof joins Rick Sanchez to discuss Russian President Vladimir Putin’s State of the Nation address and its implications for US-Russia relations and Russia’s evolving foreign policy.  
#NewsWithRickSanchez
#QuestionMore
#RTAmerica
Find RT America in your area: http://rt.com/where-to-watch/
Or watch us online: http://rt.com/on-air/rt-america-air/
Like us on Facebook http://www.facebook.com/RTAmerica
Follow us on Twitter http://twitter.com/RT_America</t>
  </si>
  <si>
    <t>¿QUIERES ANUNCIARTE EN EL CHAPUCERO?: Manda mensaje a (993) 516-2259 o mail a elchapuceroventas@gmail.com
APÓYAME EN PATREON: https://www.patreon.com/ElChapucero
DONATIVOS POR PAYPAL: www.paypal.me/ElChapucero
CORREO COMERCIAL: elnacho1999@yahoo.com</t>
  </si>
  <si>
    <t>¿QUIERES ANUNCIARTE EN EL CHAPUCERO?: Manda mensaje a +52 (993) 516-2259 o mail a elchapuceroventas@gmail.com
APÓYAME EN PATREON: https://www.patreon.com/ElChapucero
DONATIVOS POR PAYPAL: www.paypal.me/ElChapucero
CORREO COMERCIAL: elnacho1999@yahoo.com</t>
  </si>
  <si>
    <t>Donald Trump y Vladimir Putin califican de exitosa su histórica reunión en la capital de Finlandia y anuncian una nueva relación entre la Unión Americana y Rusia. Legisladores demócratas, republicanos, analistas y periodistas critican el papel de Donald Trump durante reunión con Vladimir Putin; aseguran que hizo ver a Estados Unidos como un país débil.
Suscríbete aquí: http://bit.ly/2aXfDay
Síguenos también en:
Facebook: http://bit.ly/2faLJ2A
Twitter: http://bit.ly/2fyP1cY
Instagram: http://bit.ly/2fUXzPR
Medium: http://bit.ly/2faPjtw
Google+: http://bit.ly/2b6T1Al</t>
  </si>
  <si>
    <t>El esperado encuentro cara a cara entre el presidente de Rusia, Vladímir Putin, y su homólogo estadounidense, Donald Trump, tiene lugar este viernes en Hamburgo (Alemania), donde el 7 y 8 de julio se celebra la cumbre del G20.
Suscríbete a nuestro canal de eventos en vivo: https://goo.gl/qFPG81
RT en Twitter: https://twitter.com/ActualidadRT
RT en Facebook: https://www.facebook.com/ActualidadRT
RT en Google+: https://plus.google.com/+RTenEspanol/posts
RT en Vkontakte: http://vk.com/actualidadrt
Vea nuestra señal en vivo: http://actualidad.rt.com/en_vivo
RT EN ESPAÑOL: DESDE RUSIA CON INFORMACIÓN</t>
  </si>
  <si>
    <t>Aquí puedes ver los momentos políticos más importantes en la Cumbre del G-20. En una conferencia de prensa, Putin aclaró cómo fue la parte de su conversación con Trump en la que ambos abordaron el tema de la posible injerencia de Rusia en las elecciones presidenciales de Estados Unidos.
Suscríbete: http://uni.vi/ZSubK
Infórmate: http://uni.vi/4mSc8L
Dale ‘Me Gusta’ en Facebook: http://uni.vi/ZStby
Síguenos en Twitter: http://uni.vi/ZStfn e Instagram: http://uni.vi/ZSuld
Cada día, la información que afecta e interesa a los hispanos en Estados Unidos. Conducido por Jorge Ramos y María Elena Salinas.</t>
  </si>
  <si>
    <t>The Late Show obtained (and put back together) the interpreter's notes from the Trump-Putin meeting.
Subscribe To "The Late Show" Channel HERE: http://bit.ly/ColbertYouTube
For more content from "The Late Show with Stephen Colbert", click HERE: http://bit.ly/1AKISnR
Watch full episodes of "The Late Show" HERE: http://bit.ly/1Puei40
Like "The Late Show" on Facebook HERE: http://on.fb.me/1df139Y
Follow "The Late Show" on Twitter HERE: http://bit.ly/1dMzZzG
Follow "The Late Show" on Google+ HERE: http://bit.ly/1JlGgzw
Follow "The Late Show" on Instagram HERE: http://bit.ly/29wfREj
Follow "The Late Show" on Tumblr HERE: http://bit.ly/29DVvtR
Watch The Late Show with Stephen Colbert weeknights at 11:35 PM ET/10:35 PM CT. Only on CBS.
Get the CBS app for iPhone &amp; iPad! Click HERE: http://bit.ly/12rLxge
Get new episodes of shows you love across devices the next day, stream live TV, and watch full seasons of CBS fan favorites anytime, anywhere with CBS All Access. Try it free! http://bit.ly/1OQA29B
---
The Late Show with Stephen Colbert is the premier late night talk show on CBS, airing at 11:35pm EST, streaming online via CBS All Access, and delivered to the International Space Station on a USB drive taped to a weather balloon. Every night, viewers can expect: Comedy, humor, funny moments, witty interviews, celebrities, famous people, movie stars, bits, humorous celebrities doing bits, funny celebs, big group photos of every star from Hollywood, even the reclusive ones, plus also jokes.</t>
  </si>
  <si>
    <t>CNN got a group of Trump voters together to discuss his Helsinki summit with Russian President Vladimir Putin, with some speculating that Putin has damaging information on Trump.</t>
  </si>
  <si>
    <t>A session of the Focus on Russia Lecture Series
Co-chairs, Carol Saivetz and Elizabeth Wood
Speakers
Julia Ioffe, Moscow born American journalist who covers national security and foreign policy topics for The Atlantic
Garry Kasparov, Chairman  of the Human Rights Foundation, Russian chess grandmaster, former World Chess Champion, writer, and political activist.  Kasparov’s books Winter is coming and Deep Thinking will be signed and sold at the event
Co-sponsors:  MIT Center for International Studies, MIT Security Studies Program, MIT-Russia Program</t>
  </si>
  <si>
    <t>The William F. Buckley, Jr. Program at Yale Presents 
Dr. Stephen Kotkin
“Trump and Putin? What in the World Is Up?”
March 3, 2017</t>
  </si>
  <si>
    <t>Masha Gessen is a journalist who has seen as a political troublemaker by Russian President Vladimir Putin. Fired from her job for refusing a Putin-ordered assignment, she was attacked and beaten on a Moscow street. She moved to the US and has observed the similarities and differences between Trump and Putin.
---
Subscribe for more videos from the fifth estate : http://bit.ly/25W8cpn
Connect with the fifth estate online : 
Website : http://bit.ly/1d0FBxq
Facebook : http://bit.ly/1UO9B8S
Twitter : http://bit.ly/237VM8P
Instagram : http://bit.ly/25W8SLs
About the fifth estate : For four decades the fifth estate has been Canada's premier investigative documentary program. Hosts Bob McKeown, Gillian Findlay and Mark Kelley continue a tradition of provocative and fearless journalism. the fifth estate brings in-depth investigations that matter to Canadians – delivering a dazzling parade of political leaders, controversial characters and ordinary people whose lives were touched by triumph or tragedy.</t>
  </si>
  <si>
    <t>CNN's Samantha Vinograd discusses the relationship between President Donald Trump and Russian President Vladimir Putin, after a report stated that the pair sat down at G20 without US note-takers. 
 #CNN #News</t>
  </si>
  <si>
    <t>While the WH admits Donald Trump informally met with Vladimir Putin at the G20 summit in Buenos Aires in November, a new Financial Times report alleges the conversation was longer and included no U.S. personnel. The panel discusses.
» Subscribe to MSNBC: http://on.msnbc.com/SubscribeTomsnbc
MSNBC delivers breaking news and in-depth analysis of the headlines, as well as informed perspectives. Find video clips and segments from The Rachel Maddow Show, Morning Joe, Hardball, All In, Last Word, 11th Hour, and more.
Connect with MSNBC Online
Visit msnbc.com: http://on.msnbc.com/Readmsnbc
Subscribe to MSNBC Newsletter: MSNBC.com/NewslettersYouTube
Find MSNBC on Facebook: http://on.msnbc.com/Likemsnbc
Follow MSNBC on Twitter: http://on.msnbc.com/Followmsnbc
Follow MSNBC on Instagram: http://on.msnbc.com/Instamsnbc
Why Donald Trump Didn't Want US Translator When Talking To Vladimir Putin | Morning Joe | MSNBC</t>
  </si>
  <si>
    <t>Seth takes a closer look at Republicans falling in line after President Trump's absurd explanation for his comments on Russian election meddling.
» Subscribe to Late Night: http://bit.ly/LateNightSeth
» Get more Late Night with Seth Meyers: http://www.nbc.com/late-night-with-seth-meyers/
» Watch Late Night with Seth Meyers Weeknights 12:35/11:35c on NBC.
LATE NIGHT ON SOCIAL
Follow Late Night on Twitter: https://twitter.com/LateNightSeth
Like Late Night on Facebook: https://www.facebook.com/LateNightSeth
Find Late Night on Tumblr: http://latenightseth.tumblr.com/
Connect with Late Night on Google+: https://plus.google.com/+LateNightSeth/videos
Late Night with Seth Meyers on YouTube features A-list celebrity guests, memorable comedy, and topical monologue jokes.
NBC ON SOCIAL 
Like NBC: http://Facebook.com/NBC
Follow NBC: http://Twitter.com/NBC
NBC Tumblr: http://NBCtv.tumblr.com/
NBC Pinterest: http://Pinterest.com/NBCtv/
NBC Google+: https://plus.google.com/+NBC
YouTube: http://www.youtube.com/nbc
NBC Instagram: http://instagram.com/nbctv
Republicans Fall in Line After Trump-Putin Summit: A Closer Look- Late Night with Seth Meyers
https://youtu.be/C5u7rVt3-Xg
Late Night with Seth Meyers
http://www.youtube.com/user/latenightseth #ACloserLook #LNSM #SethMeyers</t>
  </si>
  <si>
    <t>Russian President Vladimir Putin has welcomed North Korea's leader Kim Jong Un to a summit in the far eastern city of Vladivostok.
The meeting is the first between the two leaders, and is a chance for Pyongyang to seek support from Moscow, especially when it comes to ending international sanctions imposed over North Korea's nuclear program. Just two months ago a summit with US president Donald Trump broke down over that topic. Before Kim and Putin went in to their private meeting, they talked about one of their major points of discussion, peace on the Korean Peninsula.
Subscribe: https://www.youtube./user/deutschewelleenglish?sub_confirmation=1
For more news go to: http://www.dw.com/en/
Follow DW on social media:
►Facebook: https://www.facebook.com/deutschewellenews/
►Twitter: https://twitter.com/dwnews
►Instagram: https://www.instagram.com/dw_stories/
Für Videos in deutscher Sprache besuchen Sie: https://www.youtube.com/channel/deutschewelle
#KimJongUn #VladimirPutin #DonaldTrump</t>
  </si>
  <si>
    <t>President Donald Trump and Russian President Vladimir Putin answer questions from reporters during their joint press conference in Helsinki, Finland, following their one-on-one meeting.</t>
  </si>
  <si>
    <t>Donald Trump y Vladimir putin tienen un gran enemigo en comun y es los Rothschild. Es unico e historio ver a Donald Trump y a Vladimir Putin rogar a su director del Banco Central piedad por su moneda local.  La familia Rothschild lleva manejando a su antojo la moneja local de Estados Unidos y Rusia, esto lleva a sus presidentes arrodillarse y suplicar piedad. 
Otro hecho historico es que Donald Trump y Vladimir Putin comparten otro enemigo en comun y es George Soros.
#Rothschild #bancoscentrales #putinRothschild #trumpRothschild 
Sigueme en twitter - @HaroldGuibrari
* Se parte de nuestro canal de Youtube *
Link - https://www.youtube.com/channel/UCzm_yQtP7Cr2tAfLhbF7lqA/join
* UNETE PARA QUE TENGAS MENBRESIAS EXCLUSIVAS DE ESTE CANAL *</t>
  </si>
  <si>
    <t>Canal Informativo Mega: Noticias a nivel mundial.
Vídeos nuevos todos los días.
Enlaces.
Informativo Mega Entrevistas https://www.youtube.com/channel/UCmFZSx-HChD6Ka-tOaauUHA
Informativo Mega Vblogs https://www.youtube.com/channel/UCfYZMp7w_NU8vr5vGrJ1vgw
Redes sociales oficiales del canal. 
Facebook: https://www.facebook.com/informativomega
FanPage Facebook https://www.facebook.com/informativomegatv/ Twitter: @InformativoMega 
Blog: http://informativomega.blogspot.com.co/ 
Correo Electrónico.
Gmail: informativomegatv@gmail.com 
Contacto informativomegatv@gmail.com 
Suscríbete y activa la campanita de notificaciones para estar al tanto de todas las noticias de actualidad en el mundo. Comparte los vídeos, dale me gusta y comenta para apoyar este proyecto. 
Muchas gracias por ver y hasta el próximo vídeo!!!!</t>
  </si>
  <si>
    <t>On 'Hannity,' President Trump takes Americans inside his meeting with the Russian president. The president says he and Putin are getting very close on Syria and discussed the threat of ISIS.
FOX News Channel (FNC) is a 24-hour all-encompassing news service dedicated to delivering breaking news as well as political and business news. The number one network in cable, FNC has been the most watched television news channel for more than 16 years and according to a Suffolk University/USA Today poll, is the most trusted television news source in the country. Owned by 21st Century Fox, FNC is available in more than 90 million homes and dominates the cable news landscape, routinely notching the top ten programs in the genre.
Subscribe to Fox News!  https://bit.ly/2vBUvAS
Watch more Fox News Video: http://video.foxnews.com
Watch Fox News Channel Live: http://www.foxnewsgo.com/
Watch full episodes of your favorite shows
The Five: http://video.foxnews.com/playlist/longform-the-five/
Special Report with Bret Baier: http://video.foxnews.com/playlist/longform-special-report/
The Story with Martha Maccallum: http://video.foxnews.com/playlist/longform-the-story-with-martha-maccallum/
Tucker Carlson Tonight http://video.foxnews.com/playlist/longform-tucker-carlson-tonight/
Hannity http://video.foxnews.com/playlist/longform-hannity/
The Ingraham Angle: http://video.foxnews.com/playlist/longform-the-ingraham-angle/
Fox News @ Night: http://video.foxnews.com/playlist/longform-fox-news-night/
Follow Fox News on Facebook: https://www.facebook.com/FoxNews/
Follow Fox News on Twitter: https://twitter.com/FoxNews/
Follow Fox News on Instagram: https://www.instagram.com/foxnews/</t>
  </si>
  <si>
    <t>To combat the fake news media, Trump creates his very own news network to discuss his controversial summit with Vladimir Putin.
Subscribe NOW to The Tonight Show Starring Jimmy Fallon: http://bit.ly/1nwT1aN
Watch The Tonight Show Starring Jimmy Fallon Weeknights 11:35/10:35c
Get more Jimmy Fallon: 
Follow Jimmy: http://Twitter.com/JimmyFallon
Like Jimmy: https://Facebook.com/JimmyFallon
Get more The Tonight Show Starring Jimmy Fallon: 
Follow The Tonight Show: http://Twitter.com/FallonTonight
Like The Tonight Show: https://Facebook.com/FallonTonight
The Tonight Show Tumblr: http://fallontonight.tumblr.com/
Get more NBC: 
NBC YouTube: http://bit.ly/1dM1qBH
Like NBC: http://Facebook.com/NBC
Follow NBC: http://Twitter.com/NBC
NBC Tumblr: http://nbctv.tumblr.com/
NBC Google+: https://plus.google.com/+NBC/posts
The Tonight Show Starring Jimmy Fallon features hilarious highlights from the show including: comedy sketches, music parodies, celebrity interviews, ridiculous games, and, of course, Jimmy's Thank You Notes and hashtags! You'll also find behind the scenes videos and other great web exclusives.
Trump News Network: Putin Summit
http://www.youtube.com/fallontonight</t>
  </si>
  <si>
    <t>Retired CIA Chief of Russia Operations Steve Hall discusses the meeting between President Trump and Vladimir Putin.</t>
  </si>
  <si>
    <t>Donald Trump y Vladimir Putin celebraron su primera cumbre en Helsinki, Finlandia, en la que prometieron reiniciar las complejas relaciones entre Estados Unidos y Rusia, mayores potencias nucleares del mundo.</t>
  </si>
  <si>
    <t>3 DE MAYO DE 2019</t>
  </si>
  <si>
    <t>Noticias Venezuela hoy 06 mayo 2019.
Donald Trump presidente de Estados Unidos y Vladimir Putin presidente de Rusia se reunieron en Findlandia para negociar deudas de Venezuela que tienen con Rusia para salida de Maduro.
¿Qué hace Jorge Arreaza en Rusia?</t>
  </si>
  <si>
    <t>Putin to Trump: If You Arm the Ukraine, I Will Arm the Taliban
When big countries fight, sometimes little guys caught in between actually benefit.
When Russia was fighting the Taliban in the 80s, the US armed them, creating, among other things, a massive world terrorist threat.
Now that the US is firmly entrenched in a 16 year quagmire in the same place, Putin just offered to return the favor. 
The US has been accusing Russia of arming the Taliban all year. The neocon mouthpiece, The Atlantic magazine, just ran a big article about it. And Rex Tillerson has been saying as much.
Russia insists that this is ridiculous, because they would be hurting themselves, because the Taliban are actively trying to destabilize the Muslim countries on Russia's periphery, and in fact, Russia has spent much of the last couple of decades doing everything it can to foil the Taliban.
However, if pushed too far in the Ukraine, Russia might figure it is now worth it. Maybe they already have. 
The strategy worked before in Vietnam with spectacular results. It was as much the Russians who defeated the Americans in Vietnam as the North Vietnamese. They sent massive and vital arms, and advisors, without which the Vietnamese would have never won.
That might be why John McCain hates Russia so much, that and because the neocons pay him to.
Very interesting insight from people who know the situation well.</t>
  </si>
  <si>
    <t>Luego de meses sin mantener comunicaciones directamente, los presidentes de Estados Unidos, Donald Trump, y de Rusia, Vladimir Putin, sostuvieron una llamada este 3 de mayo. Mientras el presidente de EE.UU. reiteró la "necesidad de una transición pacífica", el mandatario ruso se mostró a favor de que sean los venezolanos los que decidan su futuro.
Suscriba a nuestra cadena en YouTube : 
http://f24.my/youtubeES
En VIVO - Siga FRANCE 24 aquí 
http://f24.my/YTliveES
Nuestro sitio :
http://www.france24.com/es/
Únase a la comunidad Facebook :
https://www.facebook.com/FRANCE24.Espanol/
Siganos en Twitter :
https://twitter.com/France24_es</t>
  </si>
  <si>
    <t>El presidente de Rusia, Vladímir Putin, ha mantenido este viernes una conversación telefónica con su homólogo estadounidense, Donald Trump, con quien ha discutido la situación política en Venezuela y la desnuclearización de Corea del Norte.
SEPA MÁS: https://es.rt.com/6q1r
Suscríbete a nuestro canal de eventos en vivo: https://www.youtube.com/user/ActualidadRT?sub_confirmation=1
RT en Twitter: https://twitter.com/ActualidadRT
RT en Facebook: https://www.facebook.com/ActualidadRT
RT en Google+: https://plus.google.com/+RTenEspanol/posts
RT en Vkontakte: http://vk.com/actualidadrt
Vea nuestra señal en vivo: http://actualidad.rt.com/en_vivo
RT EN ESPAÑOL: DESDE RUSIA CON INFORMACIÓN
#RTenEspañol</t>
  </si>
  <si>
    <t>Suscríbete a nuestro canal de eventos en vivo: https://www.youtube.com/user/ActualidadRT?sub_confirmation=1
RT en Twitter: https://twitter.com/ActualidadRT
RT en Facebook: https://www.facebook.com/ActualidadRT
RT en Google+: https://plus.google.com/+RTenEspanol/posts
RT en Vkontakte: http://vk.com/actualidadrt
Vea nuestra señal en vivo: http://actualidad.rt.com/en_vivo
RT EN ESPAÑOL: DESDE RUSIA CON INFORMACIÓN</t>
  </si>
  <si>
    <t>La primera cumbre entre el presidente de Rusia, Vladimir Putin, y su homólogo estadunidense, Donald Trump, comenzó en el Palacio Presidencial de Helsinki con una reunión a solas entre los dos mandatarios.  En el inicio de la cumbre, el presidente de Estados Unidos, Donald Trump, dijo que esperaba lograr una relación "extraordinaria" con Putin, quien propuso hablar sobre los "puntos de tensión en el mundo". La primera cumbre formal entre Trump y Putin comenzó hacia las 14:10 hora local en Helsinki con unas breves declaraciones de ambos mandatarios, sentados el uno junto al otro con expresiones serias. "Realmente creo que el mundo quiere que nos llevemos bien", le dijo Trump a Putin al comienzo del encuentro.
Suscríbete a nuestro canal para recibir más noticias de México y el mundo 
http://www.youtube.com/subscription_center?add_user=MILENIO  
Entra a:
http://tv.milenio.com/
Mantente informado:
http://www.milenio.com/
Facebook:
https://www.facebook.com/MilenioDiario/
Twitter:
https://twitter.com/Milenio</t>
  </si>
  <si>
    <t>Mi twitter ! https://twitter.com/monomonky
Mi IG ! https://www.instagram.com/instademakalakesh
Mi pag Facebook https://www.facebook.com/makalakeshreycretino</t>
  </si>
  <si>
    <t>NPR reports on a Putin-connected Russian using the NRA to meet Trump in 2015 as Mueller eyes whether Trump knew Putin before he was elected.
» Subscribe to MSNBC: http://on.msnbc.com/SubscribeTomsnbc
About: MSNBC is the premier destination for in-depth analysis of daily headlines, insightful political commentary and informed perspectives. Reaching more than 95 million households worldwide, MSNBC offers a full schedule of live news coverage, political opinions and award-winning documentary programming -- 24 hours a day, 7 days a week.
Connect with MSNBC Online
Visit msnbc.com: http://on.msnbc.com/Readmsnbc
Find MSNBC on Facebook: http://on.msnbc.com/Likemsnbc
Follow MSNBC on Twitter: http://on.msnbc.com/Followmsnbc
Follow MSNBC on Google+: http://on.msnbc.com/Plusmsnbc
Follow MSNBC on Instagram: http://on.msnbc.com/Instamsnbc
Follow MSNBC on Tumblr: http://on.msnbc.com/LeanWithmsnbc
Devastating: Trump Go From “I’ve Met Him” To “I Never Met Putin” | The Beat With Ari Melber | MSNBC</t>
  </si>
  <si>
    <t>Four Corners investigates Russia’s endgame and the motivation behind its extraordinary interference in the US Presidential elections.
Part 1: https://youtu.be/XwvjkJXaIJE
Part 2: https://youtu.be/lEQBHeZqDIo
Read more here: https://ab.co/2MisTE6
For more from ABC News, click here: http://www.abc.net.au/news/
Follow us on Twitter: http://twitter.com/abcnews
Like us on Facebook: http://facebook.com/abcnews.au
Subscribe to us on YouTube: http://ab.co/1svxLVE
Follow us on Instagram: http://instagram.com/abcnews_au</t>
  </si>
  <si>
    <t>The Nation says Sam Husseini, the person removed shortly before President Trump's press conference with Vladimir Putin, was accredited by them to cover the summit.</t>
  </si>
  <si>
    <t>AP reporter Jonathan Lemire asks Russian President Vladimir Putin if he has compromising information on President Trump. In his answer, Putin claimed that he didn't know Trump was in Moscow in 2013 but that contradicts what President Trump said on February 10, 2014 in an appearance on Fox News.</t>
  </si>
  <si>
    <t>Expertos en lenguaje corporal descifran qué quiso decir Trump a Putin con sus apretones de manos</t>
  </si>
  <si>
    <t>Quién fue el ganador y el perdedor de la cumbre de Helsinki, celebrada entre el presidente ruso, Vladimir Putin, y su par de EE.UU., Donald Trump?
En la mitología griega, Ares, el dios de la guerra, era la personificación de la brutalidad y la violencia, el sinsentido, la confusión y los errores de cálculo y de batallas. Los griegos nunca confiaron en él por sus actitudes: a veces ayudaba a los suyos a veces a los enemigos, dependía de su estado, así era él.
El presidente de Estados Unidos, Donald Trump, tiene similitudes con ese dios griego, que se hicieron evidentes en las cumbres del Grupo de los Siete (G-7), de la Organización del Tratado del Atlántico Norte (OTAN) y la cumbre de Helsinki, la capital de Finlandia, la primera con su par ruso, Vladimir Putin. Territorio neutral Helsinki, pero, ¿por qué?
Una reunión de más de dos horas a puertas cerradas en las que se habría abordado una serie de crisis y asuntos coyunturales.
A un lado de la mesa de negociación un Trump debilitado porque no le salieron las cosas como esperaba con Corea del Norte, fracasado porque no logró la respuesta del mundo, en especial de los europeos, tras su salida del JCPOA, nombre oficial del acuerdo consensuado en 2015 entre Irán y el entonces Grupo 5+1, fracasado porque está resquebrajando a pulso acelerado los lazos con su aliada más cercana, la incondicional Europa. Y esa era la ventaja de Putin, sentado al otro lado de la mesa, firme, seguro hasta risueño.
Tras el deshielo, salieron a enfrentarse a los medios de comunicación mundiales, Putin relajado, Trump cara de póker, intentando contenerse ante su personaje admirado, una admiración algo desenfrenada. Trump llenó de halagos a Putin, este le veía. Varios temas se tocaron algunos relevantes, varios quedaron en carpeta.
Ante los ojos del mundo, Trump se llevó por delante la inteligencia estadounidense, que puja por desentrañar y sentar en el banquillo de los acusados a los culpables de la supuesta injerencia rusa en las presidenciales estadounidenses de 2016.
El inquilino de la Casa Blanca dio a entender que confía más en las palabras de Putin que en la inteligencia estadounidense. Dio la estocada de muerte, enunciado imperdonable en las filas demócratas y republicanas.
“Traidor a la patria”, “de las más vergonzosas actuaciones de un presidente norteamericano”, “un día malo para América”, fueron algunas de las frases de repudio de prominentes figuras de la esfera política estadounidense por la actuación de Trump ante Putin.
Trump promocionó la mejoría de las relaciones entre ambos países, lo que según él, se logró en cuestión de horas, 4 para ser más exactos. Entre los pocos puntos medulares que los dos líderes abordaron: Irán.
Putin resaltó los beneficios del acuerdo nuclear con Irán, pues en sus palabras, bajo el control de la Agencia Internacional de Energía Atómica (AIEA), el país persa ha demostrado que su problema nuclear es pacífico y ha fortalecido el régimen de no proliferación. No quiso dejar de mencionar la preocupación que le causa el abandono de Washington del acuerdo nuclear con Irán.
En papel no ha quedado nada, no se han rubricado acuerdos, solo buenas “intenciones” de fortalecer una maltrecha y congelada relación bilateral.
Ya el Departamento de Estado estadounidense (el Pentágono) activará nuevamente una operación para control de daños, tendrán que volver a justificar lo injustificable como el porqué de la actitud del mandatario estadounidense.
Este tan esperado encuentro Trump-Putin pasará a la historia como el tan esperado Trump-Kim: mucho ruido y pocas nueces, más titulares de prensa menos soluciones a las crisis que asolan el mundo.
No se necesita ser analista en lenguaje corporal para entender que el presidente de EE.UU. es bipolar, temperamental. El desparpajo, los modales de Trump con los líderes mundiales deja mucho que decir, pero el Trump detrás de las cámaras, al parecer, no es tan primitivo como en el hogar, con una esposa inmigrante, sí una inmigrante a la que humilla más que a los otros ante las cámaras. Nos preguntamos cómo será el mundo si Trump gana la reelección.
Por: Cristina Leiva.
¡Suscríbete a HispanTV!
https://www.youtube.com/user/hispantv?sub_confirmation=1
El grupo de HispanTV les recuerda a los seguidores de nuestra página en Youtube de que en el caso de que no se suban nuevos vídeos, en 48 horas, esto significa que han bloqueado el acceso de este canal a su cuenta en YouTube. De ser así, haga Clic en el siguiente enlace para obtener nuestra nueva dirección en YouTube:
http://htv.mx/kHn
http://www.hispantv.com
http://www.facebook.com/HispanTV
http://plus.google.com/+HispanTV
http://www.hispantv.com/distribucion
http://www.hispantv.com/directo
http://twitter.com/HispanTV
http://vk.com/HispanTV</t>
  </si>
  <si>
    <t>No es la primera vez que la primera dama protagoniza un episodio que atrae la atención de los internautas. Más info: https://es.rt.com/61kv
Suscríbete a nuestro canal de eventos en vivo: https://www.youtube.com/user/ActualidadRT?sub_confirmation=1
RT en Twitter: https://twitter.com/ActualidadRT
RT en Facebook: https://www.facebook.com/ActualidadRT
RT en Google+: https://plus.google.com/+RTenEspanol/posts
RT en Vkontakte: http://vk.com/actualidadrt
Vea nuestra señal en vivo: http://actualidad.rt.com/en_vivo
RT EN ESPAÑOL: DESDE RUSIA CON INFORMACIÓN</t>
  </si>
  <si>
    <t>Visitá nuestra pagina web de noticias y entérate de TODO 
https://www.revolucionpopular.com</t>
  </si>
  <si>
    <t>Venezuela. Esto hablaron Trump y Putin sobre la salida de Maduro. 3 mayo 2019. Rusia dispuesta a abandonar a Maduro.
Este es un analisis de opinion sobre la situacion de Venezuela y su relacion con EEUU y los paises de la region.
Analisis, investigacion, guion, grabacion, edicion, presentacion por Parecen Noticias Extra (Carlos Pasquini)
Fotos y o videos son para ilustrar y enriquecer el contenido
--------
Trump y Putin PNG con gente by Kremlin ru 
Trump y Putin parados by Kremlin ru
Trump y Putin en secreto  PNG  by kremlin.ru
US ARMY video by United State Army wikimedia coommons.mp4
Video de Putin by Kremlin.ru
Video by The White House Trump Holds a Joint Press Conference with the Pres Public domain
Video by The White House President Trump Participates in an Expanded Meeting Public domain
Video of Mile Pompeo by departmet of state public domain
Putin fotos Kremlin.ru</t>
  </si>
  <si>
    <t>Un reconocido periodista y analista político de la cadena CNN hizo una curiosa pregunta a Vladímir Putin sobre Donald ‪‎Trump‬. La respuesta del presidente ruso provocó las risas de todos los presentes.
(Fragmento de la sesión plenaria del 20.º Foro Económico Internacional de San Petersburgo)</t>
  </si>
  <si>
    <t>Im Anschluss an das Treffen zwischen dem US-Präsidenten Donald Trump und dem russischen Präsidenten Wladimir Putin in Helsinki, welches das erste bilaterale Treffen seit Trumps Amtsantritt darstellt, halten beide Staatschefs eine gemeinsame Pressekonferenz ab. Wir übertragen das Treffen mit deutscher Simultanübersetzung.
Mehr auf unserer Webseite: https://deutsch.rt.com/
Folge uns auf Facebook: https://www.facebook.com/rtdeutsch 
Folge uns auf Twitter: https://twitter.com/RT_Deutsch 
Folge uns auf Google+: https://plus.google.com/106894031455027715800/about 
RT Deutsch nimmt die Herausforderung an, die etablierte deutsche Medienlandschaft aufzurütteln und mit einer alternativen Berichterstattung etablierte Meinungen zu hinterfragen. Wir zeigen und schreiben das, was sonst verschwiegen oder weggeschnitten wird. RT - Der fehlende Part.</t>
  </si>
  <si>
    <t>NYT’s Peter Baker, WaPo’s Carol Leonnig, former Assistant Director of the FBI Frank Figliuzzi, former federal prosecutor Mimi Rocah, and Bloomberg’s Tim O’Brien on Trump discussing the Mueller report with Russian President Vladimir Putin, but not addressing the Russian election interference Mueller found
» Subscribe to MSNBC: http://on.msnbc.com/SubscribeTomsnbc
MSNBC delivers breaking news and in-depth analysis of the headlines, as well as informed perspectives. Find video clips and segments from The Rachel Maddow Show, Morning Joe, Hardball, All In, Last Word, 11th Hour, and more.
Connect with MSNBC Online
Visit msnbc.com: http://on.msnbc.com/Readmsnbc
Subscribe to MSNBC Newsletter: MSNBC.com/NewslettersYouTube
Find MSNBC on Facebook: http://on.msnbc.com/Likemsnbc
Follow MSNBC on Twitter: http://on.msnbc.com/Followmsnbc
Follow MSNBC on Instagram: http://on.msnbc.com/Instamsnbc
Trump &amp; Putin Doing ‘An End Zone Dance’ Over Mueller Investigation Findings | MSNBC</t>
  </si>
  <si>
    <t>Rachel Maddow reports on Donald Trump's history of interactions with North Korea and how the interests of Russia seem to have taken precedence over those of the United States.
» Subscribe to MSNBC: http://on.msnbc.com/SubscribeTomsnbc
MSNBC delivers breaking news and in-depth analysis of the headlines, as well as informed perspectives. Find video clips and segments from The Rachel Maddow Show, Morning Joe, Hardball, All In, Last Word, 11th Hour, and more.
Connect with MSNBC Online
Visit msnbc.com: http://on.msnbc.com/Readmsnbc
Subscribe to MSNBC Newsletter: MSNBC.com/NewslettersYouTube
Find MSNBC on Facebook: http://on.msnbc.com/Likemsnbc
Follow MSNBC on Twitter: http://on.msnbc.com/Followmsnbc
Follow MSNBC on Instagram: http://on.msnbc.com/Instamsnbc
Vladimir Putin's Presence Looms Over Donald Trump's Meeting With North Korea | Rachel Maddow | MSNBC</t>
  </si>
  <si>
    <t>Trump spoke with Russian President Vladimir Putin for more than an hour on Friday; chief White House correspondent John Roberts reports. #Outnumbered #FoxNews
FOX News operates the FOX News Channel (FNC), FOX Business Network (FBN), FOX News Radio, FOX News Headlines 24/7, FOXNews.com and the direct-to-consumer streaming service, FOX Nation. FOX News also produces FOX News Sunday on FOX Broadcasting Company and FOX News Edge. A top five-cable network, FNC has been the most watched news channel in the country for 17 consecutive years. According to a 2018 Research Intelligencer study by Brand Keys, FOX News ranks as the second most trusted television brand in the country. Additionally, a Suffolk University/USA Today survey states Fox News is the most trusted source for television news or commentary in the country, while a 2017 Gallup/Knight Foundation survey found that among Americans who could name an objective news source, FOX News is the top-cited outlet. FNC is available in nearly 90 million homes and dominates the cable news landscape while routinely notching the top ten programs in the genre.
Subscribe to Fox News!  https://bit.ly/2vBUvAS
Watch more Fox News Video: http://video.foxnews.com
Watch Fox News Channel Live: http://www.foxnewsgo.com/
Watch full episodes of your favorite shows
The Five: http://video.foxnews.com/playlist/longform-the-five/
Special Report with Bret Baier: http://video.foxnews.com/playlist/longform-special-report/
The Story with Martha Maccallum: http://video.foxnews.com/playlist/longform-the-story-with-martha-maccallum/
Tucker Carlson Tonight: http://video.foxnews.com/playlist/longform-tucker-carlson-tonight/
Hannity:  http://video.foxnews.com/playlist/longform-hannity/
The Ingraham Angle: http://video.foxnews.com/playlist/longform-the-ingraham-angle/
Fox News @ Night: http://video.foxnews.com/playlist/longform-fox-news-night/
Follow Fox News on Facebook: https://www.facebook.com/FoxNews/
Follow Fox News on Twitter: https://twitter.com/FoxNews/
Follow Fox News on Instagram: https://www.instagram.com/foxnews/</t>
  </si>
  <si>
    <t>Trump’s meetings with Putin are rarely monitored. Cenk Uygur and Ana Kasparian, hosts of The Young Turks, break it down. https://go.tyt.com/pddipna4Dr8
Read more here: https://www.washingtonpost.com/world/national-security/trump-has-concealed-details-of-his-face-to-face-encounters-with-putin-from-senior-officials-in-administration/2019/01/12/65f6686c-1434-11e9-b6ad-9cfd62dbb0a8_story.html?utm_term=.16c776bd3be8
"President Trump has gone to extraordinary lengths to conceal details of his conversations with Russian President Vladi­mir Putin, including on at least one occasion taking possession of the notes of his own interpreter and instructing the linguist not to discuss what had transpired with other administration officials, current and former U.S. officials said.
Trump did so after a meeting with Putin in 2017 in Hamburg that was also attended by then-Secretary of State Rex Tillerson. U.S. officials learned of Trump’s actions when a White House adviser and a senior State Department official sought information from the interpreter beyond a readout shared by Tillerson.
The constraints that Trump imposed are part of a broader pattern by the president of shielding his communications with Putin from public scrutiny and preventing even high-ranking officials in his own administration from fully knowing what he has told one of the United States’ main adversaries."
Hosts: Cenk Uygur, Ana Kasparian
Cast: Cenk Uygur, Ana Kasparian
***
The Largest Online News Show in the World. Hosted by Cenk Uygur and Ana Kasparian. LIVE STREAMING weekdays 6-8pm ET. http://tyt.com/live
Subscribe to The Young Turks on YouTube: http://youtube.com/subscription_center?add_user=theyoungturks
TYT on Facebook: http://facebook.com/theyoungturks
TYT on Twitter: http://twitter.com/theyoungturks
TYT on Instagram: http://instagram.com/theyoungturks
Merch: http://www.shoptyt.com
Donate to TYT
https://patreon.com/tytnetwork
http://tyt.com/donate
Download audio and video of the full two-hour show on-demand + the members-only postgame show by becoming a member at http://tyt.com/join/. Your membership supports the day to day operations and is vital for our continued success and growth.
Gift membership: http://tyt.com/gift
Producer, Senior Producer and Executive Producer membership: http://go.tyt.com/producer
Young Turk (n), 1. Young progressive or insurgent member of an institution, movement, or political party. 2. A young person who rebels against authority or societal expectations. (American Heritage Dictionary)
#TYT #TheYoungTurks #TYTnetwork</t>
  </si>
  <si>
    <t>After a joint news conference with President Trump and Russian President Vladimir Putin, CNN's Anderson Cooper called Trump's performance "disgraceful."</t>
  </si>
  <si>
    <t>Rachel Maddow looks at mounting evidence of Donald Trump policy inclinations lining up with the wildest anti-American, anti-Western dreams of Vladimir Putin as Donald Trump reportedly tries to obscure his personal interactions with Putin.
» Subscribe to MSNBC: http://on.msnbc.com/SubscribeTomsnbc
About: MSNBC is the premier destination for in-depth analysis of daily headlines, insightful political commentary and informed perspectives. Reaching more than 95 million households worldwide, MSNBC offers a full schedule of live news coverage, political opinions and award-winning documentary programming -- 24 hours a day, 7 days a week.
Connect with MSNBC Online
Visit msnbc.com: http://on.msnbc.com/Readmsnbc
Subscribe to MSNBC Newsletter: MSNBC.com/NewslettersYouTube
Find MSNBC on Facebook: http://on.msnbc.com/Likemsnbc
Follow MSNBC on Twitter: http://on.msnbc.com/Followmsnbc
Follow MSNBC on Instagram: http://on.msnbc.com/Instamsnbc
Alarm Rises As President Trump Behavior Aligns With Putin's Fondest Wishes | Rachel Maddow | MSNBC</t>
  </si>
  <si>
    <t>Working hard for Russia or hardly working for America?
Subscribe To "The Late Show" Channel HERE: http://bit.ly/ColbertYouTube
For more content from "The Late Show with Stephen Colbert", click HERE: http://bit.ly/1AKISnR
Watch full episodes of "The Late Show" HERE: http://bit.ly/1Puei40
Like "The Late Show" on Facebook HERE: http://on.fb.me/1df139Y
Follow "The Late Show" on Twitter HERE: http://bit.ly/1dMzZzG
Follow "The Late Show" on Google+ HERE: http://bit.ly/1JlGgzw
Follow "The Late Show" on Instagram HERE: http://bit.ly/29wfREj
Follow "The Late Show" on Tumblr HERE: http://bit.ly/29DVvtR
Watch The Late Show with Stephen Colbert weeknights at 11:35 PM ET/10:35 PM CT. Only on CBS.
Get the CBS app for iPhone &amp; iPad! Click HERE: http://bit.ly/12rLxge
Get new episodes of shows you love across devices the next day, stream live TV, and watch full seasons of CBS fan favorites anytime, anywhere with CBS All Access. Try it free! http://bit.ly/1OQA29B
---
The Late Show with Stephen Colbert is the premier late night talk show on CBS, airing at 11:35pm EST, streaming online via CBS All Access, and delivered to the International Space Station on a USB drive taped to a weather balloon. Every night, viewers can expect: Comedy, humor, funny moments, witty interviews, celebrities, famous people, movie stars, bits, humorous celebrities doing bits, funny celebs, big group photos of every star from Hollywood, even the reclusive ones, plus also jokes.</t>
  </si>
  <si>
    <t>President Trump and Russian President Vladimir Putin met in-person a number of times, but little is known about their discussions - even inside the White House. Read more: https://wapo.st/2ClO193. Subscribe to The Washington Post on YouTube: http://bit.ly/2qiJ4dy
Follow us:
Twitter: https://twitter.com/washingtonpost
Instagram: https://www.instagram.com/washingtonpost/
Facebook: https://www.facebook.com/washingtonpost/</t>
  </si>
  <si>
    <t>In episode two of this three-part series, Four Corners speaks to key protagonists at the centre of the unfolding drama over members of Donald Trump’s team accused of being compromised by Russia.
Part 1: https://youtu.be/XwvjkJXaIJE
Part 3: https://youtu.be/p5BLKKREIck
For more from ABC News, click here: http://www.abc.net.au/news/
Follow us on Twitter: http://twitter.com/abcnews
Like us on Facebook: http://facebook.com/abcnews.au
Subscribe to us on YouTube: http://ab.co/1svxLVE
Follow us on Instagram: http://instagram.com/abcnews_au</t>
  </si>
  <si>
    <t>RUSSIA will point its nuclear weapons at the US if Donald Trump deploys intermediate-range missiles to Europe, President Vladimir Putin has warned.
He said he will target the US itself and any host countries if there is any deployment of nukes in Europe.
During his annual address to parliament, Putin said Russia is not seeking confrontation but has made his position crystal clear.
It comes after the breakdown of the 1987 Intermediate-range Nuclear Forces (INF) treaty between Washington and Moscow earlier this month.
Putin added he will not take the first step to deploy missiles because the agreement has collapsed but ensured he would retaliate - his toughest remarks yet hinting to a potential arms race.
He told Russia's elite: "It's their right to think how they want. But can they count?
"I'm sure they can. Let them count the speed and the range of the weapons systems we are developing.
"Let them count, and then after that take the decisions which could create additional threats for our country...
Continue reading:
https://www.thesun.co.uk/news/8468329/putin-target-us-nukes-trump-missiles-europe/
Read more about Putin:
https://www.thesun.co.uk/who/vladimir-putin/
What is INF and why has the US suspended the nuclear arms treaty with Russia?
https://www.thesun.co.uk/news/8342859/what-inf-why-us-suspended-nuclear-arms-treaty-russia/
Donald Trump could move nuclear missiles to Europe for first time in 30 years this weekend as US accuses Vladimir Putin of breaking Cold War pact:
https://www.thesun.co.uk/news/8327545/donald-trump-nuclear-missiles-europe-vladmir-putin-cold-war/
Sun Subscribers receive the latest breaking news and videos direct to their feed. SUBSCRIBE NOW and hit the bell to be the first in the know.
http://www.thesun.co.uk
Like The Sun on Facebook: https://www.facebook.com/thesun/
Follow The Sun on Twitter: https://twitter.com/TheSun
Subscribe to The Sun on Snapchat: https://www.snapchat.com/discover/The_Sun/1633225139</t>
  </si>
  <si>
    <t>--News of yet another private meeting between Donald Trump and Vladimir Putin surfaces, a meeting which took place without staff or notetakers, creating a growing trend
_xD83C__xDF1E_ BetterHelp offers a 100% money-back guarantee at https://betterhelp.com/pakman
https://www.vox.com/2019/1/29/18202515/trump-putin-russia-g20-ft-note
-Become a Member: https://www.davidpakman.com/membership
-Become a Patron: https://www.patreon.com/davidpakmanshow
-Join on YouTube: https://www.youtube.com/channel/UCvixJtaXuNdMPUGdOPcY8Ag/join
-Follow David on Twitter: http://www.twitter.com/dpakman
-Follow David on Instagram: http://www.instagram.com/david.pakman
-Follow the show on Instagram: https://www.instagram.com/davidpakmanshow/
-Discuss on our subreddit: http://www.reddit.com/r/thedavidpakmanshow/
-Facebook: http://www.facebook.com/davidpakmanshow
-Get your TDPS Gear: http://www.davidpakman.com/gear
-Call the 24/7 Voicemail Line: (219)-2DAVIDP
-Timely news is important! We upload new clips every day, 6-8 stories! Make sure to subscribe!
Broadcast on January 30, 2019</t>
  </si>
  <si>
    <t>After news that the FBI opened an investigation into whether Trump was working for Russia, the Washington Post breaks the news that Trump concealed details of his meetings with Putin from U.S. officials. Jeremy Bash &amp; Robert Costa react.
» Subscribe to MSNBC: http://on.msnbc.com/SubscribeTomsnbc
About: MSNBC is the premier destination for in-depth analysis of daily headlines, insightful political commentary and informed perspectives. Reaching more than 95 million households worldwide, MSNBC offers a full schedule of live news coverage, political opinions and award-winning documentary programming -- 24 hours a day, 7 days a week.
Connect with MSNBC Online
Visit msnbc.com: http://on.msnbc.com/Readmsnbc
Subscribe to MSNBC Newsletter: MSNBC.com/NewslettersYouTube
Find MSNBC on Facebook: http://on.msnbc.com/Likemsnbc
Follow MSNBC on Twitter: http://on.msnbc.com/Followmsnbc
Follow MSNBC on Instagram: http://on.msnbc.com/Instamsnbc
Why Did President Trump Conceal The Details Of His Meetings With Putin? | The 11th Hour | MSNBC</t>
  </si>
  <si>
    <t>The FBI is formally probing whether Donald Trump is a Russian asset and there are new reports about Trump tampering with potential evidence and witnesses in that very probe. Ari Melber breaks down how new reporting suggests that in the days after Trump fired James Comey, FBI Officials were so concerned they began investigating whether he was working for Russia. The Washington Post also reports Trump reportedly confiscated his interpreter’s notes from a meeting with Putin in Helsinki.
» Subscribe to MSNBC: http://on.msnbc.com/SubscribeTomsnbc
About: MSNBC is the premier destination for in-depth analysis of daily headlines, insightful political commentary and informed perspectives. Reaching more than 95 million households worldwide, MSNBC offers a full schedule of live news coverage, political opinions and award-winning documentary programming -- 24 hours a day, 7 days a week.
Connect with MSNBC Online
Visit msnbc.com: http://on.msnbc.com/Readmsnbc
Subscribe to MSNBC Newsletter: MSNBC.com/NewslettersYouTube
Find MSNBC on Facebook: http://on.msnbc.com/Likemsnbc
Follow MSNBC on Twitter: http://on.msnbc.com/Followmsnbc
Follow MSNBC on Instagram: http://on.msnbc.com/Instamsnbc
Suspicious: Donald Trump Tries To Hide Details Of Putin Meetings | The Beat With Ari Melber | MSNBC</t>
  </si>
  <si>
    <t>Donald Trump y Putin versionan la canción del verano de Luis Fonsi, "Despacito". En esta ocasión hacen alusión al cambio climático. 
¡Y no olvides SUSCRIBIRTE al canal!: https://goo.gl/8Rz0rn
Una producción de Nueva Linea S.L. para TVE.</t>
  </si>
  <si>
    <t>Todas las miradas han estado puestas este viernes en el primer encuentro del presidente de Rusia, Vladímir Putin, y su homólogo estadounidense, Donald Trump. Ha sido en la ciudad alemana Hamburgo y al margen de la cumbre del G20.
La reunión, que duró más de dos horas –mucho más de lo previsto– no ha pasado desapercibida ante los internautas. En las redes sociales se han empleado adjetivos como 'esperado' e 'histórico' para describir el encuentro. Naturalmente, muchos usuarios han abordado la cita con sentido de humor, especialmente al poner atención en cómo ambos líderes han medido sus fuerzas.
Suscríbete a nuestro canal de eventos en vivo: https://goo.gl/qFPG81
RT en Twitter: https://twitter.com/ActualidadRT
RT en Facebook: https://www.facebook.com/ActualidadRT
RT en Google+: https://plus.google.com/+RTenEspanol/posts
RT en Vkontakte: http://vk.com/actualidadrt
Vea nuestra señal en vivo: http://actualidad.rt.com/en_vivo
RT EN ESPAÑOL: DESDE RUSIA CON INFORMACIÓN</t>
  </si>
  <si>
    <t>El periodista y consultor de comunicación, máster en comportamiento no verbal, César Toledo analiza los gestos, postura y mímica que los presidentes de Rusia y EE.UU. han manifestado durante su primer encuentro cara a cara.
Los mandatarios ruso y estadounidense se reunieron en el marco de la cumbre del G20 que se celebra en Hamburgo (Alemania).
Suscríbete a nuestro canal de eventos en vivo: https://goo.gl/qFPG81
RT en Twitter: https://twitter.com/ActualidadRT
RT en Facebook: https://www.facebook.com/ActualidadRT
RT en Google+: https://plus.google.com/+RTenEspanol/posts
RT en Vkontakte: http://vk.com/actualidadrt
Vea nuestra señal en vivo: http://actualidad.rt.com/en_vivo
RT EN ESPAÑOL: DESDE RUSIA CON INFORMACIÓN</t>
  </si>
  <si>
    <t>Subscribe using Specificfeeds to receive email notifications to the full versions of videos for free. Click the link to subscribe! https://bit.ly/2v1SqeD
Full video link https://bombardsbodylanguage.com/2018/07/18/body-language-trump-and-putin-meeting-in-helsinki/
*Strictly the opinion of Bombards Body Language. The full video can be viewed at the link below.</t>
  </si>
  <si>
    <t>Thank you for watching! Please Subscribe My Channel and Don't Forget Click The! (BELL)Icon To Get Notification For The Latest Videos Uploaded. Thank You!</t>
  </si>
  <si>
    <t>The-New Lmousine Vladimir Putin vs Lmousine Donald Trump Reveal https://goo.gl/NWwScz
- Lmousine Donald Trump vs Lmousine Kim Jong Un: 10 Things You Didn't Know About https://goo.gl/Wyc5Pc
Playlist https://goo.gl/9CAis5
- Vladimir Putin - Car Collection Latest - Putin Style 2018 https://goo.gl/FVBb7K
- Cristiano Ronaldo Car Collection 2018 Review 
https://goo.gl/LzACZJ
Russian President Vladimir Putin and President Donald Trump have shared an interesting relationship so far, one that often contradicts traditional U.S. foreign policy, but fascinates the world. But if there's anything that unites both the Kremlin and the White House is their affinity for high-class limos. 
Putin reportedly spent $192 million on his new fleet of limousines and showed them off during his inauguration Monday. The homemade, bulletproof automobile is reportedly equipped with a 6.6-liter V12 engine and capable of hitting 860 horsepower, according to its manufacturer. The vehicle is officially called "Aurus," which combines "aurum"—the Latin word for gold—and "rus" for Russia, as Maxim reported.</t>
  </si>
  <si>
    <t>Russian President Vladimir Putin and President Trump arrived at the Presidential Palace in Helsinki early afternoon on July 16 for their one-on-one summit. Subscribe to The Washington Post on YouTube: http://bit.ly/2qiJ4dy
Follow us:
Twitter: https://twitter.com/washingtonpost
Instagram: https://www.instagram.com/washingtonpost/
Facebook: https://www.facebook.com/washingtonpost/</t>
  </si>
  <si>
    <t>#StudyIQ Pendrive Courses for Various Govt. Exams, Click here http://bit.ly/2QcdLOd to know in detail OR Call 95-8004-8004 
UPSC/CSE - This is our Flagship &amp; Most Selling Course. This course covered Length &amp; Breadth of UPSC vast syllabus and made by Elite &amp; Very best faculties from all over India with StudyIQ Trust. Click here http://bit.ly/2QbHfM7 to watch Demo Videos, Course Content, Authors, Etc. 
SSC &amp; Bank - This is our oldest Course, made by Founders of StudyIQ. 1000+ videos so far and new videos added every week. Click here http://bit.ly/2QaG3ZE to know more. 
UPSC Optionals - We have covered almost all major UPSC Optionals. Click here http://bit.ly/2QqTKUU to find yours 
State Exams PSCs - Currently we have 18 States covered, More to come, Choose your state. Click http://bit.ly/2Qgv6G0 to watch demo videos, know about authors and all. 
Defense Exams - CDS, NDA, CAPF, SSB, AFCAT, Airforce. Click here http://bit.ly/2zT8MbP to get into the Army, Navy or Airforce 
SSC JE Exams - Civil, Mechanical, Electrical, Electronics. Click here http://bit.ly/2G8eDQ0 to know more
RBI Grade B - Grade B is the most popular Job after IAS. This course made by well-experienced faculties of Study IQ. Click here http://bit.ly/2DAtlwm to watch demo videos, Authors, Course content.
NTA NET - Start your preparation for UGC(NTA) NET prestigious exam. We have courses for both Paper 1 &amp; 2. Click here http://bit.ly/2HnhFNQ to check 
UPSC Prelim Test Series - Our flagship test series for UPSC Prelims. More than 60% Sucess rate in 2018. Click here http://bit.ly/2Ea4Rtx to enroll right now 
DMRC Exams - Courses for Delhi Metro Technical &amp; Non-Technical Exams. Click here http://bit.ly/2Q4cFS8 to know more
Insurance Exams - LIC, NICL, and other insurance exams. Click here http://bit.ly/2VpbXjE to know more
Law Exams - Find courses for Undergraduate and Judiciary Exams. Click here http://bit.ly/2Jk4G31 to check
Railway Jobs - More than 1.5 Lac jobs to come this year. Start your preparation with us for Tech or Non-Tech posts. Click here  http://bit.ly/2Ti5NB6 to check the available courses
Teaching Jobs - CTET, DSSSB. Click here http://bit.ly/30oBgWP to know more
NABARD Grade A - https://goo.gl/C6CzAL
Have a doubt? Click here http://bit.ly/2qWhdOI to start instant Chat with our Sale team or you can #Call_9580048004
_
Click here http://bit.ly/2V5GN0h to Sponsor Study IQ
UPSCIQ Magazine - http://bit.ly/2DH1ZWq || Bank IQ Magazine - http://bit.ly/2QxyNmJ
Daily Current Affairs  - http://bit.ly/2VDIuT0
Follow us on Instagram - http://bit.ly/2K0uXEH
Download All Videos PDFs - https://goo.gl/X8UMwF || Join StudyIQ on Telegram - https://goo.gl/xBR3g8
Monthly Current Affairs - http://bit.ly/2UAXktE
Topic Wise Current Affairs - http://bit.ly/2VHxiZw
Free PDFs - https://goo.gl/cJufZc || Free Quiz - https://goo.gl/wCxZsy || Free Video Courses - https://goo.gl/jtMKP9"
Follow us on Facebook - https://goo.gl/iAhPDJ
Telegram - https://t.me/Studyiqeducation
The Hindu Editorial Analysis - https://goo.gl/vmvHjG
Current Affairs by Dr Gaurav Garg - https://goo.gl/bqfkXe
UPSC/IAS Burning Issues analysis- https://goo.gl/2NG7vP
World History for UPSC - https://goo.gl/J7DLXv
Indian History  - https://goo.gl/kVwB79
Follow us on Facebook - https://goo.gl/iAhPDJ
Follow Dr Gaurav Garg on Facebook - https://goo.gl/xqLaQm
UPSC/IAS past papers questions - https://goo.gl/F5gyWH
SSC CGL + IBPS Quantitative tricks - https://goo.gl/C6d9n8
English Vocabulary - https://goo.gl/G9e04H
Reasoning tricks for Bank PO + SSC CGL- https://goo.gl/a68WRN
Error spotting / Sentence correction  https://goo.gl/6RbdjC
Static GK complete- https://goo.gl/kB0uAo
Complete GK + Current Affairs for all exams- https://goo.gl/MKEoLy
World History - UPSC / IAS - https://goo.gl/kwU9jC
Learn English for SSC CGL, Bank PO https://goo.gl/MoL2it
Science and Technology for UPSC/IAS - https://goo.gl/Jm4h8j
Philosophy for UPSC/IAS - https://goo.gl/FH9p3n
Yojana Magazine analysis -https://goo.gl/8oK1gy
History for SSC CGL + Railways NTPC - https://goo.gl/7939eV</t>
  </si>
  <si>
    <t>State of the Union 2019: Donald Trump's full speech http://bit.ly/2HSNn97
Stacey Abrams delivers the Democratic response to the State of the Union Address http://bit.ly/2WIvGwi
A protester was removed from the venue where President Donald Trump and Russian President Vladimir Putin were about to address journalists. He was holding sign that read "Nuclear Weapons Ban Treaty."
Be Smarter. Faster. More Colorful and get the
full story at http://www.usatoday.com/
Want even more?!
Subscribe to USA TODAY’s YouTube channel:
http://bit.ly/1xa3XAh
Like USA TODAY on Facebook:
https://www.facebook.com/usatoday
Follow USA TODAY on Twitter: 
https://twitter.com/USATODAY
****************
Humankind: Amazing moments that give us hope ➤ http://bit.ly/2MrPxvd
Humankind: Stories worth sharing ➤ http://bit.ly/2FWYXNP
Animalkind: Cute, cuddly &amp; curious animals ➤ http://bit.ly/2GdNf2j
Just the FAQs: When news breaks, we break it down for you ➤ http://bit.ly/2Dw3Wnh   
The Wall: An in-depth examination of Donald Trump’s border wall ➤ http://bit.ly/2sksl8F
Watch more videos on President Trump: http://bit.ly/2sTWWu7
#trump #presidenttrump</t>
  </si>
  <si>
    <t>Credit to RT https://www.youtube.com/user/RussiaToday
The US is not as innocent as it may seem, according to President Donald Trump. When Fox News host Bill O’Reilly called Vladimir Putin “a killer,” Trump responded: “We’ve got a lot of killers.”
Visit us! http://russia-insider.com/en
Like us on Facebook: https://www.facebook.com/RussiaInsider?ref=aymt_homepage_panel
Follow us on Twitter: https://twitter.com/RussiaInsider</t>
  </si>
  <si>
    <t>“[Putin] just said it’s not Russia,” Trump said, of charges Russia had meddled in the 2016 U.S. presidential election. “I will say this: I don’t see any reason why it would be.”
» Subscribe to NBC News: http://nbcnews.to/SubscribeToNBC
» Watch more NBC video: http://bit.ly/MoreNBCNews
NBC News is a leading source of global news and information. Here you will find clips from NBC Nightly News, Meet The Press, and original digital videos. Subscribe to our channel for news stories, technology, politics, health, entertainment, science, business, and exclusive NBC investigations.
Connect with NBC News Online!
Visit NBCNews.Com: http://nbcnews.to/ReadNBC
Find NBC News on Facebook: http://nbcnews.to/LikeNBC
Follow NBC News on Twitter: http://nbcnews.to/FollowNBC
Follow NBC News on Google+: http://nbcnews.to/PlusNBC
Follow NBC News on Instagram: http://nbcnews.to/InstaNBC
Follow NBC News on Pinterest: http://nbcnews.to/PinNBC
Helsinki Summit: President Trump Backs Vladimir Putin On Election Interference | NBC Nightly News</t>
  </si>
  <si>
    <t>Rachel Maddow reports on a Friday phone call between Donald Trump and Vladimir Putin, first reported by Russian media, and Trump's declaration of Russia's benign intentions toward Venezuela contradicting the significantly more antagonistic perspectives expressed by Mike Pompeo and John Bolton.
» Subscribe to MSNBC: http://on.msnbc.com/SubscribeTomsnbc
MSNBC delivers breaking news and in-depth analysis of the headlines, as well as informed perspectives. Find video clips and segments from The Rachel Maddow Show, Morning Joe, Hardball, All In, Last Word, 11th Hour, and more.
Connect with MSNBC Online
Visit msnbc.com: http://on.msnbc.com/Readmsnbc
Subscribe to MSNBC Newsletter: MSNBC.com/NewslettersYouTube
Find MSNBC on Facebook: http://on.msnbc.com/Likemsnbc
Follow MSNBC on Twitter: http://on.msnbc.com/Followmsnbc
Follow MSNBC on Instagram: http://on.msnbc.com/Instamsnbc
Donald Trump Contradicts Top Aides With Reversal After Putin Phone Call | Rachel Maddow | MSNBC</t>
  </si>
  <si>
    <t>CONAN Highlight: Conan got his hands on another high-quality recording of Trump and Putin on the phone.
More CONAN @ http://teamcoco.com/video
Team Coco is the official YouTube channel of late night host Conan O'Brien, CONAN on TBS &amp; TeamCoco.com. Subscribe now to be updated on the latest videos: http://bit.ly/W5wt5D
For Full Episodes of CONAN on TBS, visit http://teamcoco.com/video
Get Social With Team Coco:
On Facebook: ‪https://www.facebook.com/TeamCoco‬
On Google+: https://plus.google.com/+TeamCoco/
On Twitter: http://twitter.com/TeamCoco
On Tumblr: http://teamcoco.tumblr.com
On YouTube: http://youtube.com/teamcoco
Follow Conan O'Brien on Twitter: http://twitter.com/ConanOBrien</t>
  </si>
  <si>
    <t>Russian President Vladimir Putin (Beck Bennett) and Olya Povlatsky (Kate McKinnon) assure Americans that everything will be fine under President Donald Trump.
Subscribe to SNL: https://goo.gl/tUsXwM
Stream Current Full Episodes: http://www.nbc.com/saturday-night-live
Watch Past SNL Seasons: 
Google Play - http://bit.ly/SNLGooglePlay 
iTunes - http://bit.ly/SNLiTunes
Follow SNL Social -
SNL Instagram: http://instagram.com/nbcsnl 
SNL Facebook: https://www.facebook.com/snl
SNL Twitter: https://twitter.com/nbcsnl
SNL Tumblr: http://nbcsnl.tumblr.com/
SNL Pinterest: http://www.pinterest.com/nbcsnl/</t>
  </si>
  <si>
    <t>O presidente russo argumentou que o então candidato republicano "queria melhorar as relações com a Rússia."…
LEIA MAIS : http://pt.euronews.com/2018/07/16/putin-confessa-preferencia-por-trump-mas-nega-ingerencia
euronews: o canal de notícias mais visto na Europa 
Subscreva!  http://www.youtube.com/subscription_center?add_user=euronewspt
euronews está disponível em 13 línguas: https://www.youtube.com/user/euronewsnetwork/channels
Em português:
Site: http://pt.euronews.com
Facebook: https://www.facebook.com/euronews
Twitter: http://twitter.com/euronewspt</t>
  </si>
  <si>
    <t>It's the story of the century: The US President and his connections to Russia.
In part one of this three-part series, Four Corners follows the money trail from New York to Moscow, tracking the ties between Donald Trump, his business empire and Russia.
Part 2: https://youtu.be/lEQBHeZqDIo
Part 3: https://youtu.be/p5BLKKREIck
Read more here: https://ab.co/2MB1gab
For more from ABC News, click here: http://www.abc.net.au/news/
Follow us on Twitter: http://twitter.com/abcnews
Like us on Facebook: http://facebook.com/abcnews.au
Subscribe to us on YouTube: http://ab.co/1svxLVE
Follow us on Instagram: http://instagram.com/abcnews_au</t>
  </si>
  <si>
    <t>An ugly and controversial U.S. election campaign got even uglier – and more bizarre – after the election was over. In recent days, Donald Trump has faced a storm of questions about his Russian connections. Meanwhile, the  FBI is also taking incoming fire over how it publicly handled the Clinton email affair – while remaining silent about its probe of Trump’s Russian ties.  In the wild final days of the campaign, it seemed as if the name of Vladimir Putin was heard almost as much as Trump or Clinton. On Inauguration Day January 20, The Fifth Estate’s Bob McKeown looks at what was behind the triumph of Trump – and the disturbing questions left unanswered.
---
Subscribe for more videos from the fifth estate : http://bit.ly/25W8cpn
Connect with the fifth estate online : 
Website : http://bit.ly/1d0FBxq
Facebook : http://bit.ly/1UO9B8S
Twitter : http://bit.ly/237VM8P
Instagram : http://bit.ly/25W8SLs
About the fifth estate : For four decades the fifth estate has been Canada's premier investigative documentary program. Hosts Bob McKeown, Gillian Findlay and Mark Kelley continue a tradition of provocative and fearless journalism. the fifth estate brings in-depth investigations that matter to Canadians – delivering a dazzling parade of political leaders, controversial characters and ordinary people whose lives were touched by triumph or tragedy.</t>
  </si>
  <si>
    <t>The Presidents hopped on the phone recently to discuss ice cream, Tetris, and bombing whoever they feel like.
More CONAN @ http://teamcoco.com/video
Team Coco is the official YouTube channel of late night host Conan O'Brien, CONAN on TBS &amp; TeamCoco.com. Subscribe now to be updated on the latest videos: http://bit.ly/W5wt5D
For Full Episodes of CONAN on TBS, visit http://teamcoco.com/video
Get Social With Team Coco:
On Facebook: ‪https://www.facebook.com/TeamCoco‬
On Google+: https://plus.google.com/+TeamCoco/
On Twitter: http://twitter.com/TeamCoco
On Tumblr: http://teamcoco.tumblr.com
On YouTube: http://youtube.com/teamcoco
Follow Conan O'Brien on Twitter: http://twitter.com/ConanOBrien</t>
  </si>
  <si>
    <t>Obaj mają gigantyczne ego, ale który z nich jest faktycznie większym kozakiem? 
Instagram: https://www.instagram.com/dla_pieniedzy/
Snapchat: dla_pieniedzy
Prowadzący: Paweł Svinarski
Kierownik Produkcji: Łukasz Wójcik
Reżyseria: Piotr Janiszewski 
Montaż: Matt Bazarnik, Jakub Obuch
Grafika: Andrzej Dziedzic
Zdjęcia: Floomedia
Scenariusz: Paweł Svinarski, Jan Pantuła 
MUA: Beauty-art szkoła wizażu Beaty Małachowskiej 
 Karolina Frączek
 Agnieszka Habkowska
 Malwina Polewska
Źródła:
"The Real Power of Putin" Benjamin Nathans
"Putin's Kleptocracy: Who Owns Russia?" Karen Dawisha
https://www.forbes.com/profile/vladimir-putin/
https://www.forbes.com/profile/donald-trump/
https://wikileaks.org/
http://www.dailymail.co.uk/news/article-4242718/Vladimir-Putin-200-billion-fortune.html
https://www.usnews.com/news/world/articles/2017-02-17/vladimir-putin-could-be-worlds-richest-man-with-200-billion-net-worth-report-says
https://www.thesun.co.uk/news/2913385/vladimir-putin-net-worth-fortune/
http://time.com/money/4641093/vladimir-putin-net-worth/
http://www.businessinsider.com/donald-trumps-car-collection-2017-1?IR=T
http://cyber-breeze.com/how-many-cars-boats-and-planes-does-donald-trump-own-heres-the-top-12/5/
http://www.investopedia.com/updates/donald-trump-rich/
http://www.therichest.com/celebnetworth/celebrity-business/men/donald-trump-net-worth/
http://www.trump.com/real-estate-portfolio
http://www.businessinsider.com/donald-trump-properties-and-businesses-2016-11?IR=T
.
Współpraca komercyjna: wspolpraca@dlapieniedzy.tv</t>
  </si>
  <si>
    <t>Oglądaj nas i czytaj także na portalu www.telewizjarepublika.pl -
 codziennie nowe wiadomości z Polski i świata!</t>
  </si>
  <si>
    <t>Sen. Mark Warner responds to the news, as intelligence chiefs contradict the president on the gravest threats facing the country.
» Subscribe to MSNBC: http://on.msnbc.com/SubscribeTomsnbc
MSNBC delivers breaking news and in-depth analysis of the headlines, as well as informed perspectives. Find video clips and segments from The Rachel Maddow Show, Morning Joe, Hardball, All In, Last Word, 11th Hour, and more.
Connect with MSNBC Online
Visit msnbc.com: http://on.msnbc.com/Readmsnbc
Subscribe to MSNBC Newsletter: MSNBC.com/NewslettersYouTube
Find MSNBC on Facebook: http://on.msnbc.com/Likemsnbc
Follow MSNBC on Twitter: http://on.msnbc.com/Followmsnbc
Follow MSNBC on Instagram: http://on.msnbc.com/Instamsnbc
Report: President Donald Trump Had Yet Another Private Chat With Vladimir Putin | All In | MSNBC</t>
  </si>
  <si>
    <t>During his tenure as U.S. Ambassador to Russia under President Obama, Stanford Political Science Professor Michael McFaul lived with death threats against him and his family. Since returning to the U.S., McFaul has been banned from returning to Russia, but at home he is one of the most sought-after observers of what he calls the Trump-Putin “Bromance.” His take on Russia today is both insightful and troubling. But as he says, “Diplomacy is not a popularity contest.”
Michael McFaul is Professor of Political Science, Director and Senior Fellow at the Freeman Spogli Institute for International Studies, and the Peter and Helen Bing Senior Fellow at the Hoover Institution. Dr. McFaul served for five years in the Obama administration, first as Special Assistant to the President and Senior Director for Russian and Eurasian Affairs at the National Security Council at the White House (2009-2012), and then as U.S. Ambassador to the Russian Federation (2012-2014). He has authored several books, including Advancing Democracy Abroad: Why We Should, How We Can and, with Kathryn Stoner, Transition. 
This talk was given at a TEDx event using the TED conference format but independently organized by a local community. Learn more at https://www.ted.com/tedx</t>
  </si>
  <si>
    <t>The problem is no one’s prepared to do something with the information we already have.
Subscribe to our channel! http://goo.gl/0bsAjO
We don't know everything about the Trump campaign's relationship with Russia. Nevertheless, what the public does know — especially following this summit — is pretty damning. 
We know that Russia and the Trump campaign whether publicly or privately explicitly or implicitly coordinated together and that Russia interfered in the election on Donald Trump's behalf. 
Ezra Klein breaks down why Donald Trump’s meeting with Russian President Vladimir Putin is a remarkable, if not surreal, moment in American politics.  
To learn more, read Ezra’s take: https://www.vox.com/policy-and-politics/2018/7/16/17573692/trump-putin-meeting-helsinki-mueller-russia
You can read all of Vox.com’s coverage on the Helsinki summit here: https://www.vox.com/2018/7/13/17569978/trump-putin-meeting-helsinki-summit-russia 
Vox.com is a news website that helps you cut through the noise and understand what's really driving the events in the headlines. Check out http://www.vox.com.
Watch our full video catalog: http://goo.gl/IZONyE
Follow Vox on Facebook: http://goo.gl/U2g06o
Or Twitter: http://goo.gl/XFrZ5H</t>
  </si>
  <si>
    <t>Why is Trump STILL keeping his conversations with Putin a secret? Sen. Shaheen and other Dems are demanding transparency.
» Subscribe to NowThis: http://go.nowth.is/News_Subscribe
Donald Trump's alleged ties to Russia have dogged him since the 2016 election and led to the Russia investigation. But Trump-Russia relations don't get any stranger than the secretive Trump Putin meetings. President Trump is keeping what was said in his meetings with Vladimir Putin a secret. Sen. Jeanne Shaheen and other Democrats are demanding to know what those Trump Putin meeting discussions were about, especially the Trump Putin meeting in Helsinki before the notorious Trump Putin press conference. US Russia relations have been strained for years with the Obama White House taking a firm stance against many of Putin's actions. But Trump and Putin seem quite chummy. Trump and Putin's Helsinki 2018 meeting was big news. When it comes to the truth of Putin Trump facts are scarce.
#Trump #Putin #Russia #Politics #DonaldTrump #Russia Investigation
Connect with NowThis
» Like us on Facebook: http://go.nowth.is/News_Facebook
» Tweet us on Twitter: http://go.nowth.is/News_Twitter
» Follow us on Instagram: http://go.nowth.is/News_Instagram
» Find us on Snapchat Discover: http://go.nowth.is/News_Snapchat
NowThis is your premier news outlet providing you with all the videos you need to stay up to date on all the latest in trending news. From entertainment to politics, to viral videos and breaking news stories, we’re delivering all you need to know straight to your social feeds. We live where you live.
http://www.youtube.com/nowthisnews
@nowthisnews</t>
  </si>
  <si>
    <t>Former Secretary of State Madeleine Albright joined CNN's John Berman to discuss President Donald Trump's comments about his intelligence chiefs. #CNN #News</t>
  </si>
  <si>
    <t>World leaders are gathering in Paris, France, to mark the 100th anniversary of the end of World War II. During the commemoration, President Trump met with Russian President Vladimir Putin. Meanwhile, Trump’s Saturday cancelation of a cemetery visit in France due to bad weather drew criticism. NBC’s Kelly O’Donnell reports for Sunday TODAY.
» Subscribe to TODAY: http://on.today.com/SubscribeToTODAY
» Watch the latest from TODAY: http://bit.ly/LatestTODAY
About: TODAY brings you the latest headlines and expert tips on money, health and parenting. We wake up every morning to give you and your family all you need to start your day. If it matters to you, it matters to us. We are in the people business. Subscribe to our channel for exclusive TODAY archival footage &amp; our original web series.  
Connect with TODAY Online!
Visit TODAY's Website: http://on.today.com/ReadTODAY
Find TODAY on Facebook: http://on.today.com/LikeTODAY
Follow TODAY on Twitter: http://on.today.com/FollowTODAY
Follow TODAY on Google+: http://on.today.com/PlusTODAY
Follow TODAY on Instagram: http://on.today.com/InstaTODAY
Follow TODAY on Pinterest: http://on.today.com/PinTODAY
President Trump, Vladimir Putin Greet Each Other In Paris | Sunday TODAY</t>
  </si>
  <si>
    <t>A Ukrainian activist in exile warns President Trump about the “modern Russian czar.”
Subscribe: http://bit.ly/U8Ys7n
More from The New York Times Video:  http://nytimes.com/video
----------
Whether it's reporting on conflicts abroad and political divisions at home, or covering the latest style trends and scientific developments, New York Times video journalists provide a revealing and unforgettable view of the world. It's all the news that's fit to watch.</t>
  </si>
  <si>
    <t>Las declaraciones de Trump ante Putin sobre la trama Rusia que han indignado incluso a los republicanos en EE UU y que le han valido una acusación de "traición" por parte del exdirector de la CIA John Brennan.
http://cort.as/-8Ejq
Suscríbete a nuestro canal: http://cort.as/yI0n
Visita http://elpais.com
Sección: http://elpais.com/internacional
Más vídeos de Internacional: http://cort.as/YGDj
Más vídeos de EL PAÍS: http://cort.as/YGC9
Síguenos en Facebook: https://www.facebook.com/elpais
Twitter: https://twitter.com/el_pais
Instagram: https://www.instagram.com/el_pais</t>
  </si>
  <si>
    <t>Download audio and video of the full two hour show on-demand + the members-only post game show by becoming a member at http://www.tytnetwork.com/join/. Your membership supports the day to day operations and is vital for our continued success and growth.
Support The Young Turks by Subscribing http://www.youtube.com/subscription_center?add_user=theyoungturks
Like Us on Facebook: http://www.facebook.com/TheYoungTurks
Follow Us on Twitter: http://www.twitter.com/TheYoungTurks
Buy TYT Merch: http://shoptyt.com</t>
  </si>
  <si>
    <t>President Donald Trump said that Russian President Vladimir Putin wants to see "something positive happen" for Venezuela, but that Putin is not looking to get involved in the ongoing crisis. This contradicts what Secretary of State Mike Pompeo reported to CNN's Wolf Blitzer earlier in the week. #CNN #News</t>
  </si>
  <si>
    <t>Gen. Jack Keane (Ret) discusses how President Trump can push Russia out of Venezuela.</t>
  </si>
  <si>
    <t>When asked about Russian interference in the 2016 US presidential election, President Donald Trump said all he could do is ask the question to Russia President Vladimir Putin and said he wanted to know what happened to Hillary Clinton's missing emails.</t>
  </si>
  <si>
    <t>Steve Hilton talks to President Trump about a potential infrastructure plan, health care and tax reform.
FOX News operates the FOX News Channel (FNC), FOX Business Network (FBN), FOX News Radio, FOX News Headlines 24/7, FOXNews.com and the direct-to-consumer streaming service, FOX Nation. FOX News also produces FOX News Sunday on FOX Broadcasting Company and FOX News Edge. A top five-cable network, FNC has been the most watched news channel in the country for 17 consecutive years. According to a 2018 Research Intelligencer study by Brand Keys, FOX News ranks as the second most trusted television brand in the country. Additionally, a Suffolk University/USA Today survey states Fox News is the most trusted source for television news or commentary in the country, while a 2017 Gallup/Knight Foundation survey found that among Americans who could name an objective news source, FOX News is the top-cited outlet. FNC is available in nearly 90 million homes and dominates the cable news landscape while routinely notching the top ten programs in the genre.
Subscribe to Fox News!  https://bit.ly/2vBUvAS
Watch more Fox News Video: http://video.foxnews.com
Watch Fox News Channel Live: http://www.foxnewsgo.com/
Watch full episodes of your favorite shows
The Five: http://video.foxnews.com/playlist/lon...
Special Report with Bret Baier: http://video.foxnews.com/playlist/lon...
The Story with Martha Maccallum: http://video.foxnews.com/playlist/lon...
Tucker Carlson Tonight: http://video.foxnews.com/playlist/lon...
Hannity:  http://video.foxnews.com/playlist/lon...
The Ingraham Angle: http://video.foxnews.com/playlist/lon...
Fox News @ Night: http://video.foxnews.com/playlist/lon...
Follow Fox News on Facebook: https://www.facebook.com/FoxNews/
Follow Fox News on Twitter: https://twitter.com/FoxNews/
Follow Fox News on Instagram: https://www.instagram.com/foxnews/</t>
  </si>
  <si>
    <t>In this revealing Late Show interview, the two world leaders make abundantly clear their feelings for each other.
Subscribe To "The Late Show" Channel HERE: http://bit.ly/ColbertYouTube
For more content from "The Late Show with Stephen Colbert", click HERE: http://bit.ly/1AKISnR
Watch full episodes of "The Late Show" HERE: http://bit.ly/1Puei40
Like "The Late Show" on Facebook HERE: http://on.fb.me/1df139Y
Follow "The Late Show" on Twitter HERE: http://bit.ly/1dMzZzG
Follow "The Late Show" on Google+ HERE: http://bit.ly/1JlGgzw
Follow "The Late Show" on Instagram HERE: http://bit.ly/29wfREj
Follow "The Late Show" on Tumblr HERE: http://bit.ly/29DVvtR
Watch The Late Show with Stephen Colbert weeknights at 11:35 PM ET/10:35 PM CT. Only on CBS.
Get the CBS app for iPhone &amp; iPad! Click HERE: http://bit.ly/12rLxge
Get new episodes of shows you love across devices the next day, stream live TV, and watch full seasons of CBS fan favorites anytime, anywhere with CBS All Access. Try it free! http://bit.ly/1OQA29B
---
The Late Show with Stephen Colbert is the premier late night talk show on CBS, airing at 11:35pm EST, streaming online via CBS All Access, and delivered to the International Space Station on a USB drive taped to a weather balloon. Every night, viewers can expect: Comedy, humor, funny moments, witty interviews, celebrities, famous people, movie stars, bits, humorous celebrities doing bits, funny celebs, big group photos of every star from Hollywood, even the reclusive ones, plus also jokes.</t>
  </si>
  <si>
    <t>President Trump generates widespread outrage for siding with Russian dictator Vladimir Putin against U.S. intelligence agencies during a joint press conference in Helsinki.
Subscribe to Comedy Central UK: http://bit.ly/1gaKaZO
Check out the Comedy Central UK website: http://bit.ly/1iBXF6j
Get social with Comedy Central UK:
Twitter:  https://twitter.com/ComedyCentralUK
Facebook: https://www.facebook.com/comedycentraluk</t>
  </si>
  <si>
    <t>Speaking to Fox News' Jeanine Pirro, President Donald Trump responds to two separate reports containing accusations against his involvement with Russia and President Vladimir Putin. #CNN #News</t>
  </si>
  <si>
    <t>Joe Cirincione, nuclear weapons policy expert, talks with Joy Reid about Donald Trump's announced intention to withdraw the United States from the INF treaty, and why Donald Trump doesn't seem to understand how to exert pressure through a treaty as he hands Vladimir Putin another victory.
» Subscribe to MSNBC: http://on.msnbc.com/SubscribeTomsnbc
MSNBC delivers breaking news and in-depth analysis of the headlines, as well as informed perspectives. Find video clips and segments from The Rachel Maddow Show, Morning Joe, Hardball, All In, Last Word, 11th Hour, and more.
Connect with MSNBC Online
Visit msnbc.com: http://on.msnbc.com/Readmsnbc
Subscribe to MSNBC Newsletter: MSNBC.com/NewslettersYouTube
Find MSNBC on Facebook: http://on.msnbc.com/Likemsnbc
Follow MSNBC on Twitter: http://on.msnbc.com/Followmsnbc
Follow MSNBC on Instagram: http://on.msnbc.com/Instamsnbc
President Trump Hands Vladimir Putin Gift In Missile Treaty Withdrawal | Rachel Maddow | MSNBC</t>
  </si>
  <si>
    <t>Donald Trump is headed to Vietnam, and while he's there he is expected to meet with Russian President Vladimir Putin. We wanted to get some insight into what Trump and Putin will be meeting about, so we reached out to top Presidential Advisor Kellyanne Conway to join us from Washington.
Mean Tweets – Country Music Edition #3 https://youtu.be/k29YnfttqEU
SUBSCRIBE to get the latest #KIMMEL: http://bit.ly/JKLSubscribe
Watch Mean Tweets: http://bit.ly/KimmelMT10
Connect with Jimmy Kimmel Live Online:
Visit the Jimmy Kimmel Live WEBSITE: http://bit.ly/JKLWebsite
Like Jimmy Kimmel on FACEBOOK: http://bit.ly/KimmelFB
Like Jimmy Kimmel Live on FACEBOOK: http://bit.ly/JKLFacebook
Follow @JimmyKimmel on TWITTER: http://bit.ly/KimmelTW
Follow Jimmy Kimmel Live on TWITTER: http://bit.ly/JKLTwitter
Follow Jimmy Kimmel Live on INSTAGRAM: http://bit.ly/JKLInstagram
About Jimmy Kimmel Live:
Jimmy Kimmel serves as host and executive producer of Emmy-winning "Jimmy Kimmel Live," ABC's late-night talk show.
"Jimmy Kimmel Live" is well known for its huge viral video successes with 5.6 billion views on YouTube alone.
Some of Kimmel's most popular comedy bits include - Mean Tweets, Lie Witness News, Jimmy's Twerk Fail Prank, Unnecessary Censorship, YouTube Challenge, The Baby Bachelor, Movie: The Movie, Handsome Men's Club, Jimmy Kimmel Lie Detective and music videos like "I (Wanna) Channing All Over Your Tatum" and a Blurred Lines parody with Robin Thicke, Pharrell, Jimmy and his security guard Guillermo.
Now in its fifteenth season, Kimmel's guests have included: Johnny Depp, Meryl Streep, Tom Cruise, Halle Berry, Harrison Ford, Jennifer Aniston, Will Ferrell, Katy Perry, Tom Hanks, Scarlett Johansson, Channing Tatum, George Clooney, Larry David, Charlize Theron, Mark Wahlberg, Kobe Bryant, Steve Carell, Hugh Jackman, Kristen Wiig, Jeff Bridges, Jennifer Garner, Ryan Gosling, Bryan Cranston, Jamie Foxx, Amy Poehler, Ben Affleck, Robert Downey Jr., Jake Gyllenhaal, Oprah, and unfortunately Matt Damon.
Jimmy Kimmel Talks to Kellyanne Conway About Trump Putin Meeting
https://youtu.be/B7aGYBaKe40</t>
  </si>
  <si>
    <t>The White House says Trump pulled out of this missile treaty to 'hold Russia accountable,' but this journalist says he's just doing Putin a favor.
» Subscribe to NowThis: http://go.nowth.is/News_Subscribe
In world news, President Donald Trump has scrapped a the INF missile treaty, a key nuclear arms treaty with Russia. Justin King, a journalist from The Fifth Column, explains why that was a gift to Russian President Vladimir Putin. The INF missile treaty banned short and intermediate-range missiles that were land-based (the ones that carry nuclear weapons). The U.S. uses sea and sky-based missiles, so this didn't affect us, but it did hold back Russia whose nuclear arms are land-based. By scrapping the treaty, President Trump is opening the door to Putin and thrown Europe under the bus, especially Eastern Europe which has close proximity to Russia. Russia pulled out of the treaty a day after Trump did. This move escalates the threat of nuclear violence and nuclear war.
#Trump #DonaldTrump #Putin #Russia #INF
Connect with NowThis
» Like us on Facebook: http://go.nowth.is/News_Facebook
» Tweet us on Twitter: http://go.nowth.is/News_Twitter
» Follow us on Instagram: http://go.nowth.is/News_Instagram
» Find us on Snapchat Discover: http://go.nowth.is/News_Snapchat
NowThis is your premier news outlet providing you with all the videos you need to stay up to date on all the latest in trending news. From entertainment to politics, to viral videos and breaking news stories, we’re delivering all you need to know straight to your social feeds. We live where you live.
http://www.youtube.com/nowthisnews
@nowthisnews</t>
  </si>
  <si>
    <t>Team Trump had 24 hours to come up with a reason why the president threw U.S. intel agencies under the bus, and the best they could think up was that he misspoke.
Subscribe to The Daily Show:
https://www.youtube.com/channel/UCwWhs_6x42TyRM4Wstoq8HA/?sub_confirmation=1 
Follow The Daily Show:
Twitter: https://twitter.com/TheDailyShow
Facebook: https://www.facebook.com/thedailyshow
Instagram: https://www.instagram.com/thedailyshow
Watch full episodes of The Daily Show for free: http://www.cc.com/shows/the-daily-show-with-trevor-noah/full-episodes
Follow Comedy Central:
Twitter: https://twitter.com/ComedyCentral
Facebook: https://www.facebook.com/ComedyCentral
Instagram: https://www.instagram.com/comedycentral
About The Daily Show:
Trevor Noah and The World's Fakest News Team tackle the biggest stories in news, politics and pop culture.
The Daily Show with Trevor Noah airs weeknights at 11/10c on Comedy Central.</t>
  </si>
  <si>
    <t>Our Cartoon President Donald Trump and Russian Cartoon President Vladimir Putin hold a press conference following their closed-door meeting. 
#OurCartoonPresident
Subscribe to the SHOWTIME YouTube channel: http://goo.gl/esCMib
Don’t have SHOWTIME? Order now: http://s.sho.com/1HbTNpQ
Get Our Cartoon President merchandise now: http://s.sho.com/2BXsjGv
Get more Our Cartoon President:
Follow: https://twitter.com/CartoonPres 
Like: https://www.facebook.com/OurCartoonPresident
Instagram: https://www.instagram.com/cartoonpresident/
Website: http://www.sho.com/our-cartoon-president
Executive produced by multiple Emmy® winner Stephen Colbert and his Late Show executive producer, Chris Licht, this hilarious new 10-episode parody will follow the tru-ish misadventures of the 45th President of the United States, Donald J. Trump, and his merry band of advisors and family members. R.J. Fried will serve as executive producer and showrunner. Tim Luecke will serve as lead animator and co-executive producer. Matt Lappin will serve as consulting producer.</t>
  </si>
  <si>
    <t>Russian President Vladimir Putin and his US counterpart Donald Trump are holding a bilateral meeting at the Presidential Palace in Helsinki, Finland.</t>
  </si>
  <si>
    <t>President Trump met president Putin in a long-awaited summit which has since dominated international headlines.
Users of social networks paid special attention to the obvious horror written on Melanie Trump's face when she shook Putin's hand.
#CityDreamer
Still haven’t subscribed to CITY DREAMER on YouTube? ►► https://goo.gl/h3Vyj1  
Channel "CITY DREAMER" delivering breaking news and in-depth celebrity coverage, lifestyle of celebs, facts, rumours and what's viral now.
Spending time with us!</t>
  </si>
  <si>
    <t>Vladimir Putin spoke first, and said he had made firm proposals on arms control.
“As nuclear powers, we bear special responsibility” for international security, he said.
He said Russia considered it necessary for the two countries to work together on nuclear disarmament and non-proliferation – and to avoid weapons being placed in space.
Donald Trump went on the defensive over his decision to hold a meeting with Vladimir Putin, which has been widely criticised.
"Even during the tensions of the Cold War... the US and Russia were able to maintain a strong dialogue," he told reporters.
"But our relation has never been worse than it is now. However that changed as of about four hours ago."
He added that "nothing would be easier politically than to refuse to engage" which would "appease partisan critics, the media" and the opposition."
But he said, he would rather take the risk.
"As president, I will always put what is best for America and what is best for American people," Mr Trump said.
Please subscribe HERE http://bit.ly/1rbfUog</t>
  </si>
  <si>
    <t>Seth takes a closer look at President Trump meeting Russian President Vladimir Putin in Finland and delivering one of the most surreal performances by a president in modern American history.
» Subscribe to Late Night: http://bit.ly/LateNightSeth
» Get more Late Night with Seth Meyers: http://www.nbc.com/late-night-with-seth-meyers/
» Watch Late Night with Seth Meyers Weeknights 12:35/11:35c on NBC.
LATE NIGHT ON SOCIAL
Follow Late Night on Twitter: https://twitter.com/LateNightSeth
Like Late Night on Facebook: https://www.facebook.com/LateNightSeth
Find Late Night on Tumblr: http://latenightseth.tumblr.com/
Connect with Late Night on Google+: https://plus.google.com/+LateNightSeth/videos
Late Night with Seth Meyers on YouTube features A-list celebrity guests, memorable comedy, and topical monologue jokes.
NBC ON SOCIAL 
Like NBC: http://Facebook.com/NBC
Follow NBC: http://Twitter.com/NBC
NBC Tumblr: http://NBCtv.tumblr.com/
NBC Pinterest: http://Pinterest.com/NBCtv/
NBC Google+: https://plus.google.com/+NBC
YouTube: http://www.youtube.com/nbc
NBC Instagram: http://instagram.com/nbctv
Trump's Summit with Putin: A Closer Look- Late Night with Seth Meyers
https://youtu.be/3nso_KfY6AQ
Late Night with Seth Meyers
http://www.youtube.com/user/latenightseth #ACloserLook #LNSM #SethMeyers</t>
  </si>
  <si>
    <t>Russian President Vladimir Putin is welcoming President Trump's plan to remove U.S. troops from Syria. Putin is holding his famously-long, end-of-the-year press conference in Moscow on Thursday, taking questions from hundreds of Russian and foreign journalists. Charlie D’Agata reports.
Watch "CBS This Morning" HERE: http://bit.ly/1T88yAR
Download the CBS News app on iOS HERE: https://apple.co/1tRNnUy
Download the CBS News app on Android HERE: https://bit.ly/1IcphuX
Like "CBS This Morning" on Facebook HERE: http://on.fb.me/1LhtdvI
Follow "CBS This Morning" on Twitter HERE: http://bit.ly/1Xj5W3p
Follow "CBS This Morning" on Instagram HERE: http://bit.ly/1Q7NGnY
Get new episodes of shows you love across devices the next day, stream local news live, and watch full seasons of CBS fan favorites anytime, anywhere with CBS All Access. Try it free! http://bit.ly/1OQA29B
Delivered by Norah O’Donnell, Gayle King, John Dickerson, and Bianna Golodryga, "CBS This Morning" offers a thoughtful, substantive and insightful source of news and information to a daily audience of 3 million viewers. The Emmy Award-winning broadcast presents a mix of daily news, coverage of developing stories of national and global significance, and interviews with leading figures in politics, business and entertainment. Check local listings for "CBS This Morning" broadcast times.</t>
  </si>
  <si>
    <t>US President Donald Trump and Russian President Vladimir Putin hold a press conference at their historic summit in Helsinki. Before the meeting, Mr Trump had claimed that US relations with Russia have never been worse, but has since announced that the summit had a "very good start for everybody"
SUBSCRIBE to our YouTube channel for more videos: http://www.youtube.com/skynews
Follow us on Twitter: https://twitter.com/skynews and https://twitter.com/skynewsbreak
Like us on Facebook: https://www.facebook.com/skynews
For more content go to http://news.sky.com and download our apps:
iPad https://itunes.apple.com/gb/app/Sky-News-for-iPad/id422583124
iPhone https://itunes.apple.com/gb/app/sky-news/id316391924?mt=8
Android https://play.google.com/store/apps/details?id=com.bskyb.skynews.android&amp;hl=en_GB</t>
  </si>
  <si>
    <t>Enjoy Alpha Male walk of Vladimir Putin, the Leader Of The World, he is the boss!
...
To contact me - putins.lifestyle@gmail.com
#Putin #Presidentofrussia #putinstyle
Donald Trump, Melania Trump pay respects to George H.W. Bush at U.S. Capitol
Putin's Extraordinary Alpha Male Walk
Vladimir Putin Like a Boss!
Vladimir Putin and Donald Trump
Putin handles corruption LIKE A BOSS
Kim jong un Vs Vladimir Putin - Style
Parade in Russia
Victory Day parade 2018 in Moscow
Putin new style.
фиаско Путина в Аргентине
BREAKING! Putin: I Talked with Trump At G20 Dinner And Explained Him The Black Sea Provocation
Putin: There Will Never Be Peace With People Like Poroshenko In Power
Vladimir Putin high-fives Saudi Crown Prince Mohammad Bin Salman Al Saud at G20
kerch strait incident
The Power of Putin - Documentary 2018, BBC Documentary
Putin says he and Trump discussed Kerch Strait
Best Putin jokes
САМЫЕ ОХРАНЯЕМЫЕ ПРЕЗИДЕНТЫ В МИРЕ
Владимир Путин рукопожатие сборник
Vladimir Putin handshake style
BBC Journo Tries To Provoke Putin! The Boss Gives Epic Reply: The UK Is Important Partner For Russia
BREAKING
From Russia With Wheat! Russia's Farmers Feeding Half The World Thanks To Biggest Grain Harvest Ever
Vladimir Putin Rage
The Best of Putin
Top 10 Main Differences Between Putin &amp; Trump
Нурсултан Абишевич Назарбаев ушёл в отставку
Nazarbayev
What happens after Kazakhstan's leader Nursultan Nazarbayev resigns after 30 years of rule?
Казахстанский лидер подал в отставку после почти 30 лет у власти
Kazakh leader Nursultan Nazarbayev resigns after almost 30 years | Al Jazeera Englishin power</t>
  </si>
  <si>
    <t>Music, lyrics &amp; video by Roddy Yudanov
Debut single's out on iTunes:
https://itunes.apple.com/album/rootin-tootin-putin-single/id1127835652?l
For all inquiries please contact: info@allendulles.com
www.allendulles.com
(C) 2016 Allen Dulles</t>
  </si>
  <si>
    <t>Donald Trump's Opinion of Vladimir Putin | A quick review of the presidential hopeful's comments on the Russian leader.</t>
  </si>
  <si>
    <t>President Donald Trump received a World Cup soccer ball as a ceremonial gift from Russian President Vladimir Putin and tossed it to Melania Trump. CNN's Jeanne Moos reports.</t>
  </si>
  <si>
    <t>Cartoon President Trump and Cartoon Vladimir Putin meet for a one on one. 
#OurCartoonPresident
Subscribe to the SHOWTIME YouTube channel: http://goo.gl/esCMib
Don’t have SHOWTIME? Order now: http://s.sho.com/1HbTNpQ
Get Our Cartoon President merchandise now: http://s.sho.com/2BXsjGv
Get more Our Cartoon President:
Follow: https://twitter.com/CartoonPres 
Like: https://www.facebook.com/OurCartoonPresident
Instagram: https://www.instagram.com/cartoonpresident/
Website: http://www.sho.com/our-cartoon-president
Executive produced by multiple Emmy® winner Stephen Colbert and his Late Show executive producer, Chris Licht, this hilarious new 10-episode parody will follow the tru-ish misadventures of the 45th President of the United States, Donald J. Trump, and his merry band of advisors and family members. R.J. Fried will serve as executive producer and showrunner. Tim Luecke will serve as lead animator and co-executive producer. Matt Lappin will serve as consulting producer.</t>
  </si>
  <si>
    <t>We're just learned about a private meeting between Donald Trump and Vladimir Putin. And we learned it from Russian intelligence.
Subscribe To "The Late Show" Channel HERE: http://bit.ly/ColbertYouTube
For more content from "The Late Show with Stephen Colbert", click HERE: http://bit.ly/1AKISnR
Watch full episodes of "The Late Show" HERE: http://bit.ly/1Puei40
Like "The Late Show" on Facebook HERE: http://on.fb.me/1df139Y
Follow "The Late Show" on Twitter HERE: http://bit.ly/1dMzZzG
Follow "The Late Show" on Google+ HERE: http://bit.ly/1JlGgzw
Follow "The Late Show" on Instagram HERE: http://bit.ly/29wfREj
Follow "The Late Show" on Tumblr HERE: http://bit.ly/29DVvtR
Watch The Late Show with Stephen Colbert weeknights at 11:35 PM ET/10:35 PM CT. Only on CBS.
Get the CBS app for iPhone &amp; iPad! Click HERE: http://bit.ly/12rLxge
Get new episodes of shows you love across devices the next day, stream live TV, and watch full seasons of CBS fan favorites anytime, anywhere with CBS All Access. Try it free! http://bit.ly/1OQA29B
---
The Late Show with Stephen Colbert is the premier late night talk show on CBS, airing at 11:35pm EST, streaming online via CBS All Access, and delivered to the International Space Station on a USB drive taped to a weather balloon. Every night, viewers can expect: Comedy, humor, funny moments, witty interviews, celebrities, famous people, movie stars, bits, humorous celebrities doing bits, funny celebs, big group photos of every star from Hollywood, even the reclusive ones, plus also jokes.</t>
  </si>
  <si>
    <t>Stephen isn't the only person shocked to hear Trump invited Putin to the White House. So was Trump's Director of National Intelligence.
Subscribe To "The Late Show" Channel HERE: http://bit.ly/ColbertYouTube
For more content from "The Late Show with Stephen Colbert", click HERE: http://bit.ly/1AKISnR
Watch full episodes of "The Late Show" HERE: http://bit.ly/1Puei40
Like "The Late Show" on Facebook HERE: http://on.fb.me/1df139Y
Follow "The Late Show" on Twitter HERE: http://bit.ly/1dMzZzG
Follow "The Late Show" on Google+ HERE: http://bit.ly/1JlGgzw
Follow "The Late Show" on Instagram HERE: http://bit.ly/29wfREj
Follow "The Late Show" on Tumblr HERE: http://bit.ly/29DVvtR
Watch The Late Show with Stephen Colbert weeknights at 11:35 PM ET/10:35 PM CT. Only on CBS.
Get the CBS app for iPhone &amp; iPad! Click HERE: http://bit.ly/12rLxge
Get new episodes of shows you love across devices the next day, stream live TV, and watch full seasons of CBS fan favorites anytime, anywhere with CBS All Access. Try it free! http://bit.ly/1OQA29B
---
The Late Show with Stephen Colbert is the premier late night talk show on CBS, airing at 11:35pm EST, streaming online via CBS All Access, and delivered to the International Space Station on a USB drive taped to a weather balloon. Every night, viewers can expect: Comedy, humor, funny moments, witty interviews, celebrities, famous people, movie stars, bits, humorous celebrities doing bits, funny celebs, big group photos of every star from Hollywood, even the reclusive ones, plus also jokes.</t>
  </si>
  <si>
    <t>President Trump says Vladimir Putin shot him a smile while discussing the 'Russian Hoax.' Only thing is, it was a video-less phone call.
Subscribe To "The Late Show" Channel HERE: http://bit.ly/ColbertYouTube
For more content from "The Late Show with Stephen Colbert", click HERE: http://bit.ly/1AKISnR
Watch full episodes of "The Late Show" HERE: http://bit.ly/1Puei40
Like "The Late Show" on Facebook HERE: http://on.fb.me/1df139Y
Follow "The Late Show" on Twitter HERE: http://bit.ly/1dMzZzG
Follow "The Late Show" on Google+ HERE: http://bit.ly/1JlGgzw
Follow "The Late Show" on Instagram HERE: http://bit.ly/29wfREj
Follow "The Late Show" on Tumblr HERE: http://bit.ly/29DVvtR
Watch The Late Show with Stephen Colbert weeknights at 11:35 PM ET/10:35 PM CT. Only on CBS.
Get the CBS app for iPhone &amp; iPad! Click HERE: http://bit.ly/12rLxge
Get new episodes of shows you love across devices the next day, stream live TV, and watch full seasons of CBS fan favorites anytime, anywhere with CBS All Access. Try it free! http://bit.ly/1OQA29B
---
The Late Show with Stephen Colbert is the premier late night talk show on CBS, airing at 11:35pm EST, streaming online via CBS All Access, and delivered to the International Space Station on a USB drive taped to a weather balloon. Every night, viewers can expect: Comedy, humor, funny moments, witty interviews, celebrities, famous people, movie stars, bits, humorous celebrities doing bits, funny celebs, big group photos of every star from Hollywood, even the reclusive ones, plus also jokes.</t>
  </si>
  <si>
    <t>Obama-Putin compared with Trump-Putin!
Don't miss this one!
Watch Live:   http://www.presstv.com/live.html
Twitter:          http://twitter.com/PressTV
LiveLeak:       http://www.liveleak.com/c/PressTV
Facebook:     http://www.facebook.com/PRESSTV
Google+:        http://plus.google.com/+VideosPTV
Instagram:     http://instagram.com/presstvchannel
Dailymotion:  http://www.dailymotion.com/presstv</t>
  </si>
  <si>
    <t>Russian news cameras captured the moment President Trump introduced his wife to his Russian counterpart as the two leaders met for bilateral talks.
» Subscribe to NBC News: http://nbcnews.to/SubscribeToNBC
» Watch more NBC video: http://bit.ly/MoreNBCNews
NBC News is a leading source of global news and information. Here you will find clips from NBC Nightly News, Meet The Press, and original digital videos. Subscribe to our channel for news stories, technology, politics, health, entertainment, science, business, and exclusive NBC investigations.
Connect with NBC News Online!
Visit NBCNews.Com: http://nbcnews.to/ReadNBC
Find NBC News on Facebook: http://nbcnews.to/LikeNBC
Follow NBC News on Twitter: http://nbcnews.to/FollowNBC
Follow NBC News on Google+: http://nbcnews.to/PlusNBC
Follow NBC News on Instagram: http://nbcnews.to/InstaNBC
Follow NBC News on Pinterest: http://nbcnews.to/PinNBC
President Trump Introduces First Lady Melania To Vladimir Putin At Helsinki Summit | NBC News</t>
  </si>
  <si>
    <t>Republican presidential nominee Donald Trump clears up his relationship with Vladimir Putin and gets critical of the media for "gaming the system" to slant debates against him.
Subscribe NOW to The Tonight Show Starring Jimmy Fallon: http://bit.ly/1nwT1aN
Watch The Tonight Show Starring Jimmy Fallon Weeknights 11:35/10:35c
Get more Jimmy Fallon: 
Follow Jimmy: http://Twitter.com/JimmyFallon
Like Jimmy: https://Facebook.com/JimmyFallon
Get more The Tonight Show Starring Jimmy Fallon: 
Follow The Tonight Show: http://Twitter.com/FallonTonight
Like The Tonight Show: https://Facebook.com/FallonTonight
The Tonight Show Tumblr: http://fallontonight.tumblr.com/
Get more NBC: 
NBC YouTube: http://bit.ly/1dM1qBH
Like NBC: http://Facebook.com/NBC
Follow NBC: http://Twitter.com/NBC
NBC Tumblr: http://nbctv.tumblr.com/
NBC Google+: https://plus.google.com/+NBC/posts
The Tonight Show Starring Jimmy Fallon features hilarious highlights from the show including: comedy sketches, music parodies, celebrity interviews, ridiculous games, and, of course, Jimmy's Thank You Notes and hashtags! You'll also find behind the scenes videos and other great web exclusives.
Donald Trump Clarifies His Relationship with Vladimir Putin
http://www.youtube.com/fallontonight</t>
  </si>
  <si>
    <t>In Hamburg, Germany, the G20 summit is already underway, and President Trump shook hands with Russian President Vladimir Putin ahead of their highly anticipated one-on-one meeting. NBC chief White House correspondent Hallie Jackson reports for TODAY.
» Subscribe to TODAY: http://on.today.com/SubscribeToTODAY
» Watch the latest from TODAY: http://bit.ly/LatestTODAY
About: TODAY brings you the latest headlines and expert tips on money, health and parenting. We wake up every morning to give you and your family all you need to start your day. If it matters to you, it matters to us. We are in the people business. Subscribe to our channel for exclusive TODAY archival footage &amp; our original web series.  
Connect with TODAY Online!
Visit TODAY's Website: http://on.today.com/ReadTODAY
Find TODAY on Facebook: http://on.today.com/LikeTODAY
Follow TODAY on Twitter: http://on.today.com/FollowTODAY
Follow TODAY on Google+: http://on.today.com/PlusTODAY
Follow TODAY on Instagram: http://on.today.com/InstaTODAY
Follow TODAY on Pinterest: http://on.today.com/PinTODAY
President Donald Trump’s First Handshake With Vladimir Putin | TODAY</t>
  </si>
  <si>
    <t>When asked why he rarely has harsh things to say about Vladimir Putin in public, President Trump tells 60 Minutes he has been tough with the Russian president personally. Mr. Trump also says Russia did meddle in the 2016 election, but they weren't alone
See the full interview here: https://goo.gl/4s1Uor
Subscribe to the "60 Minutes" Channel HERE: http://bit.ly/1S7CLRu
Watch Full Episodes of "60 Minutes" HERE: http://cbsn.ws/1Qkjo1F
Get more "60 Minutes" from "60 Minutes: Overtime" HERE: http://cbsn.ws/1KG3sdr
Relive past episodies and interviews with "60 Rewind" HERE: http://cbsn.ws/1PlZiGI
Follow "60 Minutes" on Instagram HERE: http://bit.ly/23Xv8Ry
Like "60 Minutes" on Facebook HERE: http://on.fb.me/1Xb1Dao
Follow "60 Minutes" on Twitter HERE: http://bit.ly/1KxUsqX
Follow "60 Minutes" on Google+ HERE: http://bit.ly/1KxUvmG
Get unlimited ad-free viewing of the latest stories plus access to classic 60 Minutes archives, 60 Overtime, and exclusive extras. Subscribe to 60 Minutes All Access HERE: http://cbsn.ws/23XvRSS
Get the latest news and best in original reporting from CBS News delivered to your inbox. Subscribe to newsletters HERE: http://cbsn.ws/1RqHw7T
Get your news on the go! Download CBS News mobile apps HERE: http://cbsn.ws/1Xb1WC8
Get new episodes of shows you love across devices the next day, stream local news live, and watch full seasons of CBS fan favorites anytime, anywhere with CBS All Access. Try it free! http://bit.ly/1OQA29B
---
"60 Minutes," the most successful television broadcast in history. Offering hard-hitting investigative reports, interviews, feature segments and profiles of people in the news, the broadcast began in 1968 and is still a hit, over 50 seasons later, regularly making Nielsen's Top 10. "60 Minutes" has won more Emmy Awards than any other primetime broadcast, including a special Lifetime Achievement Emmy. It has also won every major broadcast journalism award over its tenure, including 24 Peabody and 18 DuPont Columbia University awards for excellence in television broadcasting. Other distinguished awards won multiple times include the George Polk, RTNDA Edward R. Murrow, Investigative Reporters and Editors, RFK Journalism, Sigma Delta Chi and Gerald Loeb Awards for Distinguished Business and Financial Reporting. "60 Minutes" premiered on CBS Sept. 24, 1968. The correspondents and contributors of "60 Minutes" are Bill Whitaker, Steve Kroft, Scott Pelley, Lesley Stahl, Anderson Cooper, Sharyn Alfonsi, Jon Wertheim, Norah O'Donnell and Oprah Winfrey. "60 Minutes" airs Sundays at 7 p.m. ET/PT. Check your local listings.</t>
  </si>
  <si>
    <t>Donald Trump was a few feet away from the man who orchestrated an attack on American democracy. So, of course, he confronted Hillary Clinton.
Subscribe To "The Late Show" Channel HERE: http://bit.ly/ColbertYouTube
For more content from "The Late Show with Stephen Colbert", click HERE: http://bit.ly/1AKISnR
Watch full episodes of "The Late Show" HERE: http://bit.ly/1Puei40
Like "The Late Show" on Facebook HERE: http://on.fb.me/1df139Y
Follow "The Late Show" on Twitter HERE: http://bit.ly/1dMzZzG
Follow "The Late Show" on Google+ HERE: http://bit.ly/1JlGgzw
Follow "The Late Show" on Instagram HERE: http://bit.ly/29wfREj
Follow "The Late Show" on Tumblr HERE: http://bit.ly/29DVvtR
Watch The Late Show with Stephen Colbert weeknights at 11:35 PM ET/10:35 PM CT. Only on CBS.
Get the CBS app for iPhone &amp; iPad! Click HERE: http://bit.ly/12rLxge
Get new episodes of shows you love across devices the next day, stream live TV, and watch full seasons of CBS fan favorites anytime, anywhere with CBS All Access. Try it free! http://bit.ly/1OQA29B
---
The Late Show with Stephen Colbert is the premier late night talk show on CBS, airing at 11:35pm EST, streaming online via CBS All Access, and delivered to the International Space Station on a USB drive taped to a weather balloon. Every night, viewers can expect: Comedy, humor, funny moments, witty interviews, celebrities, famous people, movie stars, bits, humorous celebrities doing bits, funny celebs, big group photos of every star from Hollywood, even the reclusive ones, plus also jokes.</t>
  </si>
  <si>
    <t>Trump defends Putin at a summit in Helsinki, throwing U.S. intelligence under the bus.
Subscribe to The Daily Show:
https://www.youtube.com/channel/UCwWhs_6x42TyRM4Wstoq8HA/?sub_confirmation=1 
Follow The Daily Show:
Twitter: https://twitter.com/TheDailyShow
Facebook: https://www.facebook.com/thedailyshow
Instagram: https://www.instagram.com/thedailyshow
Watch full episodes of The Daily Show for free: http://www.cc.com/shows/the-daily-show-with-trevor-noah/full-episodes
Follow Comedy Central:
Twitter: https://twitter.com/ComedyCentral
Facebook: https://www.facebook.com/ComedyCentral
Instagram: https://www.instagram.com/comedycentral
About The Daily Show:
Trevor Noah and The World's Fakest News Team tackle the biggest stories in news, politics and pop culture.
The Daily Show with Trevor Noah airs weeknights at 11/10c on Comedy Central.</t>
  </si>
  <si>
    <t>Alec Baldwin is back on 'Saturday Night Live' as President Donald Trump. This time he's upset about a friendly handshake between fellow world leaders President Vladimir Putin of Russia and Crown Prince Mohammed Bin Salman of Saudi Arabia.
For more on this story: bit.ly/2BKVFL6 
Do you like what you see? Subscribe to our YouTube channel: http://bit.ly/1xa3XAh
Like USA TODAY on Facebook: https://www.facebook.com/usatoday
Follow USA TODAY on Twitter: https://twitter.com/USATODAY
****************
Humankind: Amazing moments that give us hope ➤ http://bit.ly/2MrPxvd
Humankind: Stories worth sharing ➤ http://bit.ly/2FWYXNP
Animalkind: Cute, cuddly &amp; curious animals ➤ http://bit.ly/2GdNf2j
Just the FAQs: When news breaks, we break it down for you ➤ http://bit.ly/2Dw3Wnh   
The Wall: An in-depth examination of Donald Trump’s border wall ➤ http://bit.ly/2sksl8F</t>
  </si>
  <si>
    <t>President-elect Donald Trump (Alec Baldwin) receives a surprise visit from Vladimir Putin (Beck Bennett) and Rex Tillerson (John Goodman). [Season 42, 2016]
#SNL
Subscribe to SNL: https://goo.gl/tUsXwM
Stream Current Full Episodes: http://www.nbc.com/saturday-night-live
Watch Past SNL Seasons: 
Google Play - http://bit.ly/SNLGooglePlay 
iTunes - http://bit.ly/SNLiTunes
Follow SNL Social -
SNL Instagram: http://instagram.com/nbcsnl 
SNL Facebook: https://www.facebook.com/snl
SNL Twitter: https://twitter.com/nbcsnl
SNL Tumblr: http://nbcsnl.tumblr.com/
SNL Pinterest: http://www.pinterest.com/nbcsnl/</t>
  </si>
  <si>
    <t>for info contact landon@hyperflesh.com</t>
  </si>
  <si>
    <t>Russian President Vladimir Putin got into a heated exchange with NBC News anchor Megyn Kelly on Sunday after Kelly asked him to address the growing controversy involving President Donald Trump and his associates' ties to Russia.
--------------------------------------------------
Follow BI Video on Twitter: http://bit.ly/1oS68Zs
Follow BI on Facebook: http://bit.ly/1W9Lk0n
Read more: http://www.businessinsider.com/
--------------------------------------------------
Business Insider is the fastest growing business news site in the US. Our mission: to tell you all you need to know about the big world around you. The BI Video team focuses on technology, strategy and science with an emphasis on unique storytelling and data that appeals to the next generation of leaders – the digital generation.</t>
  </si>
  <si>
    <t>In which John discusses the Russian government's interference in the 2016 U.S. Presidential election, allegations of collusion against members of Donald Trump's campaign, what is known about various Trump campaign officials' relationship to Vladimir Putin's regime, and also what we don't know. SOURCES BELOW:
CORRECTION: Nixon resigned before he was impeached.
Vladimir Putin personally oversaw efforts by the Russian government to affect the U.S. Presidential election outcome in favor of Donald Trump, according to both the Department of Homeland Security and the Officer of the Director of National Intelligence: 
https://www.dhs.gov/news/2016/10/07/joint-statement-department-homeland-security-and-office-director-national
Trump campaign removed language from the Republican Party platform supporting Ukraine in their ongoing conflict with Russia:
http://www.npr.org/2016/08/06/488876597/how-the-trump-campaign-weakened-the-republican-platform-on-aid-to-ukraine
The Putin regime engaged in a disinformation campaign, attempted to access several states' election data, and oversaw the hacking of the DNC and sent the DNC and John Podesta emails to wikileaks:
https://www.nytimes.com/2017/01/06/us/politics/russia-hack-report.html
https://www.bloomberg.com/news/articles/2017-06-13/russian-breach-of-39-states-threatens-future-u-s-elections
http://time.com/4625301/cia-russia-wikileaks-dnc-hacking/ and https://www.cnet.com/news/how-experts-decided-russia-hacked-dnc-election/ 
Congressional Republicans agree with the conclusion that Putin's regime was behind the DNC hack and other meddling: http://www.weeklystandard.com/congressional-republicans-break-with-trump-on-russia-hacking-julian-assange/article/2006181 and https://www.usatoday.com/story/news/politics/2017/07/12/paul-ryan-russian-meddling-election-absolutely-unacceptable/471428001/ 
The U.S. election law saying that no American can accept or receive a contribution or "thing of value" from any foreign national in connection with a political campaign: https://www.law.cornell.edu/cfr/text/11/110.20
One-time Trump campaign manager Paul Manfort was paid $10,000,000 a year for 3 years by Oleg Deripaska: http://www.businessinsider.com/paul-manafort-putin-oleg-deripaska-trump-russia-2017-9
Michael Caputo worked on a campaign to improve Putin's image among Americans: https://en.wikipedia.org/wiki/Links_between_Trump_associates_and_Russian_officials#Michael_R._Caputo
Michael Flynn accepted money from the Russian government without disclosing it: https://www.theguardian.com/us-news/2017/apr/25/michael-flynn-russia-payment-house-panel-investigation and discussed sanctions on a call with Kislyak in December 2016, which he initially denied: http://www.telegraph.co.uk/news/2017/02/14/michael-flynn-talks-russia-illegal-did-donald-trump-know-everything/
Trump asked FBI Director James Comey for 'loyalty" and to drop the Flynn investigation: https://www.nytimes.com/2017/05/16/us/politics/james-comey-trump-flynn-russia-investigation.html?mcubz=1 
Special counsel Robert Mueller has convened (at least) two grand juries as part of his investigation: https://www.nbcnews.com/news/us-news/mueller-using-grand-juries-va-d-c-trump-russia-probe-n789646
Trump acknowledged firing Comey in large part because of the collusion investigation: https://www.nbcnews.com/politics/politics-news/james-comey-donald-trump-russia-investigation-timeline-events-n769496 
Info about Donald Trump Jr.'s meeting with a Kremlin-connected Russian lawyer, which was also attended by Manafort and Jared Kushner: https://www.nytimes.com/interactive/2017/07/11/us/politics/donald-trump-jr-email-text.html?mcubz=1 and https://www.newyorker.com/news/ryan-lizza/donald-trump-jr-attempts-to-explain-that-russia-meeting
As President, Donald Trump had a private meeting with Vladimir Putin at which no U.S. translator was present, which is extremely unusual: https://www.nytimes.com/2017/07/18/world/europe/trump-putin-undisclosed-meeting.html
If you have any other source questions, feel free to ask in comments.
OVERALL HELPFUL THINGS:
A very helpful overall timeline of events related to the Russian collusion investigation: http://billmoyers.com/story/trump-russia-timeline/
The wikipedia article on the topic is very good: https://en.wikipedia.org/wiki/Russian_interference_in_the_2016_United_States_elections
Huge thanks to Rosianna Halse Rojas for fact-checking and research assistance: http://youtube.com/rosianna</t>
  </si>
  <si>
    <t>From our opinion team: 
In Episode One of “Trump Bites,” Mr. Trump’s not-so-secret admiration for President Vladimir Putin of Russia plays out in a teenager’s bedroom, where the fantasies of this forbidden romance come to life.
“Trump Bites” is a series of three short video cartoons that combine real Donald Trump audio clips with hand-drawn fantasy animations by Mr. Plympton. The video cartoons riff on Mr. Trump’s absurd utterances to illustrate the president’s tumultuous inner life of paranoia, narcissism and xenophobia.
The series is produced by Billy Shebar and David Roberts of 110th Street Films (https://110thstreet.com/). The filmmakers plan to produce additional dispatches, and they started a crowdfunded effort (https://kck.st/2u1B8gd) for that purpose. 
More from The New York Times Video: 
Subscribe: http://bit.ly/U8Ys7n
Watch all of our videos here: http://nytimes.com/video
Facebook: https://www.facebook.com/nytvideo
Twitter: https://twitter.com/nytvideo
----------
Whether it's reporting on conflicts abroad and political divisions at home, or covering the latest style trends and scientific developments, New York Times video journalists provide a revealing and unforgettable view of the world. It's all the news that's fit to watch.</t>
  </si>
  <si>
    <t>President Trump comments on his phone call with Russian President Vladimir Putin. ""I had a very good talk with President Putin, probably over an hour. We talked about many things. Venezuela was one of the topics." When asked if election meddling issues from Mueller Report were discussed he says, "We discussed it. He actually sort of smiled when he said something to the effect that 'it started off as a mountain and it ended up being a mouse. But he knew that because he knew there was no collusion."</t>
  </si>
  <si>
    <t>Donald Trump and Vladimir Putin chatted and stood side by side for the Asia-Pacific Economic Cooperation summit's official photo. The US and Russian presidents had already had an exchange at the start of a leaders' meeting at the summit in Da Nang, Vietnam. As the talks were going on, Putin and Trump issued a joint statement on Syria, agreeing to continue joint efforts on fighting Islamic State until it is defeated. The two leaders also confirmed their commitment to Syria's sovereignty, independence and territorial integrity and called on all parties to the Syrian conflict to take an active part in the Geneva political process. The statement on Syria was coordinated by the Russian foreign minister, Sergei Lavrov, and US secretary of state, Rex Tillerson
 View the video at https://www.theguardian.com/us-news/video/2017/nov/11/trump-and-putin-chat-at-apec-summit-video</t>
  </si>
  <si>
    <t>Vladimir Putin sat down for an interview last night with Chris Wallace of Fox News. Turns out Chris Wallace has a lot more in the way of gumption than our President does. Although he did made the mistake of asking why so many of Putin's opponents end up dead. Most of the Fox News crew however, was very supportive of Trump's meeting with Putin. Sean Hannity thought he did a great job. Can you imagine what they would be saying on Fox News if President Obama had pulled a stunt like this? Fortunately you don't have to imagine.
Jimmy Kimmel on Trump/Putin Summit https://youtu.be/SNmnPbzVKPY
SUBSCRIBE to get the latest #KIMMEL: http://bit.ly/JKLSubscribe
Watch Mean Tweets: http://bit.ly/KimmelMT10
Connect with Jimmy Kimmel Live Online:
Visit the Jimmy Kimmel Live WEBSITE: http://bit.ly/JKLWebsite
Like Jimmy Kimmel on FACEBOOK: http://bit.ly/KimmelFB
Like Jimmy Kimmel Live on FACEBOOK: http://bit.ly/JKLFacebook
Follow @JimmyKimmel on TWITTER: http://bit.ly/KimmelTW
Follow Jimmy Kimmel Live on TWITTER: http://bit.ly/JKLTwitter
Follow Jimmy Kimmel Live on INSTAGRAM: http://bit.ly/JKLInstagram
About Jimmy Kimmel Live:
Jimmy Kimmel serves as host and executive producer of Emmy-winning "Jimmy Kimmel Live," ABC's late-night talk show.
"Jimmy Kimmel Live" is well known for its huge viral video successes with 5.6 billion views on YouTube alone.
Some of Kimmel's most popular comedy bits include - Mean Tweets, Lie Witness News, Jimmy's Twerk Fail Prank, Unnecessary Censorship, YouTube Challenge, The Baby Bachelor, Movie: The Movie, Handsome Men's Club, Jimmy Kimmel Lie Detective and music videos like "I (Wanna) Channing All Over Your Tatum" and a Blurred Lines parody with Robin Thicke, Pharrell, Jimmy and his security guard Guillermo.
Now in its sixteenth season, Kimmel's guests have included: Johnny Depp, Meryl Streep, Tom Cruise, Halle Berry, Harrison Ford, Jennifer Aniston, Will Ferrell, Katy Perry, Tom Hanks, Scarlett Johansson, Channing Tatum, George Clooney, Larry David, Charlize Theron, Mark Wahlberg, Kobe Bryant, Steve Carell, Hugh Jackman, Kristen Wiig, Jeff Bridges, Jennifer Garner, Ryan Gosling, Bryan Cranston, Jamie Foxx, Amy Poehler, Ben Affleck, Robert Downey Jr., Jake Gyllenhaal, Oprah, and unfortunately Matt Damon.
Imagine Fox News Coverage if Obama Supported Putin
https://youtu.be/uJzpJBMQfy4</t>
  </si>
  <si>
    <t>Please Click On YouTube Notification Bell _xD83D__xDD14_ Next To Subscribe Button To Be Notified Of New Russia Insight Videos!
Following the G20 Summit events, the President of Russia answered journalists' questions and stated that he talked with alleged photo of him and Melania Trump chatting.  
Donate Bitcoin 17svLdxJmzf8GyehbpqVpbiJhxs8j66G26
Donate Litecoin LbCxkRx7ikFbZiHt69nc2hVrAeakqdFo7t
Donate Ethereum 0xd760DEedaA49Ff2C8BdfeB7f332b407EDe272b18</t>
  </si>
  <si>
    <t>Donald Trump and Vladimir Putin met at the Helsinki Summit 2018 and some interesting body language tells were made during their meetings. 
In this video, we'll break down the sub communication to find out what was really going on in the conference room. 
To see how I make my video's click here: https://goo.gl/WFMcXA
*** More from The Charisma Matrix: ***
Instagram: https://www.instagram.com/charismamatrix
The Charisma Matrix Webpage: http://www.CharismaMatrix.com
Social Invincibility Program: http://www.SocialInvincibility.com
Vocal Power &amp; Tonality Masterclass: https://goo.gl/vhh2Qq
Facebook: https://www.facebook.com/CharismaMatrix
Gear I use to make my videos: https://goo.gl/WFMcXA</t>
  </si>
  <si>
    <t>The new book “Portraits of Courage” combines former President George W. Bush’s appreciation for the sacrifices of our veterans with his love of painting. Bush discusses his inspiration for the book with TODAY’s Matt Lauer, and highlights the differences in the first month of Donald Trump’s presidency with his own time in office, including his thoughts on Putin, the need for a free press, the impact of religious freedom on politics and more.
» Subscribe to TODAY: http://on.today.com/SubscribeToTODAY
» Watch the latest from TODAY: http://bit.ly/LatestTODAY
About: TODAY brings you the latest headlines and expert tips on money, health and parenting. We wake up every morning to give you and your family all you need to start your day. If it matters to you, it matters to us. We are in the people business. Subscribe to our channel for exclusive TODAY archival footage &amp; our original web series.  
Connect with TODAY Online!
Visit TODAY's Website: http://on.today.com/ReadTODAY
Find TODAY on Facebook: http://on.today.com/LikeTODAY
Follow TODAY on Twitter: http://on.today.com/FollowTODAY
Follow TODAY on Google+: http://on.today.com/PlusTODAY
Follow TODAY on Instagram: http://on.today.com/InstaTODAY
Follow TODAY on Pinterest: http://on.today.com/PinTODAY
George W. Bush On President Trump, Putin, Religious Freedom, Immigration (Exclusive) | TODAY</t>
  </si>
  <si>
    <t>When Melania Trump met Vladimir Putin: Melania Trump sits beside Russian president Putin at G20 banquet dinner
Subscribe to Vesti News https://www.youtube.com/channel/UCa8MaD6gQscto_Nq1i49iew?sub_confirmation=1
Subscribe to Russia Insight https://www.youtube.com/c/RussiaInsight?sub_confirmation=1
Donate Bitcoin 17svLdxJmzf8GyehbpqVpbiJhxs8j66G26
Donate Litecoin LbCxkRx7ikFbZiHt69nc2hVrAeakqdFo7t
Donate Etherium 0xd760DEedaA49Ff2C8BdfeB7f332b407ED</t>
  </si>
  <si>
    <t>Who had the dominant handshake and who couldn't maintain eye contact?
Please subscribe HERE http://bit.ly/1rbfUog
World In Pictures https://www.youtube.com/playlist?list=PLS3XGZxi7cBX37n4R0UGJN-TLiQOm7ZTP
Big Hitters https://www.youtube.com/playlist?list=PLS3XGZxi7cBUME-LUrFkDwFmiEc3jwMXP
Just Good News https://www.youtube.com/playlist?list=PLS3XGZxi7cBUsYo_P26cjihXLN-k3w246</t>
  </si>
  <si>
    <t>(No Ads now, Solely Your Support, Please Donate $1 https://bit.ly/2Dewqmz. Thank you very much!) _xD83D__xDD34_ President Trump, First Lady Melania meet Russian Putin  WWI Centennial in Paris hosted by French President Macron</t>
  </si>
  <si>
    <t>Sharing a mix of breaking news, Arizona stories, engaging discussions, and popular culture. #DonaldTrump</t>
  </si>
  <si>
    <t>Former President of the Soviet Union Mikhail Gorbachev recently penned an editorial urging the US and its adversaries alike to abandon the “madness of nuclear deterrence.” Chris Hedges, host of “On Contact” on RT America, joins Rick Sanchez to discuss the threat that a new nuclear arms race poses to the whole world. 
Find RT America in your area: http://rt.com/where-to-watch/
Or watch us online: http://rt.com/on-air/rt-america-air/
Like us on Facebook http://www.facebook.com/RTAmerica
Follow us on Twitter http://twitter.com/RT_America
#NewsWithRickSanchez
#QuestionMore
#RTAmerica</t>
  </si>
  <si>
    <t>Jimmy Fallon's monologue from Monday, July 16.
Subscribe NOW to The Tonight Show Starring Jimmy Fallon: http://bit.ly/1nwT1aN
Watch The Tonight Show Starring Jimmy Fallon Weeknights 11:35/10:35c
Get more Jimmy Fallon: 
Follow Jimmy: http://Twitter.com/JimmyFallon
Like Jimmy: https://Facebook.com/JimmyFallon
Get more The Tonight Show Starring Jimmy Fallon: 
Follow The Tonight Show: http://Twitter.com/FallonTonight
Like The Tonight Show: https://Facebook.com/FallonTonight
The Tonight Show Tumblr: http://fallontonight.tumblr.com/
Get more NBC: 
NBC YouTube: http://bit.ly/1dM1qBH
Like NBC: http://Facebook.com/NBC
Follow NBC: http://Twitter.com/NBC
NBC Tumblr: http://nbctv.tumblr.com/
NBC Google+: https://plus.google.com/+NBC/posts
The Tonight Show Starring Jimmy Fallon features hilarious highlights from the show including: comedy sketches, music parodies, celebrity interviews, ridiculous games, and, of course, Jimmy's Thank You Notes and hashtags! You'll also find behind the scenes videos and other great web exclusives.
Trump Meets with Putin - Monologue
http://www.youtube.com/fallontonight</t>
  </si>
  <si>
    <t>TIME spoke with Patti Wood, a body language expert, to read between the lines of President Donald Trump and Russian President Vladimir Putin's first meeting at the G20 Summit in Hamburg, Germany.
Subscribe to TIME ►► http://po.st/SubscribeTIME
Get closer to the world of entertainment and celebrity news as TIME gives you access and insight on the people who make what you watch, read and share.
https://www.youtube.com/playlist?list=PL2EFFA5DB900C633F
Money helps you learn how to spend and invest your money. Find advice and guidance you can count on from how to negotiate, how to save and everything in between.
https://www.youtube.com/playlist?list=PLYOGLpQQfhNKdqS_Wccs94rMHiajrRr4W
Find out more about the latest developments in science and technology as TIME’s access brings you to the ideas and people changing our world.
https://www.youtube.com/playlist?list=PLYOGLpQQfhNIzsgcwqhT6ctKOfHfyuaL3
Let TIME show you everything you need to know about drones, autonomous cars, smart devices and the latest inventions which are shaping industries and our way of living
https://www.youtube.com/playlist?list=PL2862F811BE8F5623
Stay up to date on breaking news from around the world through TIME’s trusted reporting, insight and access
https://www.youtube.com/playlist?list=PLYOGLpQQfhNJeIsW3A2d5Bs22Wc3PHma6
CONNECT WITH TIME
Web: http://time.com/
Twitter: https://twitter.com/TIME
Facebook: https://www.facebook.com/time 
Google+: https://plus.google.com/+TIME/videos
Instagram: https://www.instagram.com/time/?hl=en
Magazine: http://time.com/magazine/
Newsletter: time.com/newsletter
ABOUT TIME
TIME brings unparalleled insight, access and authority to the news. A 24/7 news publication with nearly a century of experience, TIME’s coverage shapes how we understand our world. Subscribe for daily news, interviews, science, technology, politics, health, entertainment, and business updates, as well as exclusive videos from TIME’s Person of the Year, TIME 100 and more created by TIME’s acclaimed writers, producers and editors.
A Body Language Expert Analyzes President Trump And Russian President Putin's First Meeting | TIME
https://www.youtube.com/user/TimeMagazine</t>
  </si>
  <si>
    <t>Trump und Putin treffen bei der Pressekonferenz in Helsinki aufeinander - Was die nonverbale Kommunikation der beiden über die Situation aussagt, das in dieser Körpersprache Analyse!
Der RedeFabrik Campus ist die Online-Akademie für deinen kommunikativen Erfolg - vollgepackt mit Mehrwert zu den Themen Psychologie, Charisma, Körpersprache und Rhetorik. Mit der Facebook Gruppe, Tagesaufgaben und Livestreams bietet der Campus eine Gemeinschaft und Interaktion, um gemeinsam an seiner Persönlichkeit und Kommunikation zu arbeiten.
Zum RedeFabrik CAMPUS ➜ https://redefabrik.net/campus/
Instagram ➜ https://www.instagram.com/redefabrik/
Hier ist das EMPFOHLENE BUCH ➜ http://amzn.to/2oKocJ4 (wenn du auf das Cover klickst, dann kannst du dir Inhaltsverzeichnis ansehen)
DIE BESTEN BÜCHER ZUR KOMMUNIKATION &amp; RHETORIK:
Ein kostenloses Hörbuch deiner Wahl ➜ http://amzn.to/2G0p8Uv
Menschen lesen ➜ http://amzn.to/2GdzmAM
Argumentieren unter Stress ➜ http://amzn.to/2mZsxJN
Heikle Gespräche ➜ http://amzn.to/2IDR5A1
Die Macht der Rhetorik ➜ http://amzn.to/2FZkNO0
Die Psychologie des Überzeugens ➜ http://amzn.to/2mi0zUU
Das Nonplusultra der Schlagfertigkeit ➜ http://amzn.to/2Gaev1j
Menschen gewinnen ➜ http://amzn.to/2DIZgqI
Methodenkoffer Grundlagen der Kommunikation ➜ http://amzn.to/2IG46sK
Wie man Freunde gewinnt ➜ http://amzn.to/2mi5TaS
Einfach mehr Charisma ➜ http://amzn.to/2IIk99y
DEAL! ➜ http://amzn.to/2lSmyXp
Charisma fällt nicht vom Himmel ➜ http://amzn.to/2IIkglu
Das Charisma-Geheimnis ➜ http://amzn.to/2FZOD4Q
Überzeugt! ➜ http://amzn.to/2mi2TeS
Talk Like TED ➜ http://amzn.to/2lSyY1s
Instagram ➜ https://www.instagram.com/redefabrik/
Facebook ➜ https://www.facebook.com/RedeFabrik/
Newsletter ➜ https://redefabrik.net/newsletter/
Twitter ➜ https://twitter.com/RedeFabrik
Wenn ihr die Amazon-Links verwendet, unterstützt ihr mich und zahlt natürlich den gleichen Preis. (Ich bekomme eine Provision, die ansonsten an Amazon gehen würde.)
Intromusik: floatinurboat - Spirit of Things [NCS Release]
https://www.youtube.com/watch?v=LY1ik-Do_MU</t>
  </si>
  <si>
    <t>President Donald Trump and Russian President Vladimir Putin speak with the media before they engage in a one-on-one meeting in Helsinki, Finland.</t>
  </si>
  <si>
    <t>Absichtliche Geschenke wird US-Präsident Trump dem Kreml in nächster Zeit wahrscheinlich nicht machen, muss er doch in den USA weiter streng den Eindruck vermeiden, Moskau zu nahe zu stehen.
En unfreiwilliges Geschenk hat er jedoch dem Kreml nach Meinung eines bekannten russischen Experten der Zeitung Kommersant soeben auf dem diplomatischen Parkett gemacht: Die Anerkennung der Annexion der Golanhöhen durch Israel als rechtmäßig. Denn jede Kritik an einer Krim-Annexion wurde damit unglaubwürdig, wechselten doch die Golanhöhen nicht nur entgegen dem Völkerrecht, sondern auch entgegen dem Willen der dortigen Bevölkerung ohe jedes Referendum und entgegen einer eindeutigen UNO-Resolution den Besitzer. Unser kleiner Beitrag zeigt, was der Experte damit meint.
Unterstützt unsere Arbeit 
monatlich :::: https://www.patreon.com/russlandtv
einmalig:::::::: http://www.paypal.me/russlandtv
russland.RU ist eine unabhängige Onlinezeitung über Russland und russland.TV unser Web-TV. Mehr Videos und aktuelle News online unter http://www.russland.ru
Jeden Sonntag:
Russland.direct - News, Hintergründe, Interviews mit Julia Dudnik - http://www.russland.direct
Jeden Mittwoch:
Russland.life - News und Infos aus Russland mit Anna und Anna
russland.NEWS bei Facebook: https://www.facebook.com/russland.ru
russland.NEWS bei Instagram: https://instagram.com/russland.news
russland.NEWS bei Twitter: https://twitter.com/russlandru
russland.NEWS bei Tumblr: http://russlandtv.tumblr.com/
russland.NEWS bei VK: https://vk.com/public55103096</t>
  </si>
  <si>
    <t>Die in Presseberichten wohl am meisten erwähnte Passage von Putins gestriger Jahrespressekonferenz waren seine Bemerkungen über Trump und die USA, die häufig nur indirekt und unvollständig wiedergegeben werden.
Deswegen gibt es ja bei russland.TV die Reihe "oton" und wir zeigen heute auf deutsch übersetzt im Gesamtzusammenhang die Fragen des amerikanischen Journalisten, die zu dem Statement führten und natürlich die entsprechenden Äußerungen von Putin. Übersetzt nach dem Originalmanuskript des Kreml.
Unterstützt unsere Arbeit - https://www.patreon.com/russlandtv
russland.RU ist eine unabhängige Onlinezeitung über Russland und russland.TV unser Web-TV. Mehr Videos und aktuelle News online unter http://www.russland.ru
Unsere Gratis News-App für iOS und Android findet Ihr unter https://www.crowdtv-apps.com/de/creator/russland-news.php
Videoreihen mit eigenen Homepage:
Russland.direct - Infos und Russlandexperten mit Julia Dudnik - http://www.russland.direct
Moskau.life - Politik mit Anastasia Petrowa - http://www.moskau.life
Petersburg.life - russische Metropole hautnah mit Anna Smirnowa http://www.petersburg.life
Russisch.life - Russisch lernen mit Anna Kotschewa - http://www.russisch.life
russland.NEWS bei Facebook: https://www.facebook.com/russland.ru
russland.NEWS bei Instagram: https://instagram.com/russland.news
russland.NEWS bei Twitter: https://twitter.com/russlandru
russland.NEWS bei Tumblr: http://russlandtv.tumblr.com/
russland.RU bei VK: https://vk.com/public55103096</t>
  </si>
  <si>
    <t>President Vladimir Putin shares his take on the presumptive Republican nominee and why he appreciates some of Trump's statements.</t>
  </si>
  <si>
    <t>Donald Trump and Vladimir Putin have had a unique relationship.  Mr Trump once said Mr Putin gave him a present during the 2013 Miss Universe Pageant in Moscow. Then in 2016, Mr Trump claimed he didn't even know who the Russian leader was.
As the pair prepare for their first official meeting in Helsinki, take a look at the best bits of their 'bromance'.
Read more here: http://www.abc.net.au/news/2018-07-15/donald-trump-vladimir-putin-relationship/9922260
For more from ABC News, click here: http://www.abc.net.au/news/
Follow us on Twitter: http://twitter.com/abcnews
Like us on Facebook: http://facebook.com/abcnews.au
Subscribe to us on YouTube: http://ab.co/1svxLVE
Follow us on Instagram: http://instagram.com/abcnews_au</t>
  </si>
  <si>
    <t>Wie "historisch" wird der Gipfel in Helsinki? Wieso treffen sich Putin und Trump überhaupt? Und wer profitiert von dieser Zusammenkunft? Transatlantik-Experte Jan Techau mit einem Ausblick.
Hier gibt es weitere Infos:
http://www.spiegel.de/politik/ausland/donald-trump-trifft-wladimir-putin-alle-entwicklungen-im-liveblog-a-1218628.html</t>
  </si>
  <si>
    <t>Das mit Hochspannung erwartete Treffen zwischen dem US-Präsidenten Donald Trump und dem russischen Präsidenten Putin in Helsinki ist das erste bilaterale Treffen, seit Trump im Amt ist. Bevor es jedoch zum offiziellen bilateralen Teil übergeht, wird zunächst ein Gespräch unter vier Augen zwischen beiden Staatschefs stattfinden. Wir übertragen das Treffen mit deutscher Simultanübersetzung.
Mehr auf unserer Webseite: https://deutsch.rt.com/
Folge uns auf Facebook: https://www.facebook.com/rtdeutsch 
Folge uns auf Twitter: https://twitter.com/RT_Deutsch 
Folge uns auf Google+: https://plus.google.com/106894031455027715800/about 
RT Deutsch nimmt die Herausforderung an, die etablierte deutsche Medienlandschaft aufzurütteln und mit einer alternativen Berichterstattung etablierte Meinungen zu hinterfragen. Wir zeigen und schreiben das, was sonst verschwiegen oder weggeschnitten wird. RT - Der fehlende Part.</t>
  </si>
  <si>
    <t>Ein Ball, ein Schild und jede Menge Harmonie - so präsentierten sich die beiden Präsidenten nach ihrem Vier-Augen-Gespräch
Hier gibt es weitere Infos:
http://www.spiegel.de/politik/ausland/nach-treffen-mit-wladimir-putin-donald-trump-muss-daheim-die-wogen-glaetten-a-1218795.html</t>
  </si>
  <si>
    <t>Die Präsidenten von Russland und den USA haben sich auf Twitter-Vorschlag Donald Trumps in Helsinki getroffen. Während einer Pressekonferenz sprachen sie von einem "sehr konstruktiven Treffen".…
LESEN SIE MEHR : http://de.euronews.com/2018/07/16/trump-und-putin-in-helsinki-pressekonferenz
euronews: der meistgesehene Nachrichtensender in Europa.
Abonnieren Sie! http://www.youtube.com/subscription_center?add_user=euronewsde
euronews gibt es in 13 Sprachen: https://www.youtube.com/user/euronewsnetwork/channels
Auf Deutsch:
Internet : http://de.euronews.com
Facebook: https://www.facebook.com/euronews
Twitter: http://twitter.com/euronewsde
Google+: https://plus.google.com/u/0/b/101036888397116664208/113171012041187764998/posts?pageId=101036888397116664208</t>
  </si>
  <si>
    <t>President Donald Trump and President Vladimir Putin hold a one-on-one meeting in Helsinki, Finland.
FOX News Channel (FNC) is a 24-hour all-encompassing news service dedicated to delivering breaking news as well as political and business news. The number one network in cable, FNC has been the most watched television news channel for more than 16 years and according to a Suffolk University/USA Today poll, is the most trusted television news source in the country. Owned by 21st Century Fox, FNC is available in more than 90 million homes and dominates the cable news landscape, routinely notching the top ten programs in the genre.
Subscribe to Fox News! https://bit.ly/2vBUvAS
Watch more Fox News Video: http://video.foxnews.com
Watch Fox News Channel Live: http://www.foxnewsgo.com/
Watch full episodes of your favorite shows
The Five: http://video.foxnews.com/playlist/longform-the-five/
Special Report with Bret Baier: http://video.foxnews.com/playlist/longform-special-report/
The Story with Martha Maccallum: http://video.foxnews.com/playlist/longform-the-story-with-martha-maccallum/
Tucker Carlson Tonight http://video.foxnews.com/playlist/longform-tucker-carlson-tonight/
Hannity http://video.foxnews.com/playlist/longform-hannity/
The Ingraham Angle: http://video.foxnews.com/playlist/longform-the-ingraham-angle/
Fox News @ Night: http://video.foxnews.com/playlist/longform-fox-news-night/
Follow Fox News on Facebook: https://www.facebook.com/FoxNews/
Follow Fox News on Twitter: https://twitter.com/FoxNews/
Follow Fox News on Instagram: https://www.instagram.com/foxnews/ 
Subscribe to Fox News!  https://www.youtube.com//FoxNewsChannel
Watch more Fox News Video: http://video.foxnews.com
Watch Fox News Channel Live: http://www.foxnewsgo.com/</t>
  </si>
  <si>
    <t>The U.S. president said he blamed the U.S., Russia and the Mueller probe for the decline in relations.</t>
  </si>
  <si>
    <t>Donald Trump was in Paris over the weekend to mark the 100-year anniversary of the end of World War I. His friend Vladimir Putin also showed up and Trump was once again, very chummy. That was not the bigliest embarrassment in Paris, Trump also skipped the World War I memorial event on Saturday because of the weather.
Team Trump Spreading Doctored Jim Acosta Video https://youtu.be/aPNMZLcLc2w  
SUBSCRIBE to get the latest #KIMMEL: http://bit.ly/JKLSubscribe
Watch Mean Tweets: http://bit.ly/KimmelMT10
Connect with Jimmy Kimmel Live Online:
Visit the Jimmy Kimmel Live WEBSITE: http://bit.ly/JKLWebsite
Like Jimmy Kimmel on FACEBOOK: http://bit.ly/KimmelFB
Like Jimmy Kimmel Live on FACEBOOK: http://bit.ly/JKLFacebook
Follow @JimmyKimmel on TWITTER: http://bit.ly/KimmelTW
Follow Jimmy Kimmel Live on TWITTER: http://bit.ly/JKLTwitter
Follow Jimmy Kimmel Live on INSTAGRAM: http://bit.ly/JKLInstagram
About Jimmy Kimmel Live:
Jimmy Kimmel serves as host and executive producer of Emmy-winning "Jimmy Kimmel Live," ABC's late-night talk show.
"Jimmy Kimmel Live" is well known for its huge viral video successes with 5.6 billion views on YouTube alone.
Some of Kimmel's most popular comedy bits include - Mean Tweets, Lie Witness News, Jimmy's Twerk Fail Prank, Unnecessary Censorship, YouTube Challenge, The Baby Bachelor, Movie: The Movie, Handsome Men's Club, Jimmy Kimmel Lie Detective and music videos like "I (Wanna) Channing All Over Your Tatum" and a Blurred Lines parody with Robin Thicke, Pharrell, Jimmy and his security guard Guillermo.
Now in its sixteenth season, Kimmel's guests have included: Johnny Depp, Meryl Streep, Tom Cruise, Halle Berry, Harrison Ford, Jennifer Aniston, Will Ferrell, Katy Perry, Tom Hanks, Scarlett Johansson, Channing Tatum, George Clooney, Larry David, Charlize Theron, Mark Wahlberg, Kobe Bryant, Steve Carell, Hugh Jackman, Kristen Wiig, Jeff Bridges, Jennifer Garner, Ryan Gosling, Bryan Cranston, Jamie Foxx, Amy Poehler, Ben Affleck, Robert Downey Jr., Jake Gyllenhaal, Oprah, and unfortunately Matt Damon.
Trump Can't Control Himself Around Putin
https://youtu.be/A4DdLYb5AvQ</t>
  </si>
  <si>
    <t>Donald Trump and Vladimir Putin answered questions in Helsinki on Monday. Trump refused to back US intelligence agencies on their findings on Russian interference in the US presidential election. Trump declared the US and Russia's relationship to be strong, while Putin dodged questions on rumoured compromising material he held on Trump, and gave him a commemorative football 
Subscribe to Guardian News on YouTube ► http://bit.ly/guardianwiressub
Trump 'treasonous' after siding with Putin on election meddling ► https://www.theguardian.com/us-news/2018/jul/16/trump-finds-putin-denial-of-election-meddling-powerful
Support the Guardian ► https://theguardian.com/supportus
The Guardian ► https://www.theguardian.com
The Guardian YouTube network:
The Guardian ► www.youtube.com/theguardian
Owen Jones talks ► http://bit.ly/subsowenjones
Guardian Football ► http://is.gd/guardianfootball
Guardian Sport ► http://bit.ly/GDNsport
Guardian Culture ► http://is.gd/guardianculture
Guardian Science and Tech ► http://is.gd/guardiantech</t>
  </si>
  <si>
    <t>The House Judiciary Committee is holding the first in a series of hearings on special counsel Robert Mueller's investigation into Russian interference in the 2016 election. The hearing on Monday, June 10, focuses on "presidential obstruction and other crimes" and features John Dean, who served as White House counsel in the Nixon administration. In his report, Mueller said he found no evidence that the Trump campaign coordinated with Russia but outlined several situations in which President Donald Trump asked aides or others to interfere in the investigation.
Stream your PBS favorites with the PBS app: https://to.pbs.org/2Jb8twG
Find more from PBS NewsHour at https://www.pbs.org/newshour
Subscribe to our YouTube channel: https://bit.ly/2HfsCD6
Follow us:
Facebook: http://www.pbs.org/newshour
Twitter: http://www.twitter.com/newshour
Instagram: http://www.instagram.com/newshour
Snapchat: @pbsnews
Subscribe:
PBS NewsHour podcasts: https://www.pbs.org/newshour/podcasts
Newsletters: https://www.pbs.org/newshour/subscribe</t>
  </si>
  <si>
    <t>Mit Hochspannung wird das Treffen von US-Präsident Trump und dem russischen Staatschef Putin verfolgt. Europa fürchtet unvorteilhafte Absprachen, aber auch das Verhältnis von Washington und Moskau ist angespannt.
In eigener Sache: Wegen des hohen Kommentaraufkommens können wir zurzeit keine Kommentare mehr zu lassen. 
Danke für eurer Verständnis - das WELT-Team
Die WELT Nachrichten-Livestream http://bit.ly/2fwuMPg
Die Top-Nachrichten auf WELT.de https://www.welt.de/
Die Mediathek auf WELT.de https://www.welt.de/mediathek/
Besuche uns bei Facebook https://www.facebook.com/welt/
Folge uns auf Twitter https://twitter.com/welt
Besuche uns auf Instagram https://www.instagram.com/welt/
Help us caption &amp; translate this video!
https://amara.org/v/kVUg/</t>
  </si>
  <si>
    <t>During the G20 summit in Argentina, Russian President Vladimir Putin high-fives Saudi Crown Prince Mohammed bin Salman, who most of the world has castigated after the murder of journalist Jamal Khashoggi.
President Donald Trump was only a half-hour into his nine-hour flight to the G20 summit here in the Argentine capital when he decided to pull the plug on the most hotly anticipated moment of his trip: a lengthy face-to-face with Russian President Vladimir Putin.
But while Trump's abrupt decision quashed concerns that the President would repeat his cozy performance alongside Putin during their last meeting in Helsinki, Finland, new allegations by the President's former longtime attorney Michael Cohen revived questions about Trump's financial ties to Russia as he arrived for the international summit.
Trump's planned meetings with a half-dozen other world leaders -- combined with the possibility of diplomatic snafus -- offer little promise of clearing the smoke of suspicion that is once again following him abroad.
The President also refused to back away from the shadow of the Mueller investigation, beginning his day with a fresh pair of tweets about the Cohen saga, saying his business dealings while a candidate were "very legal &amp; very cool."
Hours later, the White House press secretary Sarah Sanders issued a statement blaming the "Russian Witch Hunt Hoax" -- a reference to special counsel Robert Mueller's investigation -- for hurting US-Russia relations.
Read More here: https://www.cnn.com/2018/11/30/politics/donald-trump-g20-putin-xi-diplomacy/index.html
#g20 #putin #CNN #News</t>
  </si>
  <si>
    <t>Trump, Putin, Merkel ja Sauli istuivat saman pöydän ääreen! 
Katso Putouksen kokonaiset jaksot: http://www.mtvkatsomo.fi/putous
Tilaa Putouksen Youtube-kanava ja näe uudet klipit ensimmäisenä: https://goo.gl/XMYSx0
Putouksen kahdeksannella kaudella mukana Ernest ”Erkku” Lawson, Minka Kuustonen, Pilvi Hämäläinen, Jenni Kokander, Kaisa Hela, Timo Lavikainen, Mikko Penttilä ja kipparina Roope Salminen!
Putouksen viralliset nettisivut: http://www.mtv.fi/putous
Tykkää Putouksesta Facebookissa: https://www.facebook.com/Putous
Seuraa Putousta Instagramissa: http://www.instagram.com/MTVPutous
Seuraa Putousta Twitterissä: https://twitter.com/mtvputous
#Putous</t>
  </si>
  <si>
    <t>Por fin se ha dado el encuentro entre Donald Trump y Vladimir Putin, ¿Qué comunicó su lenguaje corporal? ¿Fue un encuentro equilibrado o hubo alguien dominante? ¿Fue un encuentro cordial o tenso? ¿Qué podemos aprender de Vladimir Putin?
Aprende + de Lenguaje Corporal en Youtube https://goo.gl/e18Exz
Descarga el ebook gratuito Lenguaje Corporal poderoso en este link: https://goo.gl/yicPyI
* Web: https://goo.gl/2YLbjh
* Facebook: http://bit.ly/2j310pz
* Twitter: https://www.instagram.com/alvarocoach/
* Instagram: @alvarocoach
* Contacto: alvarobonillab@gmail.com</t>
  </si>
  <si>
    <t>Secretary of State Mike Pompeo testifies before the Senate Foreign Relations Committee on national security matters such as denuclearization of North Korea, Ukraine, and the summit between President Trump and Vladimir Putin in Helsinki, Finland.
FOX News Channel (FNC) is a 24-hour all-encompassing news service dedicated to delivering breaking news as well as political and business news. The number one network in cable, FNC has been the most watched television news channel for more than 16 years and according to a Suffolk University/USA Today poll, is the most trusted television news source in the country. Owned by 21st Century Fox, FNC is available in more than 90 million homes and dominates the cable news landscape, routinely notching the top ten programs in the genre.
Subscribe to Fox News! https://bit.ly/2vBUvAS
Watch more Fox News Video: http://video.foxnews.com
Watch Fox News Channel Live: http://www.foxnewsgo.com/
Watch full episodes of your favorite shows
The Five: http://video.foxnews.com/playlist/longform-the-five/
Special Report with Bret Baier: http://video.foxnews.com/playlist/longform-special-report/
The Story with Martha Maccallum: http://video.foxnews.com/playlist/longform-the-story-with-martha-maccallum/
Tucker Carlson Tonight http://video.foxnews.com/playlist/longform-tucker-carlson-tonight/
Hannity http://video.foxnews.com/playlist/longform-hannity/
The Ingraham Angle: http://video.foxnews.com/playlist/longform-the-ingraham-angle/
Fox News @ Night: http://video.foxnews.com/playlist/longform-fox-news-night/
Follow Fox News on Facebook: https://www.facebook.com/FoxNews/
Follow Fox News on Twitter: https://twitter.com/FoxNews/
Follow Fox News on Instagram: https://www.instagram.com/foxnews/ 
Subscribe to Fox News!  https://www.youtube.com//FoxNewsChannel
Watch more Fox News Video: http://video.foxnews.com
Watch Fox News Channel Live: http://www.foxnewsgo.com/</t>
  </si>
  <si>
    <t>O encontro, que estava programado para durar 30 minutos, se transformou em duas horas de conversa reservada. Os presidentes dos Estados Unidos e da Rússia se reuniram pela primeira nesta sexta (7), no G-20. Os líderes conversaram a respeito da Coreia do Norte, por causa do teste bem-sucedido com um míssil intercontinental realizado pelo país asiático e concordaram com um cessar-fogo no sul da Síria, que entra em vigor no domingo (9); se a trégua for respeitada, será ampliada para outras áreas.</t>
  </si>
  <si>
    <t>Trump y Putin se reúnen en Helsinki, y el presidente de EE UU asegura que "llevarse bien con Rusia es algo bueno, no es malo".
http://cort.as/-8CZ9
Suscríbete a nuestro canal: http://cort.as/yI0n
Visita http://elpais.com
Sección: http://elpais.com/internacional
Más vídeos de Internacional: http://cort.as/YGDj
Más vídeos de EL PAÍS: http://cort.as/YGC9
Síguenos en Facebook: https://www.facebook.com/elpais
Twitter: https://twitter.com/el_pais
Instagram: https://www.instagram.com/el_pais</t>
  </si>
  <si>
    <t>Trump-Putin: prove di disgelo…
ALTRE INFORMAZIONI : http://it.euronews.com/2018/07/16/trump-putin-prove-di-disgelo
euronews: il canale di informazione più seguito in Europa.
Abbonati ! http://www.youtube.com/subscription_center?add_user=euronewsit
euronews è disponibile in 13 lingue: https://www.youtube.com/user/euronewsnetwork/channels
In italiano: 
Sito web: http://it.euronews.com/
Facebook: https://www.facebook.com/euronews
Twitter: http://twitter.com/euronewsit</t>
  </si>
  <si>
    <t>In einem Duell voller Willkür und Terror treffen die Legenden von Borussia Hodenhagen auf Donald Trump, Wladimir Putin, Recep Tayyip Erdogan und Kim Jong-Un. Außerdem mit von der Partie sind Erich Honecker, Melania Trump und ein paar gemeine russische Trolle. Ist das etwa die erste Niederlage der Monsters of Kreisklasse?
Mehr WUMMS gibt es auf Facebook: https://facebook.com/wumms
und auf Instagram: https://instagram.com/wummssport
und bei WhatsApp: https://whatsapp.funk.net/wumms
Endcard: https://www.youtube.com/watch?v=FI0Rl...
► YEAH! Wir gehören auch zu #funk. Schaut' da mal rein:
YouTube: https://funk.net/funkofficial
funk Web-App: https://go.funk.net
Facebook: https://facebook.com/funk
https://go.funk.net/impressum</t>
  </si>
  <si>
    <t>Trump y Putin hablan por teléfono hora y media
https://www.jornada.com.mx/2019/05/05/opinion/010o1pol
Canal 44 
3-Mayo-2019</t>
  </si>
  <si>
    <t>Auch heute kommt es wieder zu einem Duell der Giganten. Es treten die Präsidenten der beiden Supermächte Russland und USA gegeneinander an. Zur Erinnerung: Die heißen Donald Trump und Wladimir Putin. So. Wo das geklärt ist: Auf in den Kampf!
➡ Faktastisch jetzt abonnieren: http://bit.ly/faktastisch
Gib uns einen Daumen nach oben und schreibe deine Meinung über das Video in die Kommentare.
➡ Faktastisch "Tierwelt"-Buch auf Amazon: http://amzn.to/2lCYZBr
➡ Faktastisch "Liebe"-Buch auf Amazon:  http://amzn.to/2kDK6KL
➡ Faktastisch auf Facebook: https://www.facebook.com/faktastisch
➡ Faktastisch auf Instagram: http://instagram.com/faktastisch
➡ Faktastisch auf Twitter: https://twitter.com/faktastisch
➡ Faktastisch auf Google+: http://google.com/+FaktastischNet1
Schicke uns Verbesserungsvorschläge oder Ideen für den YouTube-Kanal an: kontakt(aet-Zeichen)faktastisch.net
Sprecher: Ear-Catcher (http://ear-catcher.net)
#faktastisch #trump #putin</t>
  </si>
  <si>
    <t>Sendung vom 21.08.2018 |
US-Präsident Donald Trump wütet fast täglich gegen Sonderermittler Robert Mueller. Die Russland-Ermittlungen seien eine Hexenjagd, Russlands Einmischung in die US-Wahlen "Fake News". 
In der ZDFzoom-Dokumentation kommen die Autoren Johannes Hano und Alexander Sarovic zu einem anderen Ergebnis: Russische Geheimdienste, Oligarchen und Wikileaks haben 2016 die Wahlen beeinflusst. Das Ziel: Ein Sieg Donald Trumps.
Das belegen zahlreiche Dokumente, die die Autoren einsehen und auswerten konnten. Ziel der russischen Operation sei es gewesen, „Amerika zu spalten und das Vertrauen der Bürger in die Demokratie zu zerstören“, sagt der ehemalige FBI Special Agent, Clinton Watts. Er selbst hat die russische Operation beobachtet.
Der ehemalige Station Chief der CIA in Moskau kommt zu dem Schluss, dass es unbestreitbar sei, dass es einen russischen Angriff gegeben hat. Und James Comey, der ehemalige FBI-Chef erklärt im Interview mit ZDFzoom: „ Die entscheidende Frage ist, wie tief diese Verschwörung geht und wer von amerikanischer Seite darin verwickelt ist.“
Donald Trump und Wladimir Putin bestreiten, dass es eine Verschwörung gegeben hat – doch die Beweise für ein Komplott gegen Amerika und seine Demokratie sind erdrückend.</t>
  </si>
  <si>
    <t>Support this content w/ a Paid subscription @ http://DeFrancoElite.com
Watch Yesterday's PDS: https://youtu.be/896NIvVByTI
Watch The Previous Morning Deep Dive: https://youtu.be/sN72HRn3gbg
————————————
Watch ALL the Morning Shows: https://www.youtube.com/playlist?list=PLHcsGizlfLMVTPwyQHClD_b9L5DQmLQSE
————————————
Follow Me On
————————————
TWITTER: http://Twitter.com/PhillyD
FACEBOOK: http://on.fb.me/mqpRW7
INSTAGRAM: https://instagram.com/phillydefranco/
————————————
Sources/Important Links:
————————————
https://www.state.gov/t/avc/trty/102360.htm
https://www.ploughshares.org/world-nuclear-stockpile-report
https://www.armscontrol.org/factsheets/USRussiaNuclearAgreements
https://www.nytimes.com/2019/02/01/world/europe/inf-treaty.html
https://www.washingtonpost.com/news/global-opinions/wp/2018/10/23/the-inf-treaty-hamstrings-the-u-s-trump-is-right-to-leave-it/?utm_term=.3eb1580d6c91
https://www.nps.gov/articles/start-treaty-1991.htm
https://www.cnn.com/2019/02/06/europe/russia-exit-inf-treaty-intl/index.html
https://www.vox.com/world/2018/12/4/18126085/inf-treaty-russia-usa-pompeo-trump-putin-missile
https://www.apnews.com/cdaeb0e8f6c549b1a47fa31e0cd79f43
————————————
Wanna send us stuff?
ATTN: Philip DeFranco - Rogue Rocket
4804 Laurel Canyon Blvd. Box - 760
Valley Village, CA 91607
————————————
Wanna listen on the go?
-ITUNES: http://PDSPodcast.com
-SOUNDCLOUD: https://soundcloud.com/thephilipdefrancoshow
________________________
Edited by: Jason Mayer
Produced by: Amanda Morones, Cody Snell
Art Director: Brian Borst
Writing/Research: Philip DeFranco, Cody Snell
————————————
#DeFranco #Putin #INF
————————————</t>
  </si>
  <si>
    <t>O presidente dos Estados Unidos, Donald Trump, e o presidente da Rússia, Vladimir Putin, analisaram a situação da Venezuela durante uma longa conversa por telefone. #HoraNews</t>
  </si>
  <si>
    <t>The Helsinki summit was a good day for Putin and the oligarchs in Russia. But it was a bad day for people in the United States and all over the world who believe in democracy and who are trying to understand what world our idiot president lives in.</t>
  </si>
  <si>
    <t>#CharroPolítico #JuncalSsolano #CharroVivo
Te regalo 1000 en rappicreditos para que no pagues el envío, ingresa mi código juncalsolano si eres nuevo usuario en la app de rappi
Síguenos En Redes Sociales:
El Charro Politico: https://www.facebook.com/ElCharroPoli...
Twitter: https://www.twitter.com/charropolitico
Juncal Solano
Facebook: https://www.facebook.com/JuncalSSolano/
Instagram: https://www.instagram.com/juncalssolano/
El Charro Politico // Juncal Solano
Director // J.Fernando Carmona
Locución // Juncal Solano @JUNCALSSOLANO
Editor // Favio Aguirre @Favs_Ag</t>
  </si>
  <si>
    <t>After the great response from my video about the watches of US Presidents, I wanted to broaden my scope and look at a list of world leaders, prominent figures and the watches that they wear.
CHECK OUT MY STORE: teddybaldassarre.com
Follow me on Instagram: https://www.instagram.com/teddybaldassarre/?hl=en
Check out our awesome Patreon perks including discounts on our store and private live stream with me monthly: https://www.patreon.com/teddybaldassarre/overview
Watch Collection Battle Form:
https://docs.google.com/forms/d/e/1FAIpQLScpDrIs7LarCKnbQrFDxJRTXWhO2YICtbwNrY3JOQfTms3opQ/viewform?usp=sf_link
WATCH GIVEAWAY FORM: https://teddybaldassarre.us18.list-manage.com/subscribe?u=4ff70011f4a6a5cbe69ff8d70&amp;id=c4d5786a95
Watches of Us Presidents: https://youtu.be/E-_cXy6_qLc
Watches of Rockstars: https://youtu.be/qqsA8U_piHw
Why Are Rolex Watches So Expensive?:  https://www.youtube.com/watch?v=TBueQirhH1Ahttps://www.youtube.com/watch?v=TBueQirhH1A
The Truth About Water Resistance: https://youtu.be/bWjypD_Tu94
AD and Where to Buy Watches: https://youtu.be/MzCKpJ45NAI
Best Watches Under $200 - https://youtu.be/DuVw6VfjKZA
Best Everyday watches under $100 - https://youtu.be/36_xQXmWSQY
15 Great Watches Under $100 - https://youtu.be/dDz5pNS5x60
Best Dive Watches Under $300 - https://youtu.be/U36K14EwcsA
Best Dress Watches under $1,000 - https://youtu.be/z682I4XO2zU
Best Watches Between $300-$1000 - https://youtu.be/S-_uQCmZQuE
Article breaking down the Lange: https://www.hodinkee.com/articles/a-lange-and-sohne-tourbograph-perpetual-pour-le-merite-introducing</t>
  </si>
  <si>
    <t>World Leaders, Donald Trump, Vladimir Putin och Kim Jong-Un, förenas för en kväll i Talangs studio.
Talang är ett av världens mest framgångsrika tv-format och har hjälpt flera välkända stjärnor att nå toppen, både i Sverige och utomlands. Programmet leds av Pär Lernström och Keyyo (Kristina Petrushina). Juryn består av Bianca Ingrosso, Alexander Bard, David Batra och LaGaylia Frazier.
Se hela avsnitt av Talang på TV4 Play: http://www.tv4play.se/program/talang
Se mer från TV4 på:
TV4 Play: http://tv4play.se
YouTube: http://www.youtube.com/user/tv4?sub_confirmation=1
Facebook: http://www.facebook.com/TV4
Instagram: http://instagram.com/TV4
Twitter: http://twitter.com/TV4
http://www.tv4.se/</t>
  </si>
  <si>
    <t>MONDAY! Oops… 22 minute show. Had a lot to cover. 
Go check out http://BetterHelp.com/Defranco - an affordable private online counseling with licensed therapists at your fingertips! 
Miss Friday’s PDS?: https://youtu.be/tsMHr6Njwuc
Check Out the Latest Vlog: https://youtu.be/swOP9Hyvtkg
Bonus Video: https://youtu.be/cw7bZzTKyIU
————————————
Support The Show (Sponsors/Support Below)
———————————— 
http://DeFrancoElite.com - Subscribe for exclusives,  early videos, and MUCH MORE!
http://BetterHelp.com/Defranco - Affordable private online counseling with licensed therapists at your fingertips!
Help Links: https://www.betterhelp.com/gethelpnow/
http://PostDeFranco.com - Sign up for Postmates, use code “PhillyD” and get $100 FREE DELIVERY CREDIT!
http://ShopDeFranco.com - Go get some gear! 
————————————
Follow Me On
————————————
TWITTER: http://Twitter.com/PhillyD
FACEBOOK: http://on.fb.me/mqpRW7
INSTAGRAM: https://instagram.com/phillydefranco/
————————————
Today in Awesome
————————————
Amazon Prime Day: https://www.amazon.com/
Life Noggin Alien Hand syndrome: https://youtu.be/hB3jjm__-ZQ
Skyscraper Scene Breakdown with Dwayne Johnson: https://youtu.be/jQnzrKH9_IQ
Unfriended- Dark Web: https://youtu.be/SFa6OT4H7EE
Game Theory - Ash’s Age: https://youtu.be/_43jzh7H1d4
Dr. Who Series 11 Teaser: https://youtu.be/iNy2kz-F0KQ
Ian Kung - How Papa John Practices Public Relations: https://youtu.be/76yjUxMjuo0
Secret Link: https://youtu.be/KRzVc8OPuNI
————————————
Sources/Important Links:
————————————
Elon Musk Insults Diver: 
https://www.bbc.com/news/world-asia-44846945  https://www.cnn.com/2018/07/16/asia/thai-cave-soccer-musk-rescuer-tweet-intl/index.html
https://www.npr.org/2018/07/16/629348178/elon-musk-and-british-diver-exchange-harsh-words-over-thai-cave-rescue
https://www.theguardian.com/uk-news/2018/jul/16/british-diver-in-thai-cave-rescue-stunned-after-attack-by-elon-musk
Sacha Baron Cohen’s Who is America?: 
http://www.foxnews.com/politics/2018/07/15/former-rep-joe-walsh-explains-how-who-is-america-star-sacha-baron-cohen-duped-him.html
https://www.cnn.com/2018/07/15/entertainment/who-is-america-review/index.html
https://www.cbsnews.com/news/former-congressman-joe-walsh-explains-how-sacha-baron-cohen-tricked-him-on-new-show/
Trump-Putin Talks:  
https://www.reuters.com/article/us-usa-russia-summit/trump-sits-down-with-putin-after-denouncing-past-u-s-policy-on-russia-idUSKBN1K601D
https://www.theguardian.com/us-news/live/2018/jul/16/trump-putin-summit-helsinki-russia-live
https://www.cnn.com/2018/07/14/politics/trump-uk-nato-takeaways/index.html
https://www.nytimes.com/2018/07/16/world/europe/trump-putin-summit-helsinki.html
Full press conference: 
https://www.cbsnews.com/video/president-trump-and-president-putin-address-media-following-historic-summit/
———————————— 
Wanna send us stuff? 
ATTN: Philip DeFranco - Rogue Rocket
4804 Laurel Canyon Blvd. #760
Valley Village, CA 91607
———————————— 
Wanna listen on the go?
-ITUNES: http://PDSPodcast.com
-SOUNDCLOUD: https://soundcloud.com/thephilipdefrancoshow
________________________
Edited by:
James Girardier - https://twitter.com/jamesgirardier
Produced by: 
Amanda Morones - https://twitter.com/MandaOhDang
Motion Graphics Artist:
Brian Borst - https://twitter.com/brianjborst
————————————</t>
  </si>
  <si>
    <t>İlber hocanın zaman makinesiyle evrende kaybolan Radi ve Özcan kendilerini Survivor dokunulmazlık oyununda bulur. Laz Putin Keşanlı Trump'ı kışkırtınca Acun kural değiştirmek zorunda kalır. Bülent Ersoy, Nur Yerlitaş, Turabi, Nagihan ve diğer Survivor yarışmacılarının da yer aldığı bu komik animasyon çizgi filmi kaçırmayın!
(NOT: Adı geçen kişi, kurum ve markaların gerçekle hiçbir alakası yoktur. Bu animasyon bir parodidir.)
--
Youtube Türkiye'nin en eğlenceli ve komik animasyon çizgi film serisi Özcan Show kanalına abone ol: http://goo.gl/k2CkVo
Facebook Sayfası ► http://facebook.com/ozcanshow
Twitter ► https://twitter.com/ozcanshow
Instagram ► https://instagram.com/ozcanshow
İletişim ► showozcan@gmail.com</t>
  </si>
  <si>
    <t>(3 May 2019) President Donald Trump spoke with Russian President Vladimir Putin for more than an hour Friday on a wide range of topics, including nuclear arms agreements, North Korea and trade. 
White House press secretary Sarah Sanders confirmed the two leaders also discussed "very, very briefly" the investigation by special counsel Robert Mueller.
"Essentially in the context of that it's over and there was no collusion, which I'm pretty sure both leaders were very well aware of long before this call took place," she told reporters.
Find out more about AP Archive: http://www.aparchive.com/HowWeWork 
Twitter: https://twitter.com/AP_Archive 
Facebook: https://www.facebook.com/APArchives 
Google+: https://plus.google.com/b/102011028589719587178/+APArchive​ 
Tumblr: https://aparchives.tumblr.com/​​
Instagram: https://www.instagram.com/APNews/
You can license this story through AP Archive: http://www.aparchive.com/metadata/youtube/ae996a87e4a0d1bc583bb92f7f0dee90</t>
  </si>
  <si>
    <t>América Noticias, América TeVé 5pm y 10pm. Más en americateve.com
Visita nuestro web: http://www.americateve.com/
Señal en vivo: http://www.americateve.com/vivo
Programas anteriores: http://www.americateve.com/programas
Instagram: @americateve41
AméricaTeVé es una estación de TV independiente en Español basada en Miami, con distribución de aire en los mercados de Miami, New York y Puerto Rico.</t>
  </si>
  <si>
    <t>Noted for her opposition to Russian President Vladimir Putin, Gessen has written about a range of topics, including LGBTQ rights, Russia’s Jewish state and the 2016 U.S. presidential election. She was born and spent much of her childhood in Moscow before moving with her Jewish family to the United States. After the fall of the Soviet Union, she returned to Moscow, where she and others created post-Soviet Russia’s first weekly magazine, Itogi. She also served as a member of the board of directors for the Moscow-based LGBT rights organization Triangle; as the head of U.S. News &amp; World Report’s Moscow bureau; and as chief editor of Vokrug Sveta, a popular-science journal. She was dismissed from this position at Russia’s oldest magazine after refusing to send a reporter to cover a nature conservation event featuring Putin, considering it political exploitation of environmental concerns.
As a journalist living in Moscow, she experienced the rise of Putin firsthand. Her 2012 bestselling biography The Man Without a Face: The Unlikely Rise of Vladimir Putin—hailed as “an unflinching indictment of the most powerful man in Russia” by The Wall Street Journal—delivers a chilling account of the rise and reign of one of the most influential figures in world politics. 
She is also the author of Words Will Break Cement: The Passion of Pussy Riot—named a Best Book of 2014 by NPR and The Guardian—about a Russian punk rock group arrested for staging an unauthorized performance protest opposing Putin and the leadership of the Russian Orthodox Church.
Her 2015 book The Brothers: The Road to an American Tragedy, about the perpetrators of the 2013 Boston Marathon bombings, was named a Best Book of the Year by Time magazine. 
Her most recent book, Where the Jews Aren’t: The Sad and Absurd Story of Birobidzhan, Russia’s Jewish Autonomous Region, was hailed by Publisher’s Weekly as “one of the 20th century’s most chilling stories of struggle, perseverance, and despair.” 
A fluent writer in Russian and English, Gessen is a regular contributor to The New York Times, The New Yorker, The Washington Post, Harper’s, Vanity Fair and Slate, among other publications.</t>
  </si>
  <si>
    <t>Samstag, 4. Mai 2019 – 15:15 Uhr
Volltext: https://tinyurl.com/yy52266r
Grundsätzlich
Alles was ich sage: gilt nur für NM und mich
1:19 - Trump-Telefonat mit Putin am Freitag
"Handel, Venezuela, Ukraine, Nordkorea, Atomare Rüstungskontrolle“
START: Strategische Nuklearwaffen
4:54 - Russland-Hetze - RTL
https://tinyurl.com/yyd6d9zl
FILM-1: RTL-Aktuell: 2019-4-30 F120
5:37 - Venezuela
Aufruf zur Desertion, Generalstreik, Putsch: gescheitert
ZDF: der „erhoffte Militäraufstand“ blieb aus!
Heiko Maas ZUFÄLLIG in der Region: Brasilien/Kolumbien
8:48 - Weltschulden: 243 bio US$!
Keine zehn Jahre mehr!
Bloomberg: starke geopolitische Instabilität, Unruhen, Kriege
10:39 - Bargeldlose Welt – RT Deutsch: Dr. Norbert Häring
https://tinyurl.com/y35xucdz
RT Deutsch: vermeidet Fragen nach Zins- und Geldsystem
DISLIKE? ;-)
Russia Today = Teil des Finanzmafiasystems in Russland
Chef: Medwedjew – Gegenspieler: Putin
kein Interview, kein Kontakt mit RT Deutsch
https://tinyurl.com/y5duv6ws
Trotzdem: nicht vergessen: stimmen politisch vielfach überein!
15:16 - Geldwäsche-Paradies Europa
4Q/2018: 200 mia Euro gewaschen estn. Filiale Danske Bank
Russland-Zentralbank: Warnung 2008!!!
NUR Deutschland: 100 mia /JAHR!!! Berlin: Mafia-Regierung!
16:52 - Juso-Chef Kühnert: Schattendebatte!
Kühnert wirkt wie Freund der Finanzmafia! - nur Symptome!
Kartelle wollen NUR Symptom-Kuren, KEIN Systemwechsel!
18:55 - Bayer: Aktionäre verweigern Chef Baumann Entlastung
Aufsichtsrat will Baumann halten! TROTZDEM!
Weil Aufsichtsrat ebenfalls zurücktreten müsste!
MAFIA hält zusammen! Finanzen, Medien, Chemie!!
19:26 - Madsack-Umfrage: Merz vor Kramp-Karrenbauer
Merz–13%, KK–11%, Scholz (SPD)/Habeck (Grün): 8%, Nahles?
37% keiner davon, 22% weiß nicht
Systemfrage liegt klar auf dem Tisch!!
21:16 - Bayern will Landwirte gegen Dürre versichern!
Endlich: mit gesunder Orgon-Kraft kräftigen Regen erzeugen! 
22:26 - BMWI Altmaier gegen besseren Schutz für Paketboten
„nicht die Zeit für neue Belastungen für Wirtschaft“
NM: Amazon’s Sklaven brauchen +Geld UND +Sicherheit!
STOP: Firmentricks gegen soziale Sicherheit!
Lufthansa-Subunternehmen: Regierungsflieger Beinahe-Absturz??
24:23 - Iran: Im Konfliktfall niemand mehr sicher
Außenminister Zarif: USA, Israel, einzelne arabische Staaten
enge Verbindungen: Russland, China, Indien uvm.
"New Yorker"-Beitrag über Bolton - Lese-Empfehlung!
Weißes Haus/Trump: „Der wird uns in den Krieg treiben!“
Bolton erwog eigene Präsidentschaftskandidatur
Kriegspräsident der Kartelle?
“Unter Bolton herrscht Chaos”
https://tinyurl.com/y2wogd3n - SO GEHT KRIEG.
34:06 - Instex: bereit für erste Geschäfte !?!
Agentur in Paris unter Leitung Per Fischer (ex-Commerzbank)
Keine Geschäfte – fehlender politischer Rückhalt
EU, Deutschland: miese Bündnis- und Geschäftspartner!
ParsToday-Interview: Original: https://tinyurl.com/y58e2oee
YT: https://youtu.be/70P4DNelK9Y
35:53 - Assange - rechtlos in London
Wo ist das schwedische Auslieferungsersuchen?
Wo ist schwedisches Interesse an Rechtsverfolgung?
Medienlügen: Es ging immer nur um VERNEHMUNG, nie um Bestrafung!
Vernehmung fand in der Botschaft statt: ergebnislos! Kein Urteil!
Campact-Aktion! http://chng.it/VjdJHgq mehr als 300.000!
Freiheit für Assange! May’s Wahnsinnspolitik stoppen!
37:30 - Kauder: Muslimische Mehrheit = Probleme für andere Religionen
Religionshetze – RÜCKTRITT!
Verbrecherbande Nato: Probleme für souveräne Völker!
Multikriminelles EU-System: Probleme für EU- + andere Völker
38:20 - Für Juden keine Zukunft in Deutschland??
Die Welt: 27.4.
50 junge Juden nach Israel – aber 500 oder 5.000 zu uns!
Pro-zionistische Verleumdung gegen Deutschland!
FAKE NEWS: Facebook &amp; Youtube schließen!
Neue Mitte: 2 mio/20 Jahre Juden/Palästina: kein Blut Hände!
Nach Rückkehr der 2 mio Zuwanderer
Achtung: Israel macht so weiter: keine Zukunft in/für Israel
40:05 - Israelische Botschaft: interessante Auskunft
Kontakt abgelehnt
Israel: Politik wie Terror- und Schurkenstaat
BDS! – einzige Möglichkeit!
41:50 - Spendenaufruf: Anwalt gefunden, Vorschuss fällig!
FILM-2
Empfänger: RA Nagler
Verwendungszweck: BEP e.V. - Hörstel
IBAN: DE07 3606 0488 0403 6932 01 / BIC: GENODEM1GBE
im Video falsch, hier: korrekt!
42:53 - Palästina/Gaza W57
Jahrhundert-Deal nach Ramadan – ca. 6 Wochen??
3 Tote, darunter ein 19-jähriger
50 Verletzte: 1 Frau, 1 Sanitäter
300m Entfernung vom Zaun
44:24 - Bewegung mit Parteifähigkeit
Es ist ernst, Bedrohung wächst!
Einzelne: wenig Chance gegen Breitband-Betrugspolitik!
FILM-3: Maria Magdalena: Universal Pictures 2018
Wichtige Antworten für Selbstverständnis ethische Bewegung:
WIR SIND die Änderung
Volksmund: Es gibt nichts Gutes, außer: man tut es
wir sind alle miteinander verbunden! Weltweit!
Anhörungen Unterstützer/Mitglieder: Potsdam, 8. Juni 2019
Tel: 030 25559828‬ - Mi. 18-19 Uhr
Mail: info(AT)neuemitte.org
SPENDEN/BEITRÄGE: 
Neue Mitte
IBAN: DE73100100100607433123
BIC: PBNKDEFF</t>
  </si>
  <si>
    <t>El presidente de Estados Unidos, Donald Trump, y su homólogo de Rusia, Vladimir Putin, analizaron el viernes la situación en Venezuela durante una larga llamada telefónica en la que repasaron varios temas.</t>
  </si>
  <si>
    <t>San Petersburgo (Rusia), 6 jun (EFE).- El presidente ruso, Vladímir Putin, llamó hoy "locos" a los países que han reconocido al autoproclamado presidente de Venezuela, Juan Guaidó, durante una entrevista en la que también acusó a EEUU de "desestabilizar la seguridad mundial" al retirarse de cruciales tratados de desarme.
IMÁGENES FACILITADAS POR EL KREMLIN. NO MONETIZAR.</t>
  </si>
  <si>
    <t>Noticias de ULTIMA HORA EEUU 4 JUNIO 2019| TRUMP PONE A PUTIN A CORRER! NOTICIAS DE DONALD TRUMP!
Te invitamos a que nos apoyes con los Hashtags de nuestro canal. #ultimominuto #ultimahora #ultimasnoticias</t>
  </si>
  <si>
    <t>➤Facebook: https://www.facebook.com/maxsamsonUY</t>
  </si>
  <si>
    <t>World News Donald Trump Russia White House MSNBC news channel news station newspaper breaking news us news politics current events top stories pop culture business cable cable news Ex-KGB Spy Vladimir Putin Putin Jack Barsky former KGB spy majority of his career United States meeting with Putin KGB KGB spy russian spy President Trump President Vladimir Putin Trump Putin meeting g20 russia hacks russian hack</t>
  </si>
  <si>
    <t>CNN News CNN TV CNN Newsroom default</t>
  </si>
  <si>
    <t>All In All In with Chris Hayes Chris Hayes MSNBC MSNBC news MSNBC live MSNBC TV news breaking news current events US news politics politics news political news elections Russia Vladimir Putin Cory Booker donald trump donald trump speech a donald trump speech vladimir putin speech vladimir putin business vladimir putin best cory booker speech cory booker best speech cory booker best moments intelligence community us intelligence community</t>
  </si>
  <si>
    <t>world donald trump trump news russia investigation andrew mccabe james comey CBS trump mccabe trump FBI Trump russia trump putin putin trump i believe putin trump north korea trump us intelligence andrew mccabe trump Comey firing Rosenstein rod Rosenstein 25th amendment 2019 trump russia trump russia investigation comey comey trump trump comey 60 minutes politics us guardian coup mccabe 60 minutes mccabe interview mccabe trump 25th</t>
  </si>
  <si>
    <t>Brian Tyler Cohen Trump Republicans Democrats sarah huckabee sanders lies mueller report trump putin trump calls putin trump colluded with russia</t>
  </si>
  <si>
    <t>National Security Best of last night Donald Trump Russia Vladimir Putin CIA Last Word The Last Word The Last Word with Lawrence O'Donnell Lawrence O'Donnell MSNBC MSNBC News MSNBC Live US News Current Events Progressive News Liberal News lawrence odonnell lawrence odonnell live Putin president trump top stories donald trump russia president donald trump russia investigation president trump news Trump Meeting Putin vladimir putin donald trump</t>
  </si>
  <si>
    <t>RT Russia Today trump putin trump putin talk trump putin talk on the phone us china russua US china russia nuclear deal new nuclear deal trump putin phone russia US china nuclear deal venezuela putin trump venezuela</t>
  </si>
  <si>
    <t>Putin Vladimir Putin Putin US Elections Russia US US elections Trump Putin RT RTAMerica Rick Sanchez</t>
  </si>
  <si>
    <t>donald trump vladimir putin llamada trump putin venezuela nicolas maduro juan guaido</t>
  </si>
  <si>
    <t>donald trump vladimir putin rusia veneuzela nicolas maduro juan guadio esposa juan guaido trump mike pompeo elliot abrams john bolton</t>
  </si>
  <si>
    <t>Donald Trump Vladimir Putin Reunión Trump-Putin Finlandia Relación EE.UU.-Rusia Rusia Estados Unidos Elecciones EE.UU. FBI Helsinki Hillary Clinton ntdespierta</t>
  </si>
  <si>
    <t>rt rt español G7 rusia francia alemania china japon reino unido italia putin vladimir putin trump donald trump merkel angela merkel xi jinping macron emmanuel macron cumbre G20 may theresa may union europea reunion putin trump reunion trump putin primera reunion hamburgo</t>
  </si>
  <si>
    <t>noticiero univision noticas g20 donald trump politica vladimir putin cumbre g20 nuyt momentos políticos alemania injerencia de Rusia en las elecciones presidenciales elecciones presidenciales de Estados Unidos</t>
  </si>
  <si>
    <t>The Late Show Late Show Stephen Colbert Steven Colbert Colbert celebrity celeb celebrities late night talk show comedian comedy CBS joke jokes funny funny video funny videos humor hollywood famous</t>
  </si>
  <si>
    <t>latest News Happening Now CNN president trump voter panel russia vladimir putin trump putin summit summit helsinki summit trump voters trumps supporters voters supporters new day alisyn camerota news politics us</t>
  </si>
  <si>
    <t>Russia Putin Kasparov Ioffe Nuclear cis starrforum</t>
  </si>
  <si>
    <t>William F. Buckley Jr. Program at Yale Buckley Program Yale Dr. Stephen Kotkin “Trump and Putin? What in the World Is Up?”</t>
  </si>
  <si>
    <t>Donald Trump Vladimir Putin Masha Gessen the fifth estate CBC News Bob McKeown Russia</t>
  </si>
  <si>
    <t>latest News Happening Now CNN New Day Samantha Vinograd President Donald Trump Politics John Berman Alisyn Camerota</t>
  </si>
  <si>
    <t>National Security Best of last night Donald Trump Russia Vladimir Putin Foreign Policy Intelligence MSNBC NBC News nbc news news coverage breaking news us news world news politics current events top stories pop culture business health political news msnbc live president trump president donald trump news G20 summit US Translator vladimir putin donald trump vladimir putin donald trump US translator donald trump G20 summit</t>
  </si>
  <si>
    <t>Late Night with Seth Meyers seth meyers late night with seth meyers niecy nash claws haunting miranda lambert NBC NBC TV television funny talk show comedy humor stand-up parody snl seth meyers host promo seth meyers weekend update news satire satire Republicans Fox &amp; Friends Robert Mueller Vladimir Putin Fox News Jeanine Pirro Jeff Flake</t>
  </si>
  <si>
    <t>Deutsche Welle DW DW News Vladivostok Vladivostok meeting Vladivostok summit Kim Jong un Kim Jong un meeting Kim Jong un Vladimir Putin Donald Trump Vladimir Putin Donald Trump Kim Putin Vladivostok Kim Putin summit Kim Putin meeting Vladimir Putin Putin Kim meeting 2019 Putin Kim summit 2019 Nuclear weapons North Korea sanctions Korean Peninsula denuclearization</t>
  </si>
  <si>
    <t>latest News Happening Now CNN President Trump Vladimir Putin Trump Putin summit Helsinki Finland Russia election hacking 2016 election Investigation Robert Mueller Politics World News</t>
  </si>
  <si>
    <t>tendencia donald trump putin putin donald trump trump y putin bancos centrales banco central banco central rusia banco central argentina bancos centrales rothschild rothschild Familia Rothschild Casa Rothschild​ los bancos economia la reserva federal reserva federal donald trump donald trump reserva federal rothschild putin rothschild vladimir putin Jacob Rothschild los Rothschild satanismo ritual satanico george soros putin George Soros</t>
  </si>
  <si>
    <t>Informativo informativo mega esto pasa en venezuela venezuela ultimo minuto</t>
  </si>
  <si>
    <t>Fox News Channel Fox News News Trump Interview Trump on fox News Trump on hannity Sean Hannity Hannity Trump President Trump Donald Trump Potus President White House Helsinki Helsinki summit Trump Putin summit trump putin meeting Vladimir Putin russian president russia russia us Russia us summit helsinki finland trump president trump donald trump trump putin trump russia</t>
  </si>
  <si>
    <t>The Tonight Show Jimmy Fallon Trump News Network Putin Summit NBC NBC TV Television Funny Talk Show comedic humor snl Fallon Stand-up Fallon monologue tonight show jokes funny video interview variety comedy sketches talent celebrities video clip highlight CNN Fake News Helsinki Vladimir Putin Russia Investigation Robert Mueller</t>
  </si>
  <si>
    <t>latest News Happening Now CNN World News Politics AC360 Anderson Cooper</t>
  </si>
  <si>
    <t>donald trump vladimir putin rusia estados unidos cumbre en helsinki finlandia</t>
  </si>
  <si>
    <t>EEUU VENEZUELA TRUMP PUTIN RUSIA</t>
  </si>
  <si>
    <t>cnm latinoamerica noticias venezuela trump putin salida de maduro nicolas maduro juan guaido oea deuda rusia noticias de hoy noticias venezuela venezuela noticias findlandia jorge arreaza noticias en español ultimas noticias</t>
  </si>
  <si>
    <t>putin russia russians trump politics media</t>
  </si>
  <si>
    <t>Venezuela Putin Nicolás Maduro Donald Trump</t>
  </si>
  <si>
    <t>rt rt español noticias</t>
  </si>
  <si>
    <t>rt rt español Putin Trump Vladímir Putin Donald Trump EE.UU. estados unidos Rusia russia helsinki finlandia finland</t>
  </si>
  <si>
    <t>cumbre entre trump y putin vladimir putin donald trump cumbre formal entre trump y putin reunion trump y putin palacio presidencial helsinki estados unidos negocios rusia conferencia donald trump milenio milenio noticias milenio diario nacional internacional noticias de hoy mundo noticias noticias milenio trump y putin trump y putin reunion</t>
  </si>
  <si>
    <t>Vladimir Putin Venezuela Guaidó ¿Ustedes están locos o qué? locos Putin Rusia México Aranceles 5% USA Donald Trump canciller redes sociales Tijuana AMLO Andrés Manuel Lopez Obrador la mañanera Marcelo Ebrard</t>
  </si>
  <si>
    <t>The Beat with Ari Melber Chief Legal Correspondent Night news Ari Melber Presumed Guilty Donald Trump Russia Vladimir Putin Devastating I’ve Met Him I Never Met Putin NPR reports a Putin connected Russian the NRA meet Trump 2015 Mueller eyes Trump Putin elected Trump in 2015 Mueller eyes MSNBC news channel news station newspaper breaking news world news politics current events top stories pop culture business health liberal progressive cable news</t>
  </si>
  <si>
    <t>Russia USA United States 2016 presidential election Russiagate Vladimir Putin Donald Trump Four Corners 4C moscow russia us election us election us politics abc news trump russia russian trolls america full episode russia influence trump tower moscow</t>
  </si>
  <si>
    <t>latest News Happening Now CNN US Politics World Jim Acosta</t>
  </si>
  <si>
    <t>latest News Happening Now CNN US Politics At this hour President Donald Trump</t>
  </si>
  <si>
    <t>Expertos en lenguaje corporal descifran qué quiso decir Trump a Putin con sus apretones de manos Trump a Putin con sus apretones de manos encuentro entre Trump y Putin lenguaje corporal lenguaje corporal Putin y Trump el encuentro de Putin y Trump Vladimir Putin Donald Trump psicología Trump y Putin últimas noticias noticias para el mundo G20</t>
  </si>
  <si>
    <t>Persa castellano español Irán Iran informativo iraní TV televisión noticia HispanTV Detrás de la Razón EEUU Donald Trump Rusia Vladimir Putin fINLANDIA Helsinki JCPOA OTAN acuerdo nuclera Casa Blanca</t>
  </si>
  <si>
    <t>rt rt español terrorifica reaccion apreton manos putin vladimir melania trump finlandia helsinki</t>
  </si>
  <si>
    <t>trump putin rusia estados unidos misiles internacionales noticias</t>
  </si>
  <si>
    <t>Maduro Venezuela Trump Putin Rusia Juan Guaido negociaciones llamada</t>
  </si>
  <si>
    <t>putin cnn periodista trump genio brillante donald trump hillary clinton estados unidos presidenciales obama</t>
  </si>
  <si>
    <t>Russia Today</t>
  </si>
  <si>
    <t>MSNBC news channel news station newspaper breaking news us news world news politics current events top stories pop culture business health liberal progressive cable cable news</t>
  </si>
  <si>
    <t>Best of last night Donald Trump Russia Vladimir Putin North Korea Rachel Maddow The Rachel Maddow Show Rachel Maddow Show Maddow TRMS MSNBC MSNBC news MSNBC live MSNBC TV news breaking news current events US news politics politics news political news maddow live rachel maddow msnbc best of rachel maddow Vladimir Putin's Presence United States trump kim jong un donald trump north korea donald trump kim jong un donald trump vladimir putin</t>
  </si>
  <si>
    <t>Fox News Channel Fox News News john roberts putin trump trump putin call putin trump president trump russia us united states moscow kremlin white house world leaders world news world politics politics trump russia mueller report donald trump robert mueller mueller investigation trump news us news russia investigation russia probe current events trump mueller mueller probe vladimir putin</t>
  </si>
  <si>
    <t>190114__TA03ConcealApproval TYT The Young Turks Cenk Uygur TYT Network Ana Kasparian trump wall trump news trump putin trump putin meetings trump putin meeting trump russia investigation russia investigation russia fbi investigation fbi investigation fbi investigation trump fbi investigating trump trump interview trump lester holt interview trump interviews russia investigation mueller explained mueller investigation news new york times trump</t>
  </si>
  <si>
    <t>latest News Happening Now CNN President Trump Anderson Cooper Vladimir Putin Politics Russia interference Mueller investigation Dana Bash Christiane Amanpour Jim Acosta Trump Putin meeting Summit Helsinki Finland</t>
  </si>
  <si>
    <t>Best of last night Donald Trump Russia Vladimir Putin Foreign Policy Rachel Maddow The Rachel Maddow Show Rachel Maddow Show Maddow TRMS MSNBC MSNBC news MSNBC live MSNBC TV news breaking news current events US news politics politics news political news elections maddow live rachel maddow msnbc best of rachel maddow President Trump Trump donald trump vladimir putin vladimir putin donal trump russia russia investigation</t>
  </si>
  <si>
    <t>donald trump and vladimir putin trump and putin trump putin trump russia putin trump putin interference russian election interference trump campaign russia collusion trump meets putin Washington Post Video News WaPo Video Washington Post YouTube The Washington Post a:politics t:Original s:Politics</t>
  </si>
  <si>
    <t>Russia Russiagate Vladimir Putin Donald Trump Donald Trump Jr Robert Mueller 2016 presidential election USA United states trump russia us election us politics four corners russia influence moscow russia us election abc news full episode</t>
  </si>
  <si>
    <t>The Sun news breaking news putin war military nuclear war missiles trump europe nato north atlantic treaty organization Trump president trump donald trump white house republican politics news world news usa president donald trump donald j trump congress us politics washington capitol russia</t>
  </si>
  <si>
    <t>trump meets with putin trump putin no translator trump putin no notes trump putin meeting trump talks to putin trump russia collusion robert mueller investigation trump working for putin trump putin puppet trump impeachment trump indictment politics news the david pakman show david pacman david packman progressive liberal secular talk progressive talk atheist atheism agnostic talk radio progressive podcast democrat progressive news liberal news</t>
  </si>
  <si>
    <t>National Security Republicans Best of last night Donald Trump Vladimir Putin Foreign Policy Intelligence White House Brian Williams The 11th Hour with Brian Williams The 11th Hour MSNBC MSNBC News MSNBC Live US News Current Events Progressive News Liberal News Brian Williams msnbc 11th hour 11th hour msnbc breaking news world news politics top stories business President Trump Putin donald trump russia donald trump vladimir putin</t>
  </si>
  <si>
    <t>Ari Melber MSNBC NBC News news coverage breaking news us news world news politics current events top stories pop culture business liberal progressive The Beat with Ari Melber ari melber msnbc msnbc live ari melber live Vladimir Putin russian president vladimir putin president donald trump interview president trump interview donald trump russia donald trump vladimir putin trump and putin donald trump working with putin</t>
  </si>
  <si>
    <t>jose mota jose mota presenta la hora jose mota sketch jose mota parodia jose mota programa jose mota despacito justin bieber song musica español donald trump putin corea del norte misiles bomba guerra nuclear cambio climatico Kim Jong-un corea del sur china presidente estados unidos eeuu estados unidos slowly parodia sketch parody bart baker</t>
  </si>
  <si>
    <t>rt rt español</t>
  </si>
  <si>
    <t>Meeting in Helsinki Trump Putin Body Language Donald vladimir robert mueller russia investigation</t>
  </si>
  <si>
    <t>SO URGENT! CNN BREAKING NEWS Today THE WHITE HOUSE BREAKING NEWS BREAKING CNN's New Day URGENT! URGENT! PRESIDENT TRUMP NEWS TODAY VERY URGENT! CNN At This Hour CNN Early Start CNN Cuomo Prime Time CNN Tonight with Don Lemon</t>
  </si>
  <si>
    <t>limousine putin lmousine trump lmousine putin vladimir putin vladimir donald trump donald presidential limo trump car cadillac one cadillac limo trump limo new presidential limo cadillac trump cadillac the beast trump auto build a cadillac trump cadillac limo blue diamond trump news the donald latest trump news trump wife launch dynamic roadster performance luxury Insights engines Interior features driving wallpapers first car auto new full review reveal</t>
  </si>
  <si>
    <t>a:world world helsinki finland trump putin presidential palace russia united states trump-putin summit russian meddling t:Original s:World Washington Post Video News WaPo Video Washington Post YouTube The Washington Post vladimir putin trump putin meeting trump putin news conference trump and putin donald trump donald trump putin press conference helsinki press conference helsinki putin trump</t>
  </si>
  <si>
    <t>Trump Putin Nightly News NBC Lester Holt Breaking News US News World News Politics News Current Events Top Stories Politics Donald Trump Russia Trump Putin Summit Vladimir Putin trump putin trump putin meeting trump putin helsinki live trump putin helsinki trump putin meeting helsinki trump putin meeting 2018 putin on trump latest trump putin meeting youtube trump putin meeting july European Union India Modi India U.S India Russia</t>
  </si>
  <si>
    <t>resident donald trump protestor helsinki usat vpc protest president vladimir putin youtubeusat finland</t>
  </si>
  <si>
    <t>putin russia russians trump clinton obama politics media russophobia</t>
  </si>
  <si>
    <t>Politics Nightly News Trump Russia Russia Investigation nbc news news channel news station newspaper breaking news world news current events top stories pop culture business health president trump president trump speech president trump live president trump breaking news president trump debate president trump interview president trump and putin vladimir putin vladimir putin in america vladimir putin interview vladimir putin speech presidential election</t>
  </si>
  <si>
    <t>State Department White House Foreign Policy Vladimir Putin Russia Donald Trump Best of last night Rachel Maddow The Rachel Maddow Show Rachel Maddow Show Maddow MSNBC MSNBC news MSNBC live MSNBC TV news breaking news current events US news politics politics news political news elections maddow live rachel maddow msnbc best of rachel maddow Russia's benign intentions Venezuela Donald Trump Contradicts Trump's declaration Mike Pompeo John Bolton</t>
  </si>
  <si>
    <t>SNL Saturday Night Live Season 42 Episode 1716 Aziz Ansari Vladimir Putin Beck Bennett Donald Trump Olya Povlatsky Kate McKinnon putin president trump live new york comedy sketch funny hilarious late night host music guest laugh impersonation episode 12 Aziz Ansar comedian actor Master of None animals. live at madison square garden parks and recreation big sean rapper dark sky paradise i don’t fuck with you</t>
  </si>
  <si>
    <t>mundo Donald Trump Vladimir Putin Conflito na Síria</t>
  </si>
  <si>
    <t>Russia Russiagate Donald Trump Vladimir Putin Four Corners 4C 4 Corners Sarah Ferguson Robert Hannigan CIA Dan Hoffman GCHQ Donald Trump Jr James Clapper Jared Kushner Natalia Veselnitskaya USA United States trump russia us politics us election russia influence moscow russia us election</t>
  </si>
  <si>
    <t>Donald Trump Hillary Clinton U.S. Election Vladimir Putin United States USA Russia FBI James Comey Christopher Steele Bob McKeown the fifth estate CBC CBC News</t>
  </si>
  <si>
    <t>pieniadze trump putin yacht zegarki koń kon kasa hajs bogactwo najbogatszy starcie miliard dolary lamborgini maybach rolls royce palac samolot helikopter dla pieniedzy dla pieniędzy donald trump vladimir putin bogaci najbogatsi malwersacje przekret sultan brunei la zagaleta ciekawostki tajemnice trump vs putin głowa państwa majątek pałac inwestycje luksus villa komfort usa rosja politycy ameryka osobistość szycha szychy biznes prezydent farsa forsa pojedynek solo przeciwieństwo</t>
  </si>
  <si>
    <t>Telewizja Republika wiadomosci wiadomości informacje dnia telewizja republika wiadomosci telewizja republika wiadomości telewizja republika informacje telewizja internetowa telewizja online telewizja republika dzisiaj newsy ze świata newsy Polska newsy</t>
  </si>
  <si>
    <t>Donald Trump Russia Congress Intelligence Robert Mueller All In All In with Chris Hayes Chris Hayes MSNBC MSNBC news MSNBC live MSNBC TV news breaking news current events US news politics politics news political news chris hayes live chris hayes msnbc trump and putin trump putin putin trump russia investigation vladimir putin interview trump russia president trump vladimir putin vladimir putin speech white house trump putin meeting</t>
  </si>
  <si>
    <t>TEDxTalks English United States Global Issues America Behavior Big problems Cause Connection Corruption Democracy Exposure Foreign policy Global issues Government International Affairs Leadership Policy Politics Protests Purpose Relationships</t>
  </si>
  <si>
    <t>putin trump Vox.com vox explain explainer helsinki helsinki summit helsinki 2018 helsinki trump putin trump putin helsinki putin trump helsinki trump putin meeting putin trump meeting trump putin press conference helsinki putin trump trump putin finland russia united states usa america election hacking 2016 election intereference russia russian hacking russian hackers Ezra Klein Robert Mueller campaign Vox collusion interference Hillary Clinton emails</t>
  </si>
  <si>
    <t>NowThis NowThisNews Now This News NowThis News Now This Media NowThis Media Current Events news donald trump vladimir putin trump putin trump putin meeting president trump Helsinki russia investigation white house trump russia trump putin press conference us russia trump and putin putin trump president trump putin press conference Sen Shaheen Sen. Jeanne Shaheen Jeanne Shaheen Russia trump and putin helsinki 2018 putin trump fact Trump Russia</t>
  </si>
  <si>
    <t>latest News Happening Now CNN news top news donald trump politics</t>
  </si>
  <si>
    <t>News Big News Politics Editor's picks Sunday TODAY</t>
  </si>
  <si>
    <t>trump putin meeting what happened with trump and putin putin news trump news trump in russia trump and putin breaking news latest news what do russians think of trump what do russians think of putin do russian like putin news new york times video opinion section nyt opinion opinion from the new york times femen what is femen femen on russia ukraine russia relationship ukraine news u.s. news u.s. politics</t>
  </si>
  <si>
    <t>Donald Trump Vladímir Putin trump putin trump trama rusa trump putin trama rusa trump putin mueller injerencia rusa trama rusa trump indignacion trump republicanos trump putin republicanos</t>
  </si>
  <si>
    <t>News Politics TYT Young Turks Live YouTube Cenk Uygur Ana Kasparian TYT Network The Young Turks Election</t>
  </si>
  <si>
    <t>latest News Happening Now CNN Mike Pompeo Donald Trump Russia Venezuela The Situation Room Philip Mudd Wolf Blitzer</t>
  </si>
  <si>
    <t>Fox Business Network Fox Business Business News markets personality|david_asman personality markets|latin_america on_air|trish_regan_primetime special|apple_news on_air</t>
  </si>
  <si>
    <t>latest News Happening Now CNN president donald trump vladimir putin russia election hacking russia election interference politics world</t>
  </si>
  <si>
    <t>Fox News Channel Fox News News politics infrastructure infrastructure plan mick mulvaney the next revolution steve hilton trump trump exclusive interview trump interview tax taxes tax reform tax cuts trump tax reform interest tax reductions health care trump health care health care industry universal health care private health care private insurance obamacare putin russia drain the swamp</t>
  </si>
  <si>
    <t>The Late Show Stephen Colbert Colbert Late Show celebrities late night talk show skits bit monologue The Late Late Show Late Late Show letterman david letterman comedian impressions CBS joke jokes funny funny video funny videos humor celebrity celeb hollywood famous James Corden Corden Comedy Donald Trump Donald Trump Vladimir Putin Vladimir Putin politics election president</t>
  </si>
  <si>
    <t>comedy central comedy central uk the daily show trevor noah trump donald trump funny hilarious daily show talk show politics political humour new the daily show daily show 2018 daily show episodes between the scenes between the scenes the daily show putin trump putin trump putin meeting trump putin news conference vladimir putin russia trump sides russia trump sides putin</t>
  </si>
  <si>
    <t>latest News Happening Now CNN US World President Donald Trump Russia</t>
  </si>
  <si>
    <t>National Security Military Best of last night World News Donald Trump Vladimir Putin Nuclear Rachel Maddow The Rachel Maddow Show Rachel Maddow Show Maddow TRMS MSNBC MSNBC news MSNBC live MSNBC TV news breaking news current events US news politics politics news political news elections maddow live rachel maddow msnbc best of rachel maddow Vladimir Putin Gift President Trump Missile Treaty Missile Treaty Withdrawal nuclear weapons</t>
  </si>
  <si>
    <t>jimmy kimmel live late night talk show funny comedic comedy clip comedian donald trump vladimir putin russia vietnam asia president politics kellyanne conway donald trump vladimir putin kellyanne conway</t>
  </si>
  <si>
    <t>NowThis NowThisNews Now This News NowThis News Now This Media NowThis Media Current Events news President Donald Trump Trump President Trump Donald Trump INF Missile Treaty INF Treaty INF Russia Russian president Russian Vladimir Putin President Putin Trump Putin Justin King The Fifth Column missiles nuclear weapons Putin Europe nuclear violence nuclear war nuclear world news trump russia trump putin meeting trump putin summit eastern europe</t>
  </si>
  <si>
    <t>the daily show trevor noah daily show with trevor noah the daily show episodes comedy central comedians comedian funny video comedy videos funny clips noah trevor trevor noah latest episode daily show latest episode daily show trevor news politics trump daily show trump trevor noah trump putin vladimir putin russia meddling helsinki words slip of the tongue would wouldn't trump would wouldn't us intelligence trump putin press conference debacle denial</t>
  </si>
  <si>
    <t>Jared Kushner Steve Bannon comedy Don Jr. president Paul Ryan Eric Trump White House Ivanka Trump Animation Mike Pence Stephen Colbert Mitch McConnell politics trump Steve Mnuchin Ted Cruz Russia Vladimir Putin Trump Putin summit Helsinki Finland Russia election hacking Robert Mueller showtime our cartoon president cold open Melania Trump animated donald trump fake news cartoon trump president trump jeff sessions Hillary Clinton world cup</t>
  </si>
  <si>
    <t>may russia blame skripal poisoning 'Highly likely' Russia responsible Skripal poisoning May speech salisbury incident nerve agent litvinenko intelligence churkina anatstasia churkina boris johnson theresa may may on skripal may scripal russia nerve angent nerve angent novichok lavrov uk uk russia scandal uk russia conflict uk russia spy scandal</t>
  </si>
  <si>
    <t>melania trump putin melania trump meets putin putin y melania trump melania trump vladimir putin melania trump y vladimir putin</t>
  </si>
  <si>
    <t>bbc bbc news news president trump trump putin putin putin trump president putin vladimir putin donald trump press conference full press conference trump putin summit presser full presser trump speech putin speech Владимир Путин</t>
  </si>
  <si>
    <t>Late Night with Seth Meyers seth meyers late night with seth meyers kristin chenoweth trial &amp; error trial and error andrew rannells the boys in the band NBC NBC TV television funny talk show comedy humor stand-up parody snl seth meyers host promo seth meyers weekend update news satire satire Helsinki Summit Finland Vladimir Putin Russia Hacking DNC UK Queen Elizabeth President Trump Brexit World Cup Robert Mueller</t>
  </si>
  <si>
    <t>video cbs news CBS This Morning World Vladimir Putin U.S. Troops Syria Moscow press conference</t>
  </si>
  <si>
    <t>Donald Trump Trump Politics Putin Vladimir Putin Russia US USA United States MAGA Make America Great Again Hacking Hillary Clinton Clinton Military NATO President President of the United States Finland Helsinki Summit Ukraine Republican Democrat Obama Barack Obama</t>
  </si>
  <si>
    <t>putin style donald trump zelensky best moments of 2018 extraordinary putin's walk g20 CNN САМЫЕ ОХРАНЯЕМЫЕ ПРЕЗИДЕНТА МИРА Vladimir putin handshake style russia today breaking Russia insight Vladimir Putin rage Best of Putin Назарбаев usa kim jong style victory day parade The power of Putin - documentary 2018 Best Putin jokes</t>
  </si>
  <si>
    <t>rootin' tootin' putin rootin tootin putin vladimir putin donald trump trump sings putin song trump song rootin tootin putin trump путин трамп трамп поёт трамп песня путин песня рутин тутин путин country music putin путин америка россия трамп трамп путин обама политика россия америка usa russia русское кантри allen dulles аллен даллес ален далес песня про путина Allen Dulles Rootin' Tootin' Putin rutin tutin putin</t>
  </si>
  <si>
    <t>putin communism emails clinton trump president 2016 win foreign policy Trump on Vladimir Putin trump putin Politics Presidential campaign Presidential candidates Donald Trump Trump trump protest Trump speech Donald Trump Speech Trump 2016 Trump Interview Trump attacks trump women Donald Trump Polls Vladimir Putin</t>
  </si>
  <si>
    <t>latest News Happening Now CNN US Politics World Jeanne Moos EBOF</t>
  </si>
  <si>
    <t>Jared Kushner Steve Bannon comedy Don Jr. president Paul Ryan Eric Trump White House General Kelly Ivanka Trump Animation Hillary Clinton Mike Pence Stephen Colbert Mitch McConnell politics trump Steve Mnuchin Ted Cruz Summit Meeting Putin russia russian finland best friends secrets world leaders robert mueller pee tape moscow supreme court justice one on one Vladimir Putin donald trump our cartoon president showtime cold open</t>
  </si>
  <si>
    <t>The Late Show Late Show Stephen Colbert Steven Colbert Colbert celebrity celeb celebrities late night talk show comedian comedy CBS joke jokes funny funny video funny videos humor hollywood famous Intro Monologue Politics Nonrecurring Topical</t>
  </si>
  <si>
    <t>news press tv hispan tv Iran Irán english putin</t>
  </si>
  <si>
    <t>nbc news news channel news station newspaper breaking news us news world news politics nightly news current events top stories pop culture business health president trump vladimir putin summit vladimir putin russia donald trump trump helsinki putin trump putin summit trump-putin summit putin trump meeting trump putin meeting helsinki summitt russian president vladimir putin putin trump summit helsinki donald trump putin trump putin handshake</t>
  </si>
  <si>
    <t>The Tonight Show Jimmy Fallon Donald Trump Clarifies Relationship Vladimir Putin NBC NBC TV Television Funny Talk Show comedic humor snl Fallon Stand-up Fallon monologue tonight show jokes funny video interview variety comedy sketches talent celebrities music musical performance the roots video clip highlight election presidential candidate republican hair toupee orange tan games putin bff lol respect bros bromance nominee</t>
  </si>
  <si>
    <t>World News Big News Politics Editor's picks Donald Trump The TODAY Show TODAY Show TODAY NBC NBC News TODAY Show Interview Trump President Donald Trump President Trump Putin Vladimir Putin President Vladimir Putin President Putin Trump Putin meeting Donald trump meeting Putin america and russia america russia meeting g-20 g20 g-20 summit russia hacks russian hack election hack terrorism germany defence hand shake handshake trumpshake</t>
  </si>
  <si>
    <t>60 Minutes CBS News vladmir putin president trump pharma russia trump white house united states</t>
  </si>
  <si>
    <t>the daily show trevor noah daily show with trevor noah the daily show episodes comedy central comedians comedian funny video comedy videos funny clips noah trevor trevor noah latest episode daily show latest episode daily show trevor news politics trump daily show trump trevor noah trump putin vladimir putin russia meddling KGB helsinki trump putin trump putin meeting summit us intelligence traitor disastrous russian meddling</t>
  </si>
  <si>
    <t>saudi arabia g-20 summit usa_today_life alec baldwin video syndication - usat donald trump saturday night live vladimir putin usatyoutube</t>
  </si>
  <si>
    <t>SNL Saturday Night Live Season 42 Episode 1714 Casey Affleck Donald Trump Alec Baldwin Vladimir Putin Beck Bennett Melania Trump Cecily Strong Kellyanne Conway Kate McKinnon Rex Tillerson John Goodman live new york comedy sketch funny hilarious late night host music guest laugh impersonation episode 10 casey affleck good will hunting manchester by the sea the finest hours triple 9 chance the rapper social experiment coloring book no problem</t>
  </si>
  <si>
    <t>trump kim jong un putin hyperflesh landon meier Monsterpalooza</t>
  </si>
  <si>
    <t>Business Insider Russia Politics Donald Trump Megyn Kelly Putin United States</t>
  </si>
  <si>
    <t>russia politics donald trump news analysis collusion 2016 presidential election election james comey robert mueller paul manafort michael flynn vladimir putin trump information global politics history</t>
  </si>
  <si>
    <t>trump and putin relationship trump putin satire putin satire trump comedy making fun of trump trump and putin romance putin parody parody of trump and putin trump and putin kissing political satire political commentary trump putin forbidden romance trump news nytimes opinion opinion from the nytimes nytimes video video from the nytimes new york times satire comedy parody opinion news</t>
  </si>
  <si>
    <t>donald trump vladmir putin trump putin apec apec summit apec summit family photo vietnam world leaders Asia-Pacific Economic Cooperation summit trump and putin trump and putin shake hands trump apec putin apec trump vs putin trump russia russia russian apec vietnam trump putin putin trump putin russia usa united states us news russia scandal election us election politics gdnpfpnewspolitics america sergei lavrov rex tillerson syria</t>
  </si>
  <si>
    <t>jimmy kimmel live late night talk show funny comedic comedy clip comedian chris wallace donald trump politics vladimir putin sean hannity barack obama fox news barack obama fox news chris wallace donald trump sean hannity vladimir putin</t>
  </si>
  <si>
    <t>putin russia russians politics media russian president vladimir melania trump putin and melania putin melania G20</t>
  </si>
  <si>
    <t>united states breaking news russian president white house vladimir putin donald trump donald trump putin press conference robert mueller trump trump trump putin helsinki summit 2018 helsinki press conference helsinki body language high status communication breakdown analysis body language breakdown america usa trump putin handshake leadership barron cruz charisma charisma matrix mueller russia trump-putin summit fox news cnn news trump and putin</t>
  </si>
  <si>
    <t>Today Show Today Matt Lauer Savannah Guthrie entertainment news Al Roker Natalie Morales Carson Daly Willie Geist Today show recipes Today Show concert series Kathie Lee and Hoda George W. Bush George W. Bush Interview George W. Bush TODAY President Donald Trump Donald Trump Immigration Vladimir Putin Putin Russia Immigration Ban Travel Ban Religious Freedom Portraits of Courage Veterans Free Press PTSD TBI Muslim Ban Muslims Terrorism</t>
  </si>
  <si>
    <t>putin russia russians trump politics media melania trump</t>
  </si>
  <si>
    <t>Putin Body Language Body Language Donald Trump - Vladimir Putin Donald Trump Trump Putin G20 SUMMIT G20</t>
  </si>
  <si>
    <t>Trump Melania Trump Vladimir Putin</t>
  </si>
  <si>
    <t>#MAGA Make America Great Again Donald Trump President Trump Trump Putin Vladimir Putin Putin Trump</t>
  </si>
  <si>
    <t>Trump Putin Gorbachev Chris Lynn Hedges RT RTAmerica</t>
  </si>
  <si>
    <t>The Tonight Show Jimmy Fallon Trump Meets Putin Monologue NBC NBC TV Television Funny Talk Show comedic humor snl Fallon Stand-up Fallon monologue tonight show jokes funny video interview variety comedy sketches talent celebrities video clip highlight Helsinki Russia Mueller Russia investigation hacking Stormy Daniels sacha baron cohen Who Is America? Dan Coates</t>
  </si>
  <si>
    <t>vladimir putin trump putin president trump president trump and vladimir putin meet putin and trump meet for the first time first time meeting putin trump donaldtrump donald trump vladimir putin russia united states russian president vladimir putin putin and trump meeting g20 summit g20 putin and trump meet at g20 summit trump putin handshake trumpputin putin and trump g20 g20 meeting trump and putin president putin and president trump 2017g20 body language TIME</t>
  </si>
  <si>
    <t>RedeFabrik trump putin trump putin helsinki trump putin press conference trump putin helsinki deutsch trump putin pressekonferenz trump putin deutsch trump putin analysis trump putin first handshake trump putin helsinki press conference trump putin body language trump putin press putin putin trump putin trump helsinki putin deutsch körpersprache analyse körpersprache analyse</t>
  </si>
  <si>
    <t>latest News Happening Now CNN President Trump President Vladimir Putin Trump Putin Summit Helsinki Finland Bilateral talks World News Chris Cuomo Politics Russia World Cup Election meddling Mueller Investigation New Day Trump Putin meeting</t>
  </si>
  <si>
    <t>Russland russland.RU russland.TV russlandtv russland.NEWS Golanhöhen Israel Donald Trump Präsident Putin Wladimir Vladimir Moskau Kreml Geschenk Diplomatie UNO Annexion Krim Vorwürfe</t>
  </si>
  <si>
    <t>Russland russland.RU russland.TV russlandtv russland.NEWS Putin auf deutsch über Donald Trump Kontakte Wahlkampf Wahlbeeinflussung Statement Jahrespressekonferenz Moskau Wladimir Vladimir Präsident Rede Antwort ABC Reporter Meinung USA</t>
  </si>
  <si>
    <t>CNN News CNN TV CNN Newsroom Fareed Zakaria GPS default fareed zakaria vladimir putin russian president world cnn news</t>
  </si>
  <si>
    <t>Australia United States Russia Donald Trump Vladimir Putin Trump Putin Russian meddling 2016 election politics</t>
  </si>
  <si>
    <t>Donald Trump Wladimir Putin Gipfeltreffen</t>
  </si>
  <si>
    <t>Wladimir Putin Donald Trump US-russische Beziehungen USA Russland</t>
  </si>
  <si>
    <t>welt Gipfel Russland Donald Trump Wladimir Putin</t>
  </si>
  <si>
    <t>Fox News Channel FNC Fox News News Latest News top stories President Trump Donald Trump Trump Live Putin Live fox news live Fox news live stream fox live Helsinki Helsinki summit Trump Putin summit trump putin meeting Vladimir Putin russian president russia russia us Russia us summit helsinki finland trump president trump donald trump trump putin summit trump today trump news Putin gothic hall presidential palace world news world leaders</t>
  </si>
  <si>
    <t>president trump vladmir putin russia mueller russian probe shockwave world Finland Helsinki wnt abc abcnews</t>
  </si>
  <si>
    <t>jimmy kimmel live late night talk show funny comedic comedy clip comedian donald trump world war emmanuel macron paris france vladimir putin angela merkel europe donald trump angela merkel emmanuel macron world war 1 world war i wwi vladimir putin</t>
  </si>
  <si>
    <t>world gdnpfpnewsworld trump putin donald trump trump putin press conference russia elections russia meddling trump putin investigation mueller probe collusion investigation vladimir putin putin us russia us gdnpfpnewsus 2016 us elections hillary clinton us news trump news trump latest helsinki trump and putin putin trump trump press conference trump press conference putin russia donald trump putin guardian news trump</t>
  </si>
  <si>
    <t>Rep. Nadler Russian interference President Trump Donald Trump President Donald Trump House hearing House Judiciary Committee Mueller Report Mueller investigation obstruction investigation democrats AG Barr William Barr Robert Mueller Washington DC Washington PBS NewsHour Livestream livestream breaking news news political news</t>
  </si>
  <si>
    <t>welt nachrichten news n24 tv fernsehsender USA Vereinigte Staaten Vereinigte Staaten von Amerika Washington Washington DC. Weißes Haus US-Präsident Donald Trump Twitter Tweet helsinki finnland putin trump russland kreml kremlchef Wladimir Putin gespräch verhandlungen moskau themen ukraine krim syrien europa eu europäische union gegener feind wirtschaft handelskrieg verbündete irritationen nord stream 2 deutschland merkel</t>
  </si>
  <si>
    <t>latest News Happening Now CNN mohammed bin salman vladimir putin g20 buenos aires argentina world news</t>
  </si>
  <si>
    <t>Maikkari MTV3 Putous mtvkatsomo katsomo Jenni Kokander Ernest Lawson Minka Kuustonen Pilvi Hämäläinen Kaisa Hela Timo Lavikainen Mikko Penttilä Roope Salminen Trump Donald Trump Putin Vladimir Putin Angela Merkel Sauli Niinistö Maikkari MTV3 Putous MTVKatsomo Katsomo Trumppi</t>
  </si>
  <si>
    <t>lenguaje corporal lenguaje del cuerpo microexpresiones lenguaje corporal poderoso comunicación no verbal Trump Donald Trump Vladimir Putin Putin Rusia Estados Unidos Encuentro G20 Análisis RT Noticias Política Hamburgo</t>
  </si>
  <si>
    <t>Fox News Channel FNC Fox News News Latest News Top stories fox news live fox live stream fox news live streaming congress bob corker congress live trump president trump putin russia trump putin summit mike pompeo politics politics live news live pompeo hearing pompeo hearing today pompeo testimony pompeo testimony live stream trump putin news conference trump russia putin trump helsinki helsinki summit 2018 election hacking</t>
  </si>
  <si>
    <t>Celso Freitas Adriana Araújo Jornal da Record Rede Record donald trump putin encontro alemanha g-20 putin e trump alemanha coreia do norte jornal da record</t>
  </si>
  <si>
    <t>Donald Trump Vladímir Putin trump putin putin trump cumbre trump putin cumbre helsinki trump putin helsinki trump putin finlandia trump putin armas nucleares trump putin trama rusa injerecnia rusa trump putin elecciones trump rusia elecciones</t>
  </si>
  <si>
    <t>rt rt español Rusia Russia Trump Putin reunión meeting Helsinki Finlandia Finland</t>
  </si>
  <si>
    <t>mondo Donald Trump Vladimir Putin</t>
  </si>
  <si>
    <t>Recep Tayyip Erdogan Erdogan Trump Donald Trump Putin Wladimir Putin Erich Honecker Gerhard Schröder Kim Jong-Un Nordkorea Türkei Terror Presefreiheit Diktator Despot Amerika USA Politik Ungleichheit Gesetz WUMMS funk Sportsatire Animation Fußball Cartoon Kickers Borussia Hodenhagen Monsters of Kreisklasse</t>
  </si>
  <si>
    <t>Alfredo Jalife Jalife China RT en Español CNN en Español Carmen Aristegui Brozo ForoTV Bernie Sanders Belmont Obama Ivanka Wall Street El Financiero Soros Argentina Union Europea Francia Gloria Alvarez Milei Venezuela Petroleo Bolivia Colombia Macri Gran Bretaña Rusia India Bitcoin Economia Finanzas Entrevista Noticias</t>
  </si>
  <si>
    <t>faktastisch wladimir putin putin donald trump trump russia today rt deutsch ruptly russland usa politik politiker donald trump twitter wladimir putin judo putin judo putin angeln putin angelt russischer präsident amerikanischer präsident präsident putin geheimagent trump wrestling trump wwe vladimir putin moskau russland doku russland reportage</t>
  </si>
  <si>
    <t>donald trump putin komplott zdf zdf zoom fbi nsa investigativ jornalismus 2018</t>
  </si>
  <si>
    <t>Intermediate Range Nuclear Forces Treaty INF protest nuclear Donald Trump Vladimir Putin Kim Jon Un North Korea History Mike Pompeo Tulsi Gabbard dead hand trigger Philip DeFranco The Philip DeFranco Show politics breaking news world news response current events satire international news international us news current events top stories latest news</t>
  </si>
  <si>
    <t>Donald Trump Vladimir Putin Presidente Estados Unidos Rússia Venezuela Juan Guaidó Nicolás Maduro Venezuelanos</t>
  </si>
  <si>
    <t>bernie sanders senate senator bernard sanders congress politics</t>
  </si>
  <si>
    <t>Charro politico Defensor de la verdad Juncal Solano Fernando Carmona Saul Soltero Nopal times AMLO quesadillas de verdades chapucero morena campechaneando juca noticias 24 noticias milenio uno tv excelsior regeneracion sin embargo mientras tanto en mexico televisa tv azteca imagen noticias</t>
  </si>
  <si>
    <t>watches of world leaders watches putin watches trump what watches does trump wear watches of presidents watches of the pope teddy baldassarre watches worn by putin trump watch collection putin watch collection</t>
  </si>
  <si>
    <t>TV4 Sverige Sweden Talang Talang Sverige Talang TV4 Talang i TV4 Got Talent Swedens Got Talent</t>
  </si>
  <si>
    <t>Sacha Baron Cohen Who Is America Showtime Elon Musk Thailand Diver Life Noggin Amazon Prime Day Skyscraper Dwayne Johnson Game Theorists Pokemon Doctor. Who Ian Kung Trump Putin Helsinki Press Conference Russia America Philip DeFranco The Philip DeFranco Show philly d sxephil news politics satire</t>
  </si>
  <si>
    <t>özcan show çizgi film türkçe animasyon animasyon filmler türkçe izle çizgi film türkçe komik eğlence komedi çizgi film izle radi özcan murat özsoy laz putin keşanlı trump trakyalı laz putin acun survivor survivor fragman survivor 2018 turabi parkur dokunulmazlık bülent ersoy acunn trump ünlüler gönüllüler vladimir putin putin kimdir putin karizma putin fırça putin videoları çizgi filmler çizgi filmleri survivor parodi survivor komik survivor izle</t>
  </si>
  <si>
    <t>AP Archive apus116440 ae996a87e4a0d1bc583bb92f7f0dee90 US White House Sanders (CR) Russia Eastern Europe District of Columbia United States Donald Trump Vladimir Putin Robert Mueller Government and politics</t>
  </si>
  <si>
    <t>WJAN-CD Miami Cuba Noticias Entretenimiento Hialeah americateve.com Miami-Dade Florida Sur de la florida canal41 canal 41 americatv america teve americateve canal 41 america teve canal41 wjan noticias juan manuel cao yossie galindo felix guillermo alejandra molina maria Laria carlos otero omar carlucho pedro sevcec</t>
  </si>
  <si>
    <t>amherst college amherst college massachusetts liberal arts academia student higher education campus academic new england school undergraduate public affairs</t>
  </si>
  <si>
    <t>Amazon Assange Baumann Bayer BDS BMW Crash Donald Trump Dürre Gaza Geldsystem Geldwäsche Hetze Instex Iran Jared Kushner John Bolton Juden Kartell Kauder Kramp-Karrenbauer Kühnert Lawrow Maria Magdalena Medwedjew Merz Norbert Härung Orgon Palästina Pompeo regime change RT Deutsch RTL-Aktuell Russland START-Vertrag Symptomkur Venezuela Vladimir Putin Wahleinmischung Weltschulden Zarif Zinssystem Christoph Hörstel Neue Mitte Per Fischer</t>
  </si>
  <si>
    <t>WEB INFORME EEUU RUSIA VENEZUELA POLÍTICA CRISIS DIPLOMACIA</t>
  </si>
  <si>
    <t>TRUMP AND PUTIN gop DANCE</t>
  </si>
  <si>
    <t>efe destacado rusia putin agencias noticias</t>
  </si>
  <si>
    <t>ultima hora ultima hora noticias ultima hora estados unidos ultima hora eeuu ultima hora eeuu emite alerta roja ultimo minuto noticias ultimo minuto ultimo minuto eeuu casa blanca urgente anuncio ultimo minuto eeuu ultimas noticias del mundo ultimas noticias ultimas noticias eeuu ultimas noticias eeuu hoy ultimas noticias estados unidos ultimas noticias de eeuu trump</t>
  </si>
  <si>
    <t>lol maxsamson humor parodia trump putin league 2018 partida montaje trump juega</t>
  </si>
  <si>
    <t>MSNBC</t>
  </si>
  <si>
    <t>CNN</t>
  </si>
  <si>
    <t>Guardian News</t>
  </si>
  <si>
    <t>Brian Tyler Cohen</t>
  </si>
  <si>
    <t>RT</t>
  </si>
  <si>
    <t>RT America</t>
  </si>
  <si>
    <t>El Chapucero USA</t>
  </si>
  <si>
    <t>Noticieros Televisa</t>
  </si>
  <si>
    <t>RT en Español</t>
  </si>
  <si>
    <t>Univision Noticias</t>
  </si>
  <si>
    <t>The Late Show with Stephen Colbert</t>
  </si>
  <si>
    <t>MIT Center for International Studies</t>
  </si>
  <si>
    <t>WF Buckley Jr Program</t>
  </si>
  <si>
    <t>The Fifth Estate</t>
  </si>
  <si>
    <t>Late Night with Seth Meyers</t>
  </si>
  <si>
    <t>DW News</t>
  </si>
  <si>
    <t>GUIBRARI INFORMA</t>
  </si>
  <si>
    <t>Esteban Morisaki</t>
  </si>
  <si>
    <t>Fox News</t>
  </si>
  <si>
    <t>The Tonight Show Starring Jimmy Fallon</t>
  </si>
  <si>
    <t>La Nación Costa Rica</t>
  </si>
  <si>
    <t>HASTA QUE CAIGA LA TIRANÍA</t>
  </si>
  <si>
    <t>CNM LATINOAMERICA</t>
  </si>
  <si>
    <t>Russia Insight</t>
  </si>
  <si>
    <t>FRANCE 24 Español</t>
  </si>
  <si>
    <t>MILENIO</t>
  </si>
  <si>
    <t>MAKALAKESH</t>
  </si>
  <si>
    <t>Thời gian trôi như TVT chạy ngoài đồng</t>
  </si>
  <si>
    <t>ABC News (Australia)</t>
  </si>
  <si>
    <t>Pili Reyes</t>
  </si>
  <si>
    <t>HispanTV</t>
  </si>
  <si>
    <t>Revolucion Popular 2</t>
  </si>
  <si>
    <t>Parecen Noticias Extra</t>
  </si>
  <si>
    <t>RT Deutsch</t>
  </si>
  <si>
    <t>ntv Nachrichten</t>
  </si>
  <si>
    <t>The Young Turks</t>
  </si>
  <si>
    <t>Washington Post</t>
  </si>
  <si>
    <t>The Sun</t>
  </si>
  <si>
    <t>David Pakman Show</t>
  </si>
  <si>
    <t>José Mota</t>
  </si>
  <si>
    <t>Body Language Ghost</t>
  </si>
  <si>
    <t>Olivier Minne</t>
  </si>
  <si>
    <t>Cars Overview</t>
  </si>
  <si>
    <t>Study IQ education</t>
  </si>
  <si>
    <t>USA TODAY</t>
  </si>
  <si>
    <t>NBC News</t>
  </si>
  <si>
    <t>Team Coco</t>
  </si>
  <si>
    <t>Saturday Night Live</t>
  </si>
  <si>
    <t>euronews (em português)</t>
  </si>
  <si>
    <t>Dla Pieniędzy</t>
  </si>
  <si>
    <t>Telewizja Republika</t>
  </si>
  <si>
    <t>TEDx Talks</t>
  </si>
  <si>
    <t>Vox</t>
  </si>
  <si>
    <t>NowThis News</t>
  </si>
  <si>
    <t>TODAY</t>
  </si>
  <si>
    <t>The New York Times</t>
  </si>
  <si>
    <t>EL PAIS</t>
  </si>
  <si>
    <t>Fox Business</t>
  </si>
  <si>
    <t>Comedy Central UK</t>
  </si>
  <si>
    <t>Jimmy Kimmel Live</t>
  </si>
  <si>
    <t>The Daily Show with Trevor Noah</t>
  </si>
  <si>
    <t>SHOWTIME</t>
  </si>
  <si>
    <t>City Dreamer</t>
  </si>
  <si>
    <t>BBC News</t>
  </si>
  <si>
    <t>CBS This Morning</t>
  </si>
  <si>
    <t>Sky News</t>
  </si>
  <si>
    <t>Putin's lifestyle</t>
  </si>
  <si>
    <t>The Allen Dulles Band</t>
  </si>
  <si>
    <t>ABC News</t>
  </si>
  <si>
    <t>PressTV</t>
  </si>
  <si>
    <t>60 Minutes</t>
  </si>
  <si>
    <t>Landon Meier</t>
  </si>
  <si>
    <t>Business Insider</t>
  </si>
  <si>
    <t>vlogbrothers</t>
  </si>
  <si>
    <t>C-SPAN</t>
  </si>
  <si>
    <t>The Charisma Matrix</t>
  </si>
  <si>
    <t>Space Force News</t>
  </si>
  <si>
    <t>FOX 10 Phoenix</t>
  </si>
  <si>
    <t>TIME</t>
  </si>
  <si>
    <t>RedeFabrik - Kommunikation &amp; Charisma</t>
  </si>
  <si>
    <t>SPIEGEL TV</t>
  </si>
  <si>
    <t>euronews (deutsch)</t>
  </si>
  <si>
    <t>PBS NewsHour</t>
  </si>
  <si>
    <t>WELT Nachrichtensender</t>
  </si>
  <si>
    <t>Putous</t>
  </si>
  <si>
    <t>Alvaro Bonilla</t>
  </si>
  <si>
    <t>Jornal da Record</t>
  </si>
  <si>
    <t>euronews (in Italiano)</t>
  </si>
  <si>
    <t>WUMMS</t>
  </si>
  <si>
    <t>Faro Geopolitico</t>
  </si>
  <si>
    <t>Faktastisch</t>
  </si>
  <si>
    <t>derOhrenbaer</t>
  </si>
  <si>
    <t>Philip DeFranco</t>
  </si>
  <si>
    <t>Record News</t>
  </si>
  <si>
    <t>Senator Bernie Sanders</t>
  </si>
  <si>
    <t>El Charro Político</t>
  </si>
  <si>
    <t>Teddy Baldassarre</t>
  </si>
  <si>
    <t>Talang i TV4</t>
  </si>
  <si>
    <t>Özcan Show</t>
  </si>
  <si>
    <t>AP Archive</t>
  </si>
  <si>
    <t>AmericaTeVeCanal41</t>
  </si>
  <si>
    <t>AmherstCollege</t>
  </si>
  <si>
    <t>Christoph Hörstel</t>
  </si>
  <si>
    <t>afpes</t>
  </si>
  <si>
    <t>Juz Cuz</t>
  </si>
  <si>
    <t>AGENCIA EFE</t>
  </si>
  <si>
    <t>Noticias mundiales</t>
  </si>
  <si>
    <t>Max Samson</t>
  </si>
  <si>
    <t>2017-07-06T20:41:35.000Z</t>
  </si>
  <si>
    <t>2017-07-07T14:47:24.000Z</t>
  </si>
  <si>
    <t>2018-07-17T01:42:52.000Z</t>
  </si>
  <si>
    <t>2019-02-18T05:45:44.000Z</t>
  </si>
  <si>
    <t>2019-05-04T00:00:49.000Z</t>
  </si>
  <si>
    <t>2019-01-30T05:50:38.000Z</t>
  </si>
  <si>
    <t>2019-05-04T06:21:28.000Z</t>
  </si>
  <si>
    <t>2019-02-21T03:15:00.000Z</t>
  </si>
  <si>
    <t>2019-05-03T19:48:45.000Z</t>
  </si>
  <si>
    <t>2019-03-28T00:24:15.000Z</t>
  </si>
  <si>
    <t>2018-07-17T14:55:32.000Z</t>
  </si>
  <si>
    <t>2017-07-07T14:36:05.000Z</t>
  </si>
  <si>
    <t>2017-07-08T20:38:50.000Z</t>
  </si>
  <si>
    <t>2019-01-15T08:35:02.000Z</t>
  </si>
  <si>
    <t>2018-08-08T13:05:34.000Z</t>
  </si>
  <si>
    <t>2017-09-20T02:34:22.000Z</t>
  </si>
  <si>
    <t>2017-03-16T20:36:24.000Z</t>
  </si>
  <si>
    <t>2017-01-21T01:01:03.000Z</t>
  </si>
  <si>
    <t>2019-01-30T14:06:07.000Z</t>
  </si>
  <si>
    <t>2019-01-30T15:17:46.000Z</t>
  </si>
  <si>
    <t>2018-07-19T01:00:01.000Z</t>
  </si>
  <si>
    <t>2019-04-25T09:02:36.000Z</t>
  </si>
  <si>
    <t>2018-07-16T17:53:20.000Z</t>
  </si>
  <si>
    <t>2019-02-08T03:42:42.000Z</t>
  </si>
  <si>
    <t>2019-05-04T21:05:44.000Z</t>
  </si>
  <si>
    <t>2018-07-17T01:40:57.000Z</t>
  </si>
  <si>
    <t>2018-07-20T03:45:17.000Z</t>
  </si>
  <si>
    <t>2018-07-20T01:29:46.000Z</t>
  </si>
  <si>
    <t>2018-07-17T00:20:54.000Z</t>
  </si>
  <si>
    <t>2019-05-04T00:07:27.000Z</t>
  </si>
  <si>
    <t>2019-05-07T01:18:06.000Z</t>
  </si>
  <si>
    <t>2017-09-08T19:24:29.000Z</t>
  </si>
  <si>
    <t>2019-05-03T23:24:39.000Z</t>
  </si>
  <si>
    <t>2019-05-04T04:28:47.000Z</t>
  </si>
  <si>
    <t>2018-07-16T11:25:46.000Z</t>
  </si>
  <si>
    <t>2018-07-16T17:18:08.000Z</t>
  </si>
  <si>
    <t>2019-06-07T00:07:38.000Z</t>
  </si>
  <si>
    <t>2018-03-03T22:52:24.000Z</t>
  </si>
  <si>
    <t>2019-06-07T16:50:59.000Z</t>
  </si>
  <si>
    <t>2018-06-25T02:55:13.000Z</t>
  </si>
  <si>
    <t>2018-07-16T20:41:53.000Z</t>
  </si>
  <si>
    <t>2018-07-16T19:29:34.000Z</t>
  </si>
  <si>
    <t>2017-07-07T20:34:00.000Z</t>
  </si>
  <si>
    <t>2018-07-18T02:39:36.000Z</t>
  </si>
  <si>
    <t>2018-07-18T22:52:31.000Z</t>
  </si>
  <si>
    <t>2019-02-20T18:06:33.000Z</t>
  </si>
  <si>
    <t>2019-05-03T20:39:42.000Z</t>
  </si>
  <si>
    <t>2016-06-20T19:12:41.000Z</t>
  </si>
  <si>
    <t>2018-07-16T16:03:55.000Z</t>
  </si>
  <si>
    <t>2018-07-16T16:33:08.000Z</t>
  </si>
  <si>
    <t>2019-05-04T13:54:24.000Z</t>
  </si>
  <si>
    <t>2019-02-26T06:24:06.000Z</t>
  </si>
  <si>
    <t>2019-05-03T17:41:46.000Z</t>
  </si>
  <si>
    <t>2019-01-15T02:00:04.000Z</t>
  </si>
  <si>
    <t>2018-07-16T16:23:53.000Z</t>
  </si>
  <si>
    <t>2019-01-16T08:20:56.000Z</t>
  </si>
  <si>
    <t>2019-01-15T04:55:00.000Z</t>
  </si>
  <si>
    <t>2019-01-17T13:59:28.000Z</t>
  </si>
  <si>
    <t>2018-06-18T00:19:38.000Z</t>
  </si>
  <si>
    <t>2019-02-20T16:45:00.000Z</t>
  </si>
  <si>
    <t>2019-01-30T21:30:00.000Z</t>
  </si>
  <si>
    <t>2019-01-15T05:45:27.000Z</t>
  </si>
  <si>
    <t>2019-01-15T03:15:11.000Z</t>
  </si>
  <si>
    <t>2017-04-19T22:00:01.000Z</t>
  </si>
  <si>
    <t>2017-07-08T00:59:04.000Z</t>
  </si>
  <si>
    <t>2017-07-07T17:05:53.000Z</t>
  </si>
  <si>
    <t>2018-07-18T20:40:52.000Z</t>
  </si>
  <si>
    <t>2019-06-07T12:03:25.000Z</t>
  </si>
  <si>
    <t>2018-05-14T19:56:22.000Z</t>
  </si>
  <si>
    <t>2018-07-16T14:53:13.000Z</t>
  </si>
  <si>
    <t>2018-07-17T12:26:26.000Z</t>
  </si>
  <si>
    <t>2018-07-16T15:48:35.000Z</t>
  </si>
  <si>
    <t>2017-02-06T13:56:24.000Z</t>
  </si>
  <si>
    <t>2018-07-17T00:09:30.000Z</t>
  </si>
  <si>
    <t>2019-05-04T06:20:42.000Z</t>
  </si>
  <si>
    <t>2017-07-12T02:05:06.000Z</t>
  </si>
  <si>
    <t>2017-01-22T09:00:17.000Z</t>
  </si>
  <si>
    <t>2018-07-16T19:33:00.000Z</t>
  </si>
  <si>
    <t>2018-06-18T00:17:34.000Z</t>
  </si>
  <si>
    <t>2017-01-21T01:01:38.000Z</t>
  </si>
  <si>
    <t>2017-05-09T17:35:54.000Z</t>
  </si>
  <si>
    <t>2017-05-25T18:11:34.000Z</t>
  </si>
  <si>
    <t>2018-07-16T18:57:45.000Z</t>
  </si>
  <si>
    <t>2019-01-30T03:01:42.000Z</t>
  </si>
  <si>
    <t>2017-06-02T19:24:24.000Z</t>
  </si>
  <si>
    <t>2018-07-17T18:35:17.000Z</t>
  </si>
  <si>
    <t>2019-01-31T18:00:14.000Z</t>
  </si>
  <si>
    <t>2019-01-31T13:43:54.000Z</t>
  </si>
  <si>
    <t>2018-11-11T19:09:06.000Z</t>
  </si>
  <si>
    <t>2018-07-16T13:30:01.000Z</t>
  </si>
  <si>
    <t>2018-07-17T08:56:35.000Z</t>
  </si>
  <si>
    <t>2019-05-09T05:01:26.000Z</t>
  </si>
  <si>
    <t>2019-05-04T00:09:58.000Z</t>
  </si>
  <si>
    <t>2019-03-28T01:07:45.000Z</t>
  </si>
  <si>
    <t>2018-07-16T16:21:33.000Z</t>
  </si>
  <si>
    <t>2019-05-20T02:48:13.000Z</t>
  </si>
  <si>
    <t>2016-11-17T08:35:00.000Z</t>
  </si>
  <si>
    <t>2018-07-17T10:11:50.000Z</t>
  </si>
  <si>
    <t>2019-01-13T08:02:37.000Z</t>
  </si>
  <si>
    <t>2019-02-02T05:44:44.000Z</t>
  </si>
  <si>
    <t>2017-11-10T05:03:23.000Z</t>
  </si>
  <si>
    <t>2019-02-07T14:59:50.000Z</t>
  </si>
  <si>
    <t>2018-07-18T01:36:23.000Z</t>
  </si>
  <si>
    <t>2018-07-20T15:04:14.000Z</t>
  </si>
  <si>
    <t>2018-07-16T16:40:58.000Z</t>
  </si>
  <si>
    <t>2018-07-17T23:55:15.000Z</t>
  </si>
  <si>
    <t>2018-07-16T15:37:07.000Z</t>
  </si>
  <si>
    <t>2018-07-17T01:06:47.000Z</t>
  </si>
  <si>
    <t>2018-12-20T12:35:21.000Z</t>
  </si>
  <si>
    <t>2018-07-16T16:37:58.000Z</t>
  </si>
  <si>
    <t>2019-05-29T16:27:49.000Z</t>
  </si>
  <si>
    <t>2016-11-15T09:00:57.000Z</t>
  </si>
  <si>
    <t>2016-08-15T19:28:56.000Z</t>
  </si>
  <si>
    <t>2018-07-17T01:05:48.000Z</t>
  </si>
  <si>
    <t>2018-07-13T18:16:39.000Z</t>
  </si>
  <si>
    <t>2019-01-31T08:35:01.000Z</t>
  </si>
  <si>
    <t>2018-07-20T05:59:59.000Z</t>
  </si>
  <si>
    <t>2019-05-07T06:50:01.000Z</t>
  </si>
  <si>
    <t>2017-07-08T21:02:44.000Z</t>
  </si>
  <si>
    <t>2018-07-16T14:26:17.000Z</t>
  </si>
  <si>
    <t>2016-09-16T10:00:00.000Z</t>
  </si>
  <si>
    <t>2017-07-07T14:41:35.000Z</t>
  </si>
  <si>
    <t>2018-10-15T00:30:00.000Z</t>
  </si>
  <si>
    <t>2018-07-17T03:55:00.000Z</t>
  </si>
  <si>
    <t>2018-07-17T01:55:39.000Z</t>
  </si>
  <si>
    <t>2018-12-02T19:38:22.000Z</t>
  </si>
  <si>
    <t>2016-12-18T08:31:20.000Z</t>
  </si>
  <si>
    <t>2017-04-13T18:10:10.000Z</t>
  </si>
  <si>
    <t>2017-06-05T17:43:58.000Z</t>
  </si>
  <si>
    <t>2017-09-26T20:49:32.000Z</t>
  </si>
  <si>
    <t>2018-07-02T23:00:02.000Z</t>
  </si>
  <si>
    <t>2019-05-03T18:52:49.000Z</t>
  </si>
  <si>
    <t>2017-11-11T11:34:59.000Z</t>
  </si>
  <si>
    <t>2018-07-18T07:30:01.000Z</t>
  </si>
  <si>
    <t>2018-12-02T19:00:03.000Z</t>
  </si>
  <si>
    <t>2018-07-17T23:14:40.000Z</t>
  </si>
  <si>
    <t>2017-02-27T17:59:49.000Z</t>
  </si>
  <si>
    <t>2017-07-10T22:27:11.000Z</t>
  </si>
  <si>
    <t>2017-07-07T20:09:25.000Z</t>
  </si>
  <si>
    <t>2018-11-11T10:25:38.000Z</t>
  </si>
  <si>
    <t>2019-05-03T18:28:12.000Z</t>
  </si>
  <si>
    <t>2019-05-03T22:03:49.000Z</t>
  </si>
  <si>
    <t>2018-07-17T03:40:12.000Z</t>
  </si>
  <si>
    <t>2017-07-07T21:11:23.000Z</t>
  </si>
  <si>
    <t>2018-07-18T16:00:02.000Z</t>
  </si>
  <si>
    <t>2018-07-16T11:40:35.000Z</t>
  </si>
  <si>
    <t>2019-03-29T15:21:25.000Z</t>
  </si>
  <si>
    <t>2017-12-15T15:40:14.000Z</t>
  </si>
  <si>
    <t>2016-06-17T22:20:39.000Z</t>
  </si>
  <si>
    <t>2018-07-14T23:00:01.000Z</t>
  </si>
  <si>
    <t>2018-07-16T10:26:55.000Z</t>
  </si>
  <si>
    <t>2018-07-16T11:19:09.000Z</t>
  </si>
  <si>
    <t>2018-07-17T06:56:16.000Z</t>
  </si>
  <si>
    <t>2018-07-16T19:44:55.000Z</t>
  </si>
  <si>
    <t>2018-07-16T11:26:02.000Z</t>
  </si>
  <si>
    <t>2018-07-17T00:28:57.000Z</t>
  </si>
  <si>
    <t>2018-11-13T08:30:00.000Z</t>
  </si>
  <si>
    <t>2018-07-16T18:08:34.000Z</t>
  </si>
  <si>
    <t>2019-06-10T13:28:13.000Z</t>
  </si>
  <si>
    <t>2018-07-16T14:42:51.000Z</t>
  </si>
  <si>
    <t>2018-11-30T21:07:45.000Z</t>
  </si>
  <si>
    <t>2017-03-04T18:56:26.000Z</t>
  </si>
  <si>
    <t>2017-07-07T23:18:03.000Z</t>
  </si>
  <si>
    <t>2018-07-25T22:23:48.000Z</t>
  </si>
  <si>
    <t>2017-07-08T04:17:50.000Z</t>
  </si>
  <si>
    <t>2018-07-16T11:42:44.000Z</t>
  </si>
  <si>
    <t>2018-07-16T16:02:05.000Z</t>
  </si>
  <si>
    <t>2018-07-16T19:40:22.000Z</t>
  </si>
  <si>
    <t>2018-05-08T08:30:00.000Z</t>
  </si>
  <si>
    <t>2019-05-21T23:58:08.000Z</t>
  </si>
  <si>
    <t>2018-07-09T10:00:06.000Z</t>
  </si>
  <si>
    <t>2018-08-24T08:33:41.000Z</t>
  </si>
  <si>
    <t>2019-03-05T12:00:06.000Z</t>
  </si>
  <si>
    <t>2019-05-03T21:07:18.000Z</t>
  </si>
  <si>
    <t>2018-07-18T15:36:05.000Z</t>
  </si>
  <si>
    <t>2019-06-08T18:11:13.000Z</t>
  </si>
  <si>
    <t>2018-09-01T21:15:00.000Z</t>
  </si>
  <si>
    <t>2018-02-02T19:31:51.000Z</t>
  </si>
  <si>
    <t>2018-07-16T23:03:36.000Z</t>
  </si>
  <si>
    <t>2018-04-25T16:00:01.000Z</t>
  </si>
  <si>
    <t>2019-05-08T18:13:27.000Z</t>
  </si>
  <si>
    <t>2019-05-03T23:08:15.000Z</t>
  </si>
  <si>
    <t>2017-08-09T17:43:01.000Z</t>
  </si>
  <si>
    <t>2019-05-04T19:15:04.000Z</t>
  </si>
  <si>
    <t>2019-05-03T20:44:40.000Z</t>
  </si>
  <si>
    <t>2018-08-31T02:28:12.000Z</t>
  </si>
  <si>
    <t>2019-06-06T22:11:16.000Z</t>
  </si>
  <si>
    <t>2019-06-04T05:45:21.000Z</t>
  </si>
  <si>
    <t>2018-04-23T17:00:05.000Z</t>
  </si>
  <si>
    <t>https://i.ytimg.com/vi/hHcQItJSj7s/default.jpg</t>
  </si>
  <si>
    <t>https://i.ytimg.com/vi/4NqN-DVBDUw/default.jpg</t>
  </si>
  <si>
    <t>https://i.ytimg.com/vi/EAoVsuO6UO0/default.jpg</t>
  </si>
  <si>
    <t>https://i.ytimg.com/vi/4rkYLQLz2OM/default.jpg</t>
  </si>
  <si>
    <t>https://i.ytimg.com/vi/qk5B8YS2cJA/default.jpg</t>
  </si>
  <si>
    <t>https://i.ytimg.com/vi/gMX8NpAxqH4/default.jpg</t>
  </si>
  <si>
    <t>https://i.ytimg.com/vi/bKbKfl1wwh0/default.jpg</t>
  </si>
  <si>
    <t>https://i.ytimg.com/vi/0YuR4_bUC0k/default.jpg</t>
  </si>
  <si>
    <t>https://i.ytimg.com/vi/XAVRhd3r99I/default.jpg</t>
  </si>
  <si>
    <t>https://i.ytimg.com/vi/r8pCB4VwhZI/default.jpg</t>
  </si>
  <si>
    <t>https://i.ytimg.com/vi/0OiAG9hpexU/default.jpg</t>
  </si>
  <si>
    <t>https://i.ytimg.com/vi/SxovyCaHjhI/default.jpg</t>
  </si>
  <si>
    <t>https://i.ytimg.com/vi/XI453vrwqBE/default.jpg</t>
  </si>
  <si>
    <t>https://i.ytimg.com/vi/LV2v7MgX1zc/default.jpg</t>
  </si>
  <si>
    <t>https://i.ytimg.com/vi/pgXf_XNsTY0/default.jpg</t>
  </si>
  <si>
    <t>https://i.ytimg.com/vi/bBsC9ey_H-s/default.jpg</t>
  </si>
  <si>
    <t>https://i.ytimg.com/vi/Ot4OPfWZubM/default.jpg</t>
  </si>
  <si>
    <t>https://i.ytimg.com/vi/8GAw6dvh8v4/default.jpg</t>
  </si>
  <si>
    <t>https://i.ytimg.com/vi/DCqYhL6KFNM/default.jpg</t>
  </si>
  <si>
    <t>https://i.ytimg.com/vi/arndUVUGKUs/default.jpg</t>
  </si>
  <si>
    <t>https://i.ytimg.com/vi/C5u7rVt3-Xg/default.jpg</t>
  </si>
  <si>
    <t>https://i.ytimg.com/vi/rXLQ-j6_Cs4/default.jpg</t>
  </si>
  <si>
    <t>https://i.ytimg.com/vi/cwxqOoIyWm0/default.jpg</t>
  </si>
  <si>
    <t>https://i.ytimg.com/vi/ewvJg7D2UoA/default.jpg</t>
  </si>
  <si>
    <t>https://i.ytimg.com/vi/aILccAvmvPc/default.jpg</t>
  </si>
  <si>
    <t>https://i.ytimg.com/vi/bQYosxXNgK0/default.jpg</t>
  </si>
  <si>
    <t>https://i.ytimg.com/vi/AEU57XM1gIc/default.jpg</t>
  </si>
  <si>
    <t>https://i.ytimg.com/vi/jbgmHmrsI6c/default.jpg</t>
  </si>
  <si>
    <t>https://i.ytimg.com/vi/PR6zelmfElo/default.jpg</t>
  </si>
  <si>
    <t>https://i.ytimg.com/vi/eK2eXh2v_84/default.jpg</t>
  </si>
  <si>
    <t>https://i.ytimg.com/vi/xC0YR8XiXv8/default.jpg</t>
  </si>
  <si>
    <t>https://i.ytimg.com/vi/7wa1EakS-w4/default.jpg</t>
  </si>
  <si>
    <t>https://i.ytimg.com/vi/5_uDoa2T-6A/default.jpg</t>
  </si>
  <si>
    <t>https://i.ytimg.com/vi/uWD3ATogOmQ/default.jpg</t>
  </si>
  <si>
    <t>https://i.ytimg.com/vi/4DN-Cl9LN0U/default.jpg</t>
  </si>
  <si>
    <t>https://i.ytimg.com/vi/_1yhqEH4AC0/default.jpg</t>
  </si>
  <si>
    <t>https://i.ytimg.com/vi/uJqH2uT6aMY/default.jpg</t>
  </si>
  <si>
    <t>https://i.ytimg.com/vi/H9HY7Aw_jdU/default.jpg</t>
  </si>
  <si>
    <t>https://i.ytimg.com/vi/Clkh7pW6sDk/default.jpg</t>
  </si>
  <si>
    <t>https://i.ytimg.com/vi/p5BLKKREIck/default.jpg</t>
  </si>
  <si>
    <t>https://i.ytimg.com/vi/bMumgIh8GNY/default.jpg</t>
  </si>
  <si>
    <t>https://i.ytimg.com/vi/tdqvHS8FT2U/default.jpg</t>
  </si>
  <si>
    <t>https://i.ytimg.com/vi/-49koOBguCg/default.jpg</t>
  </si>
  <si>
    <t>https://i.ytimg.com/vi/9GynIKP7ltI/default.jpg</t>
  </si>
  <si>
    <t>https://i.ytimg.com/vi/3784QjIDlkM/default.jpg</t>
  </si>
  <si>
    <t>https://i.ytimg.com/vi/48SektbME1I/default.jpg</t>
  </si>
  <si>
    <t>https://i.ytimg.com/vi/DdIhnlKkli4/default.jpg</t>
  </si>
  <si>
    <t>https://i.ytimg.com/vi/CrjnNe_jHhI/default.jpg</t>
  </si>
  <si>
    <t>https://i.ytimg.com/vi/F4zbKhSVlP4/default.jpg</t>
  </si>
  <si>
    <t>https://i.ytimg.com/vi/2T7UtKHRQ1c/default.jpg</t>
  </si>
  <si>
    <t>https://i.ytimg.com/vi/_Xom797CeKI/default.jpg</t>
  </si>
  <si>
    <t>https://i.ytimg.com/vi/tp0S4tNaH-w/default.jpg</t>
  </si>
  <si>
    <t>https://i.ytimg.com/vi/rQlnuRHXl5k/default.jpg</t>
  </si>
  <si>
    <t>https://i.ytimg.com/vi/pddipna4Dr8/default.jpg</t>
  </si>
  <si>
    <t>https://i.ytimg.com/vi/xEMbnwk6v0Y/default.jpg</t>
  </si>
  <si>
    <t>https://i.ytimg.com/vi/24567M2-u-4/default.jpg</t>
  </si>
  <si>
    <t>https://i.ytimg.com/vi/O834Nhc_sKM/default.jpg</t>
  </si>
  <si>
    <t>https://i.ytimg.com/vi/mprvfI7JwFI/default.jpg</t>
  </si>
  <si>
    <t>https://i.ytimg.com/vi/lEQBHeZqDIo/default.jpg</t>
  </si>
  <si>
    <t>https://i.ytimg.com/vi/bSUbHF87VOw/default.jpg</t>
  </si>
  <si>
    <t>https://i.ytimg.com/vi/NG54UWO9yJ4/default.jpg</t>
  </si>
  <si>
    <t>https://i.ytimg.com/vi/oVYVEH7d7_k/default.jpg</t>
  </si>
  <si>
    <t>https://i.ytimg.com/vi/h4XXng440zQ/default.jpg</t>
  </si>
  <si>
    <t>https://i.ytimg.com/vi/IraO_qjheKM/default.jpg</t>
  </si>
  <si>
    <t>https://i.ytimg.com/vi/vm2GObgs514/default.jpg</t>
  </si>
  <si>
    <t>https://i.ytimg.com/vi/8eXcdNk8qVU/default.jpg</t>
  </si>
  <si>
    <t>https://i.ytimg.com/vi/PnjHgq5SEKU/default.jpg</t>
  </si>
  <si>
    <t>https://i.ytimg.com/vi/d6g7uFq6s0I/default.jpg</t>
  </si>
  <si>
    <t>https://i.ytimg.com/vi/gvpb3ILyJA0/default.jpg</t>
  </si>
  <si>
    <t>https://i.ytimg.com/vi/DetEn9yo5-k/default.jpg</t>
  </si>
  <si>
    <t>https://i.ytimg.com/vi/aAkDCUgWtlA/default.jpg</t>
  </si>
  <si>
    <t>https://i.ytimg.com/vi/tqL6jGpAKGQ/default.jpg</t>
  </si>
  <si>
    <t>https://i.ytimg.com/vi/0VPJ_CAoQm8/default.jpg</t>
  </si>
  <si>
    <t>https://i.ytimg.com/vi/mBtsNNXjBPw/default.jpg</t>
  </si>
  <si>
    <t>https://i.ytimg.com/vi/eqf6xtv8kD8/default.jpg</t>
  </si>
  <si>
    <t>https://i.ytimg.com/vi/MFjnNNz4HWE/default.jpg</t>
  </si>
  <si>
    <t>https://i.ytimg.com/vi/LNK430YOiT4/default.jpg</t>
  </si>
  <si>
    <t>https://i.ytimg.com/vi/KlmrKsz0NmY/default.jpg</t>
  </si>
  <si>
    <t>https://i.ytimg.com/vi/XwvjkJXaIJE/default.jpg</t>
  </si>
  <si>
    <t>https://i.ytimg.com/vi/DSyK3SAzJa8/default.jpg</t>
  </si>
  <si>
    <t>https://i.ytimg.com/vi/LQV60aUVpWQ/default.jpg</t>
  </si>
  <si>
    <t>https://i.ytimg.com/vi/eBuuAX8rs-4/default.jpg</t>
  </si>
  <si>
    <t>https://i.ytimg.com/vi/VVpSTSx2sGU/default.jpg</t>
  </si>
  <si>
    <t>https://i.ytimg.com/vi/glmG9RkBUgs/default.jpg</t>
  </si>
  <si>
    <t>https://i.ytimg.com/vi/8bwKjO9hauw/default.jpg</t>
  </si>
  <si>
    <t>https://i.ytimg.com/vi/K_jqKtnW2Ec/default.jpg</t>
  </si>
  <si>
    <t>https://i.ytimg.com/vi/ccIBTlCXFpM/default.jpg</t>
  </si>
  <si>
    <t>https://i.ytimg.com/vi/eFc1y5h31NM/default.jpg</t>
  </si>
  <si>
    <t>https://i.ytimg.com/vi/9vcF7akFT3M/default.jpg</t>
  </si>
  <si>
    <t>https://i.ytimg.com/vi/iLS7aalY_7A/default.jpg</t>
  </si>
  <si>
    <t>https://i.ytimg.com/vi/_JZHFOCZtoM/default.jpg</t>
  </si>
  <si>
    <t>https://i.ytimg.com/vi/xFMORbaY0n0/default.jpg</t>
  </si>
  <si>
    <t>https://i.ytimg.com/vi/il0OYDmB5as/default.jpg</t>
  </si>
  <si>
    <t>https://i.ytimg.com/vi/JMTxvrW-HVg/default.jpg</t>
  </si>
  <si>
    <t>https://i.ytimg.com/vi/UQPLlKBR2_8/default.jpg</t>
  </si>
  <si>
    <t>https://i.ytimg.com/vi/ZPWWSqgBWmc/default.jpg</t>
  </si>
  <si>
    <t>https://i.ytimg.com/vi/0aU3kX5V634/default.jpg</t>
  </si>
  <si>
    <t>https://i.ytimg.com/vi/rxbvuDvEN1Q/default.jpg</t>
  </si>
  <si>
    <t>https://i.ytimg.com/vi/51LroAfZ_8k/default.jpg</t>
  </si>
  <si>
    <t>https://i.ytimg.com/vi/khvbkz4Qz3o/default.jpg</t>
  </si>
  <si>
    <t>https://i.ytimg.com/vi/B7aGYBaKe40/default.jpg</t>
  </si>
  <si>
    <t>https://i.ytimg.com/vi/RrethC8VR7Y/default.jpg</t>
  </si>
  <si>
    <t>https://i.ytimg.com/vi/11JG5W3WfgM/default.jpg</t>
  </si>
  <si>
    <t>https://i.ytimg.com/vi/CjHgiG9NGIU/default.jpg</t>
  </si>
  <si>
    <t>https://i.ytimg.com/vi/gqigwlTccO0/default.jpg</t>
  </si>
  <si>
    <t>https://i.ytimg.com/vi/XTuDJtZdMzc/default.jpg</t>
  </si>
  <si>
    <t>https://i.ytimg.com/vi/3HlYCyJ2znc/default.jpg</t>
  </si>
  <si>
    <t>https://i.ytimg.com/vi/3nso_KfY6AQ/default.jpg</t>
  </si>
  <si>
    <t>https://i.ytimg.com/vi/EhPGph-dryk/default.jpg</t>
  </si>
  <si>
    <t>https://i.ytimg.com/vi/8uQwhecKc88/default.jpg</t>
  </si>
  <si>
    <t>https://i.ytimg.com/vi/u2TEDlIoZ8w/default.jpg</t>
  </si>
  <si>
    <t>https://i.ytimg.com/vi/-P1ScLjrGzo/default.jpg</t>
  </si>
  <si>
    <t>https://i.ytimg.com/vi/tSKQwG0-i_A/default.jpg</t>
  </si>
  <si>
    <t>https://i.ytimg.com/vi/o90Yp54oxkc/default.jpg</t>
  </si>
  <si>
    <t>https://i.ytimg.com/vi/mRQtNgHUzQs/default.jpg</t>
  </si>
  <si>
    <t>https://i.ytimg.com/vi/ldwa4mme6rg/default.jpg</t>
  </si>
  <si>
    <t>https://i.ytimg.com/vi/0nFP1kmGiGo/default.jpg</t>
  </si>
  <si>
    <t>https://i.ytimg.com/vi/n1bYzo1ojfU/default.jpg</t>
  </si>
  <si>
    <t>https://i.ytimg.com/vi/G9fq3BljjKo/default.jpg</t>
  </si>
  <si>
    <t>https://i.ytimg.com/vi/-7yM0Av0au0/default.jpg</t>
  </si>
  <si>
    <t>https://i.ytimg.com/vi/IFS5CSP5fRM/default.jpg</t>
  </si>
  <si>
    <t>https://i.ytimg.com/vi/fVbprK-1lgU/default.jpg</t>
  </si>
  <si>
    <t>https://i.ytimg.com/vi/pHs3M5ObElQ/default.jpg</t>
  </si>
  <si>
    <t>https://i.ytimg.com/vi/Kk6uNlSkLj4/default.jpg</t>
  </si>
  <si>
    <t>https://i.ytimg.com/vi/iPh1gFp1vBs/default.jpg</t>
  </si>
  <si>
    <t>https://i.ytimg.com/vi/JIPfsP1PxBc/default.jpg</t>
  </si>
  <si>
    <t>https://i.ytimg.com/vi/3Ar80sFzViw/default.jpg</t>
  </si>
  <si>
    <t>https://i.ytimg.com/vi/npoh2osD8Pk/default.jpg</t>
  </si>
  <si>
    <t>https://i.ytimg.com/vi/49PVGHmSp8E/default.jpg</t>
  </si>
  <si>
    <t>https://i.ytimg.com/vi/ZYSjPZUqLdk/default.jpg</t>
  </si>
  <si>
    <t>https://i.ytimg.com/vi/1KC7lctZYsA/default.jpg</t>
  </si>
  <si>
    <t>https://i.ytimg.com/vi/reO1kYjSAu8/default.jpg</t>
  </si>
  <si>
    <t>https://i.ytimg.com/vi/1_6dMpjXWMw/default.jpg</t>
  </si>
  <si>
    <t>https://i.ytimg.com/vi/uJzpJBMQfy4/default.jpg</t>
  </si>
  <si>
    <t>https://i.ytimg.com/vi/ZeRg80wKFkM/default.jpg</t>
  </si>
  <si>
    <t>https://i.ytimg.com/vi/0Jx4BVJSdsw/default.jpg</t>
  </si>
  <si>
    <t>https://i.ytimg.com/vi/2AWuhq1AR2k/default.jpg</t>
  </si>
  <si>
    <t>https://i.ytimg.com/vi/KZNaAIuRqI4/default.jpg</t>
  </si>
  <si>
    <t>https://i.ytimg.com/vi/P_znacxuhyU/default.jpg</t>
  </si>
  <si>
    <t>https://i.ytimg.com/vi/X8SfB00WBRI/default.jpg</t>
  </si>
  <si>
    <t>https://i.ytimg.com/vi/Hk1HtRYRco4/default.jpg</t>
  </si>
  <si>
    <t>https://i.ytimg.com/vi/U0__P_ny77g/default.jpg</t>
  </si>
  <si>
    <t>https://i.ytimg.com/vi/N_i8KWTo8Tg/default.jpg</t>
  </si>
  <si>
    <t>https://i.ytimg.com/vi/wKILHsRvyJw/default.jpg</t>
  </si>
  <si>
    <t>https://i.ytimg.com/vi/Vdxy2qakWAk/default.jpg</t>
  </si>
  <si>
    <t>https://i.ytimg.com/vi/hboVyzo0NKA/default.jpg</t>
  </si>
  <si>
    <t>https://i.ytimg.com/vi/0yqo-dZOJVE/default.jpg</t>
  </si>
  <si>
    <t>https://i.ytimg.com/vi/I8ecTRhRITo/default.jpg</t>
  </si>
  <si>
    <t>https://i.ytimg.com/vi/FEB9a_m8kr0/default.jpg</t>
  </si>
  <si>
    <t>https://i.ytimg.com/vi/BUcu2xI8p1c/default.jpg</t>
  </si>
  <si>
    <t>https://i.ytimg.com/vi/0eBU7SQTPQY/default.jpg</t>
  </si>
  <si>
    <t>https://i.ytimg.com/vi/VZHCI2VBF2o/default.jpg</t>
  </si>
  <si>
    <t>https://i.ytimg.com/vi/rxfIXIlBwoo/default.jpg</t>
  </si>
  <si>
    <t>https://i.ytimg.com/vi/ErmKZ2N50k0/default.jpg</t>
  </si>
  <si>
    <t>https://i.ytimg.com/vi/UvopPM-TBe8/default.jpg</t>
  </si>
  <si>
    <t>https://i.ytimg.com/vi/tWiJEgSaHW8/default.jpg</t>
  </si>
  <si>
    <t>https://i.ytimg.com/vi/A4DdLYb5AvQ/default.jpg</t>
  </si>
  <si>
    <t>https://i.ytimg.com/vi/2-Xw0_2eMJg/default.jpg</t>
  </si>
  <si>
    <t>https://i.ytimg.com/vi/fhyrNO_Z5pM/default_live.jpg</t>
  </si>
  <si>
    <t>https://i.ytimg.com/vi/srPKzea_98c/default.jpg</t>
  </si>
  <si>
    <t>https://i.ytimg.com/vi/G3d25A35hXQ/default.jpg</t>
  </si>
  <si>
    <t>https://i.ytimg.com/vi/_UpTOfgUchI/default.jpg</t>
  </si>
  <si>
    <t>https://i.ytimg.com/vi/viQnQYHVb8M/default.jpg</t>
  </si>
  <si>
    <t>https://i.ytimg.com/vi/z6ZNrr_Qs7o/default.jpg</t>
  </si>
  <si>
    <t>https://i.ytimg.com/vi/KsVN01g83fM/default.jpg</t>
  </si>
  <si>
    <t>https://i.ytimg.com/vi/DvaHYChKIyk/default.jpg</t>
  </si>
  <si>
    <t>https://i.ytimg.com/vi/qgYFoZP_mA8/default.jpg</t>
  </si>
  <si>
    <t>https://i.ytimg.com/vi/7BDk5F3T8lY/default.jpg</t>
  </si>
  <si>
    <t>https://i.ytimg.com/vi/UvpSX627zgc/default.jpg</t>
  </si>
  <si>
    <t>https://i.ytimg.com/vi/LY4rcUoWOIE/default.jpg</t>
  </si>
  <si>
    <t>https://i.ytimg.com/vi/s8ajUZ62v14/default.jpg</t>
  </si>
  <si>
    <t>https://i.ytimg.com/vi/lrUrqfrX4Tc/default.jpg</t>
  </si>
  <si>
    <t>https://i.ytimg.com/vi/tsFUcfVDxek/default.jpg</t>
  </si>
  <si>
    <t>https://i.ytimg.com/vi/mdhYK_2lKY8/default.jpg</t>
  </si>
  <si>
    <t>https://i.ytimg.com/vi/bbt3GQAE7Ys/default.jpg</t>
  </si>
  <si>
    <t>https://i.ytimg.com/vi/H7P6p2P1HFI/default.jpg</t>
  </si>
  <si>
    <t>https://i.ytimg.com/vi/b4ngtFIt4uA/default.jpg</t>
  </si>
  <si>
    <t>https://i.ytimg.com/vi/R-9WgPaBRLY/default.jpg</t>
  </si>
  <si>
    <t>https://i.ytimg.com/vi/Br4Q2pKHXss/default.jpg</t>
  </si>
  <si>
    <t>https://i.ytimg.com/vi/GEMC2mwq1R8/default.jpg</t>
  </si>
  <si>
    <t>https://i.ytimg.com/vi/faNa5_Rn1Mk/default.jpg</t>
  </si>
  <si>
    <t>https://i.ytimg.com/vi/w9zQxwGCp3s/default.jpg</t>
  </si>
  <si>
    <t>https://i.ytimg.com/vi/ciXnolumIhc/default.jpg</t>
  </si>
  <si>
    <t>https://i.ytimg.com/vi/C2SmcalZroM/default.jpg</t>
  </si>
  <si>
    <t>https://i.ytimg.com/vi/G4fd7T9IThk/default.jpg</t>
  </si>
  <si>
    <t>https://i.ytimg.com/vi/HFBjCmCAHbo/default.jpg</t>
  </si>
  <si>
    <t>https://i.ytimg.com/vi/OyMA9BM6tYQ/default.jpg</t>
  </si>
  <si>
    <t>https://i.ytimg.com/vi/oHmKWUYoFr0/default.jpg</t>
  </si>
  <si>
    <t>https://i.ytimg.com/vi/mZ7Pbg7jf54/default.jpg</t>
  </si>
  <si>
    <t>Play Video in Browser</t>
  </si>
  <si>
    <t>https://www.youtube.com/watch?v=hHcQItJSj7s</t>
  </si>
  <si>
    <t>https://www.youtube.com/watch?v=4NqN-DVBDUw</t>
  </si>
  <si>
    <t>https://www.youtube.com/watch?v=EAoVsuO6UO0</t>
  </si>
  <si>
    <t>https://www.youtube.com/watch?v=4rkYLQLz2OM</t>
  </si>
  <si>
    <t>https://www.youtube.com/watch?v=qk5B8YS2cJA</t>
  </si>
  <si>
    <t>https://www.youtube.com/watch?v=gMX8NpAxqH4</t>
  </si>
  <si>
    <t>https://www.youtube.com/watch?v=bKbKfl1wwh0</t>
  </si>
  <si>
    <t>https://www.youtube.com/watch?v=0YuR4_bUC0k</t>
  </si>
  <si>
    <t>https://www.youtube.com/watch?v=XAVRhd3r99I</t>
  </si>
  <si>
    <t>https://www.youtube.com/watch?v=r8pCB4VwhZI</t>
  </si>
  <si>
    <t>https://www.youtube.com/watch?v=0OiAG9hpexU</t>
  </si>
  <si>
    <t>https://www.youtube.com/watch?v=SxovyCaHjhI</t>
  </si>
  <si>
    <t>https://www.youtube.com/watch?v=XI453vrwqBE</t>
  </si>
  <si>
    <t>https://www.youtube.com/watch?v=LV2v7MgX1zc</t>
  </si>
  <si>
    <t>https://www.youtube.com/watch?v=pgXf_XNsTY0</t>
  </si>
  <si>
    <t>https://www.youtube.com/watch?v=bBsC9ey_H-s</t>
  </si>
  <si>
    <t>https://www.youtube.com/watch?v=Ot4OPfWZubM</t>
  </si>
  <si>
    <t>https://www.youtube.com/watch?v=8GAw6dvh8v4</t>
  </si>
  <si>
    <t>https://www.youtube.com/watch?v=DCqYhL6KFNM</t>
  </si>
  <si>
    <t>https://www.youtube.com/watch?v=arndUVUGKUs</t>
  </si>
  <si>
    <t>https://www.youtube.com/watch?v=C5u7rVt3-Xg</t>
  </si>
  <si>
    <t>https://www.youtube.com/watch?v=rXLQ-j6_Cs4</t>
  </si>
  <si>
    <t>https://www.youtube.com/watch?v=cwxqOoIyWm0</t>
  </si>
  <si>
    <t>https://www.youtube.com/watch?v=ewvJg7D2UoA</t>
  </si>
  <si>
    <t>https://www.youtube.com/watch?v=aILccAvmvPc</t>
  </si>
  <si>
    <t>https://www.youtube.com/watch?v=bQYosxXNgK0</t>
  </si>
  <si>
    <t>https://www.youtube.com/watch?v=AEU57XM1gIc</t>
  </si>
  <si>
    <t>https://www.youtube.com/watch?v=jbgmHmrsI6c</t>
  </si>
  <si>
    <t>https://www.youtube.com/watch?v=PR6zelmfElo</t>
  </si>
  <si>
    <t>https://www.youtube.com/watch?v=eK2eXh2v_84</t>
  </si>
  <si>
    <t>https://www.youtube.com/watch?v=xC0YR8XiXv8</t>
  </si>
  <si>
    <t>https://www.youtube.com/watch?v=7wa1EakS-w4</t>
  </si>
  <si>
    <t>https://www.youtube.com/watch?v=5_uDoa2T-6A</t>
  </si>
  <si>
    <t>https://www.youtube.com/watch?v=uWD3ATogOmQ</t>
  </si>
  <si>
    <t>https://www.youtube.com/watch?v=4DN-Cl9LN0U</t>
  </si>
  <si>
    <t>https://www.youtube.com/watch?v=_1yhqEH4AC0</t>
  </si>
  <si>
    <t>https://www.youtube.com/watch?v=uJqH2uT6aMY</t>
  </si>
  <si>
    <t>https://www.youtube.com/watch?v=H9HY7Aw_jdU</t>
  </si>
  <si>
    <t>https://www.youtube.com/watch?v=Clkh7pW6sDk</t>
  </si>
  <si>
    <t>https://www.youtube.com/watch?v=p5BLKKREIck</t>
  </si>
  <si>
    <t>https://www.youtube.com/watch?v=bMumgIh8GNY</t>
  </si>
  <si>
    <t>https://www.youtube.com/watch?v=tdqvHS8FT2U</t>
  </si>
  <si>
    <t>https://www.youtube.com/watch?v=-49koOBguCg</t>
  </si>
  <si>
    <t>https://www.youtube.com/watch?v=9GynIKP7ltI</t>
  </si>
  <si>
    <t>https://www.youtube.com/watch?v=3784QjIDlkM</t>
  </si>
  <si>
    <t>https://www.youtube.com/watch?v=48SektbME1I</t>
  </si>
  <si>
    <t>https://www.youtube.com/watch?v=DdIhnlKkli4</t>
  </si>
  <si>
    <t>https://www.youtube.com/watch?v=CrjnNe_jHhI</t>
  </si>
  <si>
    <t>https://www.youtube.com/watch?v=F4zbKhSVlP4</t>
  </si>
  <si>
    <t>https://www.youtube.com/watch?v=2T7UtKHRQ1c</t>
  </si>
  <si>
    <t>https://www.youtube.com/watch?v=_Xom797CeKI</t>
  </si>
  <si>
    <t>https://www.youtube.com/watch?v=tp0S4tNaH-w</t>
  </si>
  <si>
    <t>https://www.youtube.com/watch?v=rQlnuRHXl5k</t>
  </si>
  <si>
    <t>https://www.youtube.com/watch?v=pddipna4Dr8</t>
  </si>
  <si>
    <t>https://www.youtube.com/watch?v=xEMbnwk6v0Y</t>
  </si>
  <si>
    <t>https://www.youtube.com/watch?v=24567M2-u-4</t>
  </si>
  <si>
    <t>https://www.youtube.com/watch?v=O834Nhc_sKM</t>
  </si>
  <si>
    <t>https://www.youtube.com/watch?v=mprvfI7JwFI</t>
  </si>
  <si>
    <t>https://www.youtube.com/watch?v=lEQBHeZqDIo</t>
  </si>
  <si>
    <t>https://www.youtube.com/watch?v=bSUbHF87VOw</t>
  </si>
  <si>
    <t>https://www.youtube.com/watch?v=NG54UWO9yJ4</t>
  </si>
  <si>
    <t>https://www.youtube.com/watch?v=oVYVEH7d7_k</t>
  </si>
  <si>
    <t>https://www.youtube.com/watch?v=h4XXng440zQ</t>
  </si>
  <si>
    <t>https://www.youtube.com/watch?v=IraO_qjheKM</t>
  </si>
  <si>
    <t>https://www.youtube.com/watch?v=vm2GObgs514</t>
  </si>
  <si>
    <t>https://www.youtube.com/watch?v=8eXcdNk8qVU</t>
  </si>
  <si>
    <t>https://www.youtube.com/watch?v=PnjHgq5SEKU</t>
  </si>
  <si>
    <t>https://www.youtube.com/watch?v=d6g7uFq6s0I</t>
  </si>
  <si>
    <t>https://www.youtube.com/watch?v=gvpb3ILyJA0</t>
  </si>
  <si>
    <t>https://www.youtube.com/watch?v=DetEn9yo5-k</t>
  </si>
  <si>
    <t>https://www.youtube.com/watch?v=aAkDCUgWtlA</t>
  </si>
  <si>
    <t>https://www.youtube.com/watch?v=tqL6jGpAKGQ</t>
  </si>
  <si>
    <t>https://www.youtube.com/watch?v=0VPJ_CAoQm8</t>
  </si>
  <si>
    <t>https://www.youtube.com/watch?v=mBtsNNXjBPw</t>
  </si>
  <si>
    <t>https://www.youtube.com/watch?v=eqf6xtv8kD8</t>
  </si>
  <si>
    <t>https://www.youtube.com/watch?v=MFjnNNz4HWE</t>
  </si>
  <si>
    <t>https://www.youtube.com/watch?v=LNK430YOiT4</t>
  </si>
  <si>
    <t>https://www.youtube.com/watch?v=KlmrKsz0NmY</t>
  </si>
  <si>
    <t>https://www.youtube.com/watch?v=XwvjkJXaIJE</t>
  </si>
  <si>
    <t>https://www.youtube.com/watch?v=DSyK3SAzJa8</t>
  </si>
  <si>
    <t>https://www.youtube.com/watch?v=LQV60aUVpWQ</t>
  </si>
  <si>
    <t>https://www.youtube.com/watch?v=eBuuAX8rs-4</t>
  </si>
  <si>
    <t>https://www.youtube.com/watch?v=VVpSTSx2sGU</t>
  </si>
  <si>
    <t>https://www.youtube.com/watch?v=glmG9RkBUgs</t>
  </si>
  <si>
    <t>https://www.youtube.com/watch?v=8bwKjO9hauw</t>
  </si>
  <si>
    <t>https://www.youtube.com/watch?v=K_jqKtnW2Ec</t>
  </si>
  <si>
    <t>https://www.youtube.com/watch?v=ccIBTlCXFpM</t>
  </si>
  <si>
    <t>https://www.youtube.com/watch?v=eFc1y5h31NM</t>
  </si>
  <si>
    <t>https://www.youtube.com/watch?v=9vcF7akFT3M</t>
  </si>
  <si>
    <t>https://www.youtube.com/watch?v=iLS7aalY_7A</t>
  </si>
  <si>
    <t>https://www.youtube.com/watch?v=_JZHFOCZtoM</t>
  </si>
  <si>
    <t>https://www.youtube.com/watch?v=xFMORbaY0n0</t>
  </si>
  <si>
    <t>https://www.youtube.com/watch?v=il0OYDmB5as</t>
  </si>
  <si>
    <t>https://www.youtube.com/watch?v=JMTxvrW-HVg</t>
  </si>
  <si>
    <t>https://www.youtube.com/watch?v=UQPLlKBR2_8</t>
  </si>
  <si>
    <t>https://www.youtube.com/watch?v=ZPWWSqgBWmc</t>
  </si>
  <si>
    <t>https://www.youtube.com/watch?v=0aU3kX5V634</t>
  </si>
  <si>
    <t>https://www.youtube.com/watch?v=rxbvuDvEN1Q</t>
  </si>
  <si>
    <t>https://www.youtube.com/watch?v=51LroAfZ_8k</t>
  </si>
  <si>
    <t>https://www.youtube.com/watch?v=khvbkz4Qz3o</t>
  </si>
  <si>
    <t>https://www.youtube.com/watch?v=B7aGYBaKe40</t>
  </si>
  <si>
    <t>https://www.youtube.com/watch?v=RrethC8VR7Y</t>
  </si>
  <si>
    <t>https://www.youtube.com/watch?v=11JG5W3WfgM</t>
  </si>
  <si>
    <t>https://www.youtube.com/watch?v=CjHgiG9NGIU</t>
  </si>
  <si>
    <t>https://www.youtube.com/watch?v=gqigwlTccO0</t>
  </si>
  <si>
    <t>https://www.youtube.com/watch?v=XTuDJtZdMzc</t>
  </si>
  <si>
    <t>https://www.youtube.com/watch?v=3HlYCyJ2znc</t>
  </si>
  <si>
    <t>https://www.youtube.com/watch?v=3nso_KfY6AQ</t>
  </si>
  <si>
    <t>https://www.youtube.com/watch?v=EhPGph-dryk</t>
  </si>
  <si>
    <t>https://www.youtube.com/watch?v=8uQwhecKc88</t>
  </si>
  <si>
    <t>https://www.youtube.com/watch?v=u2TEDlIoZ8w</t>
  </si>
  <si>
    <t>https://www.youtube.com/watch?v=-P1ScLjrGzo</t>
  </si>
  <si>
    <t>https://www.youtube.com/watch?v=tSKQwG0-i_A</t>
  </si>
  <si>
    <t>https://www.youtube.com/watch?v=o90Yp54oxkc</t>
  </si>
  <si>
    <t>https://www.youtube.com/watch?v=mRQtNgHUzQs</t>
  </si>
  <si>
    <t>https://www.youtube.com/watch?v=ldwa4mme6rg</t>
  </si>
  <si>
    <t>https://www.youtube.com/watch?v=0nFP1kmGiGo</t>
  </si>
  <si>
    <t>https://www.youtube.com/watch?v=n1bYzo1ojfU</t>
  </si>
  <si>
    <t>https://www.youtube.com/watch?v=G9fq3BljjKo</t>
  </si>
  <si>
    <t>https://www.youtube.com/watch?v=-7yM0Av0au0</t>
  </si>
  <si>
    <t>https://www.youtube.com/watch?v=IFS5CSP5fRM</t>
  </si>
  <si>
    <t>https://www.youtube.com/watch?v=fVbprK-1lgU</t>
  </si>
  <si>
    <t>https://www.youtube.com/watch?v=pHs3M5ObElQ</t>
  </si>
  <si>
    <t>https://www.youtube.com/watch?v=Kk6uNlSkLj4</t>
  </si>
  <si>
    <t>https://www.youtube.com/watch?v=iPh1gFp1vBs</t>
  </si>
  <si>
    <t>https://www.youtube.com/watch?v=JIPfsP1PxBc</t>
  </si>
  <si>
    <t>https://www.youtube.com/watch?v=3Ar80sFzViw</t>
  </si>
  <si>
    <t>https://www.youtube.com/watch?v=npoh2osD8Pk</t>
  </si>
  <si>
    <t>https://www.youtube.com/watch?v=49PVGHmSp8E</t>
  </si>
  <si>
    <t>https://www.youtube.com/watch?v=ZYSjPZUqLdk</t>
  </si>
  <si>
    <t>https://www.youtube.com/watch?v=1KC7lctZYsA</t>
  </si>
  <si>
    <t>https://www.youtube.com/watch?v=reO1kYjSAu8</t>
  </si>
  <si>
    <t>https://www.youtube.com/watch?v=1_6dMpjXWMw</t>
  </si>
  <si>
    <t>https://www.youtube.com/watch?v=uJzpJBMQfy4</t>
  </si>
  <si>
    <t>https://www.youtube.com/watch?v=ZeRg80wKFkM</t>
  </si>
  <si>
    <t>https://www.youtube.com/watch?v=0Jx4BVJSdsw</t>
  </si>
  <si>
    <t>https://www.youtube.com/watch?v=2AWuhq1AR2k</t>
  </si>
  <si>
    <t>https://www.youtube.com/watch?v=KZNaAIuRqI4</t>
  </si>
  <si>
    <t>https://www.youtube.com/watch?v=P_znacxuhyU</t>
  </si>
  <si>
    <t>https://www.youtube.com/watch?v=X8SfB00WBRI</t>
  </si>
  <si>
    <t>https://www.youtube.com/watch?v=Hk1HtRYRco4</t>
  </si>
  <si>
    <t>https://www.youtube.com/watch?v=U0__P_ny77g</t>
  </si>
  <si>
    <t>https://www.youtube.com/watch?v=N_i8KWTo8Tg</t>
  </si>
  <si>
    <t>https://www.youtube.com/watch?v=wKILHsRvyJw</t>
  </si>
  <si>
    <t>https://www.youtube.com/watch?v=Vdxy2qakWAk</t>
  </si>
  <si>
    <t>https://www.youtube.com/watch?v=hboVyzo0NKA</t>
  </si>
  <si>
    <t>https://www.youtube.com/watch?v=0yqo-dZOJVE</t>
  </si>
  <si>
    <t>https://www.youtube.com/watch?v=I8ecTRhRITo</t>
  </si>
  <si>
    <t>https://www.youtube.com/watch?v=FEB9a_m8kr0</t>
  </si>
  <si>
    <t>https://www.youtube.com/watch?v=BUcu2xI8p1c</t>
  </si>
  <si>
    <t>https://www.youtube.com/watch?v=0eBU7SQTPQY</t>
  </si>
  <si>
    <t>https://www.youtube.com/watch?v=VZHCI2VBF2o</t>
  </si>
  <si>
    <t>https://www.youtube.com/watch?v=rxfIXIlBwoo</t>
  </si>
  <si>
    <t>https://www.youtube.com/watch?v=ErmKZ2N50k0</t>
  </si>
  <si>
    <t>https://www.youtube.com/watch?v=UvopPM-TBe8</t>
  </si>
  <si>
    <t>https://www.youtube.com/watch?v=tWiJEgSaHW8</t>
  </si>
  <si>
    <t>https://www.youtube.com/watch?v=A4DdLYb5AvQ</t>
  </si>
  <si>
    <t>https://www.youtube.com/watch?v=2-Xw0_2eMJg</t>
  </si>
  <si>
    <t>https://www.youtube.com/watch?v=fhyrNO_Z5pM</t>
  </si>
  <si>
    <t>https://www.youtube.com/watch?v=srPKzea_98c</t>
  </si>
  <si>
    <t>https://www.youtube.com/watch?v=G3d25A35hXQ</t>
  </si>
  <si>
    <t>https://www.youtube.com/watch?v=_UpTOfgUchI</t>
  </si>
  <si>
    <t>https://www.youtube.com/watch?v=viQnQYHVb8M</t>
  </si>
  <si>
    <t>https://www.youtube.com/watch?v=z6ZNrr_Qs7o</t>
  </si>
  <si>
    <t>https://www.youtube.com/watch?v=KsVN01g83fM</t>
  </si>
  <si>
    <t>https://www.youtube.com/watch?v=DvaHYChKIyk</t>
  </si>
  <si>
    <t>https://www.youtube.com/watch?v=qgYFoZP_mA8</t>
  </si>
  <si>
    <t>https://www.youtube.com/watch?v=7BDk5F3T8lY</t>
  </si>
  <si>
    <t>https://www.youtube.com/watch?v=UvpSX627zgc</t>
  </si>
  <si>
    <t>https://www.youtube.com/watch?v=LY4rcUoWOIE</t>
  </si>
  <si>
    <t>https://www.youtube.com/watch?v=s8ajUZ62v14</t>
  </si>
  <si>
    <t>https://www.youtube.com/watch?v=lrUrqfrX4Tc</t>
  </si>
  <si>
    <t>https://www.youtube.com/watch?v=tsFUcfVDxek</t>
  </si>
  <si>
    <t>https://www.youtube.com/watch?v=mdhYK_2lKY8</t>
  </si>
  <si>
    <t>https://www.youtube.com/watch?v=bbt3GQAE7Ys</t>
  </si>
  <si>
    <t>https://www.youtube.com/watch?v=H7P6p2P1HFI</t>
  </si>
  <si>
    <t>https://www.youtube.com/watch?v=b4ngtFIt4uA</t>
  </si>
  <si>
    <t>https://www.youtube.com/watch?v=R-9WgPaBRLY</t>
  </si>
  <si>
    <t>https://www.youtube.com/watch?v=Br4Q2pKHXss</t>
  </si>
  <si>
    <t>https://www.youtube.com/watch?v=GEMC2mwq1R8</t>
  </si>
  <si>
    <t>https://www.youtube.com/watch?v=faNa5_Rn1Mk</t>
  </si>
  <si>
    <t>https://www.youtube.com/watch?v=w9zQxwGCp3s</t>
  </si>
  <si>
    <t>https://www.youtube.com/watch?v=ciXnolumIhc</t>
  </si>
  <si>
    <t>https://www.youtube.com/watch?v=C2SmcalZroM</t>
  </si>
  <si>
    <t>https://www.youtube.com/watch?v=G4fd7T9IThk</t>
  </si>
  <si>
    <t>https://www.youtube.com/watch?v=HFBjCmCAHbo</t>
  </si>
  <si>
    <t>https://www.youtube.com/watch?v=OyMA9BM6tYQ</t>
  </si>
  <si>
    <t>https://www.youtube.com/watch?v=oHmKWUYoFr0</t>
  </si>
  <si>
    <t>https://www.youtube.com/watch?v=mZ7Pbg7jf54</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</si>
  <si>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</si>
  <si>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</si>
  <si>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</si>
  <si>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</si>
  <si>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</si>
  <si>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</si>
  <si>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</si>
  <si>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</si>
  <si>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</si>
  <si>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</si>
  <si>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</si>
  <si>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</si>
  <si>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</si>
  <si>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</si>
  <si>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</si>
  <si>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</si>
  <si>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</si>
  <si>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</si>
  <si>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</si>
  <si>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</si>
  <si>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</si>
  <si>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</si>
  <si>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</si>
  <si>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</si>
  <si>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Group 1</t>
  </si>
  <si>
    <t>Group 2</t>
  </si>
  <si>
    <t>Edges</t>
  </si>
  <si>
    <t>Graph Type</t>
  </si>
  <si>
    <t>Modularity</t>
  </si>
  <si>
    <t>NodeXL Version</t>
  </si>
  <si>
    <t>Not Applicable</t>
  </si>
  <si>
    <t>1.0.1.413</t>
  </si>
  <si>
    <t>Word</t>
  </si>
  <si>
    <t>Words in Sentiment List#1: Positive</t>
  </si>
  <si>
    <t>Words in Sentiment List#2: Negative</t>
  </si>
  <si>
    <t>Words in Sentiment List#3: (Add your own word list)</t>
  </si>
  <si>
    <t>Non-categorized Words</t>
  </si>
  <si>
    <t>Total Words</t>
  </si>
  <si>
    <t>trump</t>
  </si>
  <si>
    <t>putin</t>
  </si>
  <si>
    <t>news</t>
  </si>
  <si>
    <t>follow</t>
  </si>
  <si>
    <t>president</t>
  </si>
  <si>
    <t>msnbc</t>
  </si>
  <si>
    <t>show</t>
  </si>
  <si>
    <t>facebook</t>
  </si>
  <si>
    <t>vladimir</t>
  </si>
  <si>
    <t>twitter</t>
  </si>
  <si>
    <t>donald</t>
  </si>
  <si>
    <t>late</t>
  </si>
  <si>
    <t>subscribe</t>
  </si>
  <si>
    <t>more</t>
  </si>
  <si>
    <t>instagram</t>
  </si>
  <si>
    <t>fox</t>
  </si>
  <si>
    <t>watch</t>
  </si>
  <si>
    <t>russian</t>
  </si>
  <si>
    <t>russia</t>
  </si>
  <si>
    <t>nbc</t>
  </si>
  <si>
    <t>jimmy</t>
  </si>
  <si>
    <t>cbs</t>
  </si>
  <si>
    <t>live</t>
  </si>
  <si>
    <t>youtube</t>
  </si>
  <si>
    <t>today</t>
  </si>
  <si>
    <t>night</t>
  </si>
  <si>
    <t>video</t>
  </si>
  <si>
    <t>full</t>
  </si>
  <si>
    <t>die</t>
  </si>
  <si>
    <t>find</t>
  </si>
  <si>
    <t>google</t>
  </si>
  <si>
    <t>channel</t>
  </si>
  <si>
    <t>meeting</t>
  </si>
  <si>
    <t>click</t>
  </si>
  <si>
    <t>online</t>
  </si>
  <si>
    <t>videos</t>
  </si>
  <si>
    <t>kimmel</t>
  </si>
  <si>
    <t>world</t>
  </si>
  <si>
    <t>helsinki</t>
  </si>
  <si>
    <t>one</t>
  </si>
  <si>
    <t>day</t>
  </si>
  <si>
    <t>summit</t>
  </si>
  <si>
    <t>connect</t>
  </si>
  <si>
    <t>episodes</t>
  </si>
  <si>
    <t>russland</t>
  </si>
  <si>
    <t>political</t>
  </si>
  <si>
    <t>visit</t>
  </si>
  <si>
    <t>tumblr</t>
  </si>
  <si>
    <t>tonight</t>
  </si>
  <si>
    <t>rusia</t>
  </si>
  <si>
    <t>stephen</t>
  </si>
  <si>
    <t>trump's</t>
  </si>
  <si>
    <t>colbert</t>
  </si>
  <si>
    <t>11</t>
  </si>
  <si>
    <t>access</t>
  </si>
  <si>
    <t>latest</t>
  </si>
  <si>
    <t>comedy</t>
  </si>
  <si>
    <t>know</t>
  </si>
  <si>
    <t>over</t>
  </si>
  <si>
    <t>breaking</t>
  </si>
  <si>
    <t>time</t>
  </si>
  <si>
    <t>daily</t>
  </si>
  <si>
    <t>headlines</t>
  </si>
  <si>
    <t>election</t>
  </si>
  <si>
    <t>60</t>
  </si>
  <si>
    <t>morning</t>
  </si>
  <si>
    <t>presidente</t>
  </si>
  <si>
    <t>35</t>
  </si>
  <si>
    <t>10</t>
  </si>
  <si>
    <t>nuclear</t>
  </si>
  <si>
    <t>24</t>
  </si>
  <si>
    <t>canal</t>
  </si>
  <si>
    <t>free</t>
  </si>
  <si>
    <t>people</t>
  </si>
  <si>
    <t>depth</t>
  </si>
  <si>
    <t>first</t>
  </si>
  <si>
    <t>hour</t>
  </si>
  <si>
    <t>bits</t>
  </si>
  <si>
    <t>premier</t>
  </si>
  <si>
    <t>minutes</t>
  </si>
  <si>
    <t>guardian</t>
  </si>
  <si>
    <t>well</t>
  </si>
  <si>
    <t>between</t>
  </si>
  <si>
    <t>very</t>
  </si>
  <si>
    <t>business</t>
  </si>
  <si>
    <t>analysis</t>
  </si>
  <si>
    <t>vivo</t>
  </si>
  <si>
    <t>snl</t>
  </si>
  <si>
    <t>leaders</t>
  </si>
  <si>
    <t>moscow</t>
  </si>
  <si>
    <t>state</t>
  </si>
  <si>
    <t>shows</t>
  </si>
  <si>
    <t>tv</t>
  </si>
  <si>
    <t>interviews</t>
  </si>
  <si>
    <t>fnc</t>
  </si>
  <si>
    <t>usa</t>
  </si>
  <si>
    <t>fallon</t>
  </si>
  <si>
    <t>web</t>
  </si>
  <si>
    <t>part</t>
  </si>
  <si>
    <t>house</t>
  </si>
  <si>
    <t>best</t>
  </si>
  <si>
    <t>perspectives</t>
  </si>
  <si>
    <t>g20</t>
  </si>
  <si>
    <t>putin's</t>
  </si>
  <si>
    <t>2016</t>
  </si>
  <si>
    <t>newsletter</t>
  </si>
  <si>
    <t>stories</t>
  </si>
  <si>
    <t>rachel</t>
  </si>
  <si>
    <t>maddow</t>
  </si>
  <si>
    <t>read</t>
  </si>
  <si>
    <t>suscríbete</t>
  </si>
  <si>
    <t>nuestro</t>
  </si>
  <si>
    <t>weeknights</t>
  </si>
  <si>
    <t>pm</t>
  </si>
  <si>
    <t>funny</t>
  </si>
  <si>
    <t>celebrities</t>
  </si>
  <si>
    <t>social</t>
  </si>
  <si>
    <t>press</t>
  </si>
  <si>
    <t>top</t>
  </si>
  <si>
    <t>special</t>
  </si>
  <si>
    <t>venezuela</t>
  </si>
  <si>
    <t>white</t>
  </si>
  <si>
    <t>producer</t>
  </si>
  <si>
    <t>informed</t>
  </si>
  <si>
    <t>million</t>
  </si>
  <si>
    <t>conference</t>
  </si>
  <si>
    <t>report</t>
  </si>
  <si>
    <t>app</t>
  </si>
  <si>
    <t>stream</t>
  </si>
  <si>
    <t>talk</t>
  </si>
  <si>
    <t>international</t>
  </si>
  <si>
    <t>movie</t>
  </si>
  <si>
    <t>presidential</t>
  </si>
  <si>
    <t>investigation</t>
  </si>
  <si>
    <t>team</t>
  </si>
  <si>
    <t>former</t>
  </si>
  <si>
    <t>states</t>
  </si>
  <si>
    <t>network</t>
  </si>
  <si>
    <t>john</t>
  </si>
  <si>
    <t>check</t>
  </si>
  <si>
    <t>estados</t>
  </si>
  <si>
    <t>unidos</t>
  </si>
  <si>
    <t>seasons</t>
  </si>
  <si>
    <t>big</t>
  </si>
  <si>
    <t>series</t>
  </si>
  <si>
    <t>fifth</t>
  </si>
  <si>
    <t>website</t>
  </si>
  <si>
    <t>seth</t>
  </si>
  <si>
    <t>two</t>
  </si>
  <si>
    <t>television</t>
  </si>
  <si>
    <t>country</t>
  </si>
  <si>
    <t>starring</t>
  </si>
  <si>
    <t>reports</t>
  </si>
  <si>
    <t>2018</t>
  </si>
  <si>
    <t>executive</t>
  </si>
  <si>
    <t>treaty</t>
  </si>
  <si>
    <t>upsc</t>
  </si>
  <si>
    <t>conan</t>
  </si>
  <si>
    <t>watches</t>
  </si>
  <si>
    <t>coverage</t>
  </si>
  <si>
    <t>newslettersyoutube</t>
  </si>
  <si>
    <t>director</t>
  </si>
  <si>
    <t>clips</t>
  </si>
  <si>
    <t>last</t>
  </si>
  <si>
    <t>nuestra</t>
  </si>
  <si>
    <t>content</t>
  </si>
  <si>
    <t>next</t>
  </si>
  <si>
    <t>estate</t>
  </si>
  <si>
    <t>before</t>
  </si>
  <si>
    <t>during</t>
  </si>
  <si>
    <t>years</t>
  </si>
  <si>
    <t>source</t>
  </si>
  <si>
    <t>including</t>
  </si>
  <si>
    <t>2019</t>
  </si>
  <si>
    <t>mueller</t>
  </si>
  <si>
    <t>treffen</t>
  </si>
  <si>
    <t>mehr</t>
  </si>
  <si>
    <t>exams</t>
  </si>
  <si>
    <t>politics</t>
  </si>
  <si>
    <t>campaign</t>
  </si>
  <si>
    <t>united</t>
  </si>
  <si>
    <t>winning</t>
  </si>
  <si>
    <t>documentary</t>
  </si>
  <si>
    <t>word</t>
  </si>
  <si>
    <t>intelligence</t>
  </si>
  <si>
    <t>north</t>
  </si>
  <si>
    <t>security</t>
  </si>
  <si>
    <t>washington</t>
  </si>
  <si>
    <t>cumbre</t>
  </si>
  <si>
    <t>love</t>
  </si>
  <si>
    <t>devices</t>
  </si>
  <si>
    <t>favorites</t>
  </si>
  <si>
    <t>streaming</t>
  </si>
  <si>
    <t>doing</t>
  </si>
  <si>
    <t>jokes</t>
  </si>
  <si>
    <t>down</t>
  </si>
  <si>
    <t>meyers</t>
  </si>
  <si>
    <t>questions</t>
  </si>
  <si>
    <t>cable</t>
  </si>
  <si>
    <t>story</t>
  </si>
  <si>
    <t>course</t>
  </si>
  <si>
    <t>science</t>
  </si>
  <si>
    <t>under</t>
  </si>
  <si>
    <t>need</t>
  </si>
  <si>
    <t>hours</t>
  </si>
  <si>
    <t>days</t>
  </si>
  <si>
    <t>week</t>
  </si>
  <si>
    <t>fbi</t>
  </si>
  <si>
    <t>call</t>
  </si>
  <si>
    <t>delivers</t>
  </si>
  <si>
    <t>joe</t>
  </si>
  <si>
    <t>encuentro</t>
  </si>
  <si>
    <t>estadounidense</t>
  </si>
  <si>
    <t>fan</t>
  </si>
  <si>
    <t>anytime</t>
  </si>
  <si>
    <t>anywhere</t>
  </si>
  <si>
    <t>try</t>
  </si>
  <si>
    <t>delivered</t>
  </si>
  <si>
    <t>weather</t>
  </si>
  <si>
    <t>moments</t>
  </si>
  <si>
    <t>group</t>
  </si>
  <si>
    <t>american</t>
  </si>
  <si>
    <t>delivering</t>
  </si>
  <si>
    <t>met</t>
  </si>
  <si>
    <t>times</t>
  </si>
  <si>
    <t>pinterest</t>
  </si>
  <si>
    <t>noticias</t>
  </si>
  <si>
    <t>mundo</t>
  </si>
  <si>
    <t>16</t>
  </si>
  <si>
    <t>robert</t>
  </si>
  <si>
    <t>start</t>
  </si>
  <si>
    <t>mr</t>
  </si>
  <si>
    <t>insightful</t>
  </si>
  <si>
    <t>commentary</t>
  </si>
  <si>
    <t>offers</t>
  </si>
  <si>
    <t>award</t>
  </si>
  <si>
    <t>support</t>
  </si>
  <si>
    <t>talks</t>
  </si>
  <si>
    <t>national</t>
  </si>
  <si>
    <t>segments</t>
  </si>
  <si>
    <t>11th</t>
  </si>
  <si>
    <t>discuss</t>
  </si>
  <si>
    <t>relations</t>
  </si>
  <si>
    <t>gmail</t>
  </si>
  <si>
    <t>señal</t>
  </si>
  <si>
    <t>español</t>
  </si>
  <si>
    <t>información</t>
  </si>
  <si>
    <t>iphone</t>
  </si>
  <si>
    <t>ipad</t>
  </si>
  <si>
    <t>space</t>
  </si>
  <si>
    <t>station</t>
  </si>
  <si>
    <t>viewers</t>
  </si>
  <si>
    <t>humor</t>
  </si>
  <si>
    <t>celebs</t>
  </si>
  <si>
    <t>ones</t>
  </si>
  <si>
    <t>plus</t>
  </si>
  <si>
    <t>mark</t>
  </si>
  <si>
    <t>relationship</t>
  </si>
  <si>
    <t>private</t>
  </si>
  <si>
    <t>go</t>
  </si>
  <si>
    <t>central</t>
  </si>
  <si>
    <t>local</t>
  </si>
  <si>
    <t>george</t>
  </si>
  <si>
    <t>according</t>
  </si>
  <si>
    <t>trusted</t>
  </si>
  <si>
    <t>five</t>
  </si>
  <si>
    <t>music</t>
  </si>
  <si>
    <t>year</t>
  </si>
  <si>
    <t>magazine</t>
  </si>
  <si>
    <t>much</t>
  </si>
  <si>
    <t>arms</t>
  </si>
  <si>
    <t>kremlin</t>
  </si>
  <si>
    <t>ru</t>
  </si>
  <si>
    <t>meetings</t>
  </si>
  <si>
    <t>current</t>
  </si>
  <si>
    <t>donate</t>
  </si>
  <si>
    <t>host</t>
  </si>
  <si>
    <t>take</t>
  </si>
  <si>
    <t>30</t>
  </si>
  <si>
    <t>money</t>
  </si>
  <si>
    <t>exclusive</t>
  </si>
  <si>
    <t>tweets</t>
  </si>
  <si>
    <t>emmy</t>
  </si>
  <si>
    <t>cartoon</t>
  </si>
  <si>
    <t>melania</t>
  </si>
  <si>
    <t>faktastisch</t>
  </si>
  <si>
    <t>95</t>
  </si>
  <si>
    <t>without</t>
  </si>
  <si>
    <t>hardball</t>
  </si>
  <si>
    <t>phone</t>
  </si>
  <si>
    <t>foreign</t>
  </si>
  <si>
    <t>eventos</t>
  </si>
  <si>
    <t>vkontakte</t>
  </si>
  <si>
    <t>vea</t>
  </si>
  <si>
    <t>ct</t>
  </si>
  <si>
    <t>airing</t>
  </si>
  <si>
    <t>35pm</t>
  </si>
  <si>
    <t>usb</t>
  </si>
  <si>
    <t>drive</t>
  </si>
  <si>
    <t>taped</t>
  </si>
  <si>
    <t>balloon</t>
  </si>
  <si>
    <t>expect</t>
  </si>
  <si>
    <t>witty</t>
  </si>
  <si>
    <t>famous</t>
  </si>
  <si>
    <t>stars</t>
  </si>
  <si>
    <t>humorous</t>
  </si>
  <si>
    <t>photos</t>
  </si>
  <si>
    <t>star</t>
  </si>
  <si>
    <t>hollywood</t>
  </si>
  <si>
    <t>reclusive</t>
  </si>
  <si>
    <t>information</t>
  </si>
  <si>
    <t>program</t>
  </si>
  <si>
    <t>brings</t>
  </si>
  <si>
    <t>celebrity</t>
  </si>
  <si>
    <t>kim</t>
  </si>
  <si>
    <t>media</t>
  </si>
  <si>
    <t>finland</t>
  </si>
  <si>
    <t>vídeos</t>
  </si>
  <si>
    <t>insight</t>
  </si>
  <si>
    <t>whether</t>
  </si>
  <si>
    <t>interference</t>
  </si>
  <si>
    <t>public</t>
  </si>
  <si>
    <t>präsidenten</t>
  </si>
  <si>
    <t>folge</t>
  </si>
  <si>
    <t>deutsch</t>
  </si>
  <si>
    <t>history</t>
  </si>
  <si>
    <t>secretary</t>
  </si>
  <si>
    <t>download</t>
  </si>
  <si>
    <t>against</t>
  </si>
  <si>
    <t>made</t>
  </si>
  <si>
    <t>100</t>
  </si>
  <si>
    <t>david</t>
  </si>
  <si>
    <t>broadcast</t>
  </si>
  <si>
    <t>original</t>
  </si>
  <si>
    <t>health</t>
  </si>
  <si>
    <t>entertainment</t>
  </si>
  <si>
    <t>york</t>
  </si>
  <si>
    <t>matt</t>
  </si>
  <si>
    <t>family</t>
  </si>
  <si>
    <t>matters</t>
  </si>
  <si>
    <t>mean</t>
  </si>
  <si>
    <t>wanna</t>
  </si>
  <si>
    <t>life</t>
  </si>
  <si>
    <t>gegen</t>
  </si>
  <si>
    <t>destination</t>
  </si>
  <si>
    <t>reaching</t>
  </si>
  <si>
    <t>households</t>
  </si>
  <si>
    <t>worldwide</t>
  </si>
  <si>
    <t>schedule</t>
  </si>
  <si>
    <t>opinions</t>
  </si>
  <si>
    <t>programming</t>
  </si>
  <si>
    <t>face</t>
  </si>
  <si>
    <t>korea</t>
  </si>
  <si>
    <t>missiles</t>
  </si>
  <si>
    <t>told</t>
  </si>
  <si>
    <t>sunday</t>
  </si>
  <si>
    <t>another</t>
  </si>
  <si>
    <t>ties</t>
  </si>
  <si>
    <t>#news</t>
  </si>
  <si>
    <t>break</t>
  </si>
  <si>
    <t>official</t>
  </si>
  <si>
    <t>michael</t>
  </si>
  <si>
    <t>america</t>
  </si>
  <si>
    <t>20</t>
  </si>
  <si>
    <t>back</t>
  </si>
  <si>
    <t>notes</t>
  </si>
  <si>
    <t>journalist</t>
  </si>
  <si>
    <t>dr</t>
  </si>
  <si>
    <t>four</t>
  </si>
  <si>
    <t>discusses</t>
  </si>
  <si>
    <t>look</t>
  </si>
  <si>
    <t>features</t>
  </si>
  <si>
    <t>leader</t>
  </si>
  <si>
    <t>joint</t>
  </si>
  <si>
    <t>link</t>
  </si>
  <si>
    <t>americans</t>
  </si>
  <si>
    <t>discussed</t>
  </si>
  <si>
    <t>university</t>
  </si>
  <si>
    <t>century</t>
  </si>
  <si>
    <t>available</t>
  </si>
  <si>
    <t>hannity</t>
  </si>
  <si>
    <t>jimmy's</t>
  </si>
  <si>
    <t>thank</t>
  </si>
  <si>
    <t>behind</t>
  </si>
  <si>
    <t>great</t>
  </si>
  <si>
    <t>steve</t>
  </si>
  <si>
    <t>primera</t>
  </si>
  <si>
    <t>things</t>
  </si>
  <si>
    <t>ee</t>
  </si>
  <si>
    <t>uu</t>
  </si>
  <si>
    <t>ruso</t>
  </si>
  <si>
    <t>meet</t>
  </si>
  <si>
    <t>ve</t>
  </si>
  <si>
    <t>europa</t>
  </si>
  <si>
    <t>ante</t>
  </si>
  <si>
    <t>russischen</t>
  </si>
  <si>
    <t>young</t>
  </si>
  <si>
    <t>officials</t>
  </si>
  <si>
    <t>members</t>
  </si>
  <si>
    <t>weapons</t>
  </si>
  <si>
    <t>range</t>
  </si>
  <si>
    <t>war</t>
  </si>
  <si>
    <t>reporting</t>
  </si>
  <si>
    <t>please</t>
  </si>
  <si>
    <t>style</t>
  </si>
  <si>
    <t>courses</t>
  </si>
  <si>
    <t>ssc</t>
  </si>
  <si>
    <t>popular</t>
  </si>
  <si>
    <t>ias</t>
  </si>
  <si>
    <t>affairs</t>
  </si>
  <si>
    <t>technology</t>
  </si>
  <si>
    <t>euronews</t>
  </si>
  <si>
    <t>obama</t>
  </si>
  <si>
    <t>nowthis</t>
  </si>
  <si>
    <t>#putin</t>
  </si>
  <si>
    <t>viral</t>
  </si>
  <si>
    <t>paris</t>
  </si>
  <si>
    <t>expert</t>
  </si>
  <si>
    <t>asked</t>
  </si>
  <si>
    <t>interview</t>
  </si>
  <si>
    <t>kimmel's</t>
  </si>
  <si>
    <t>lie</t>
  </si>
  <si>
    <t>channing</t>
  </si>
  <si>
    <t>tatum</t>
  </si>
  <si>
    <t>tom</t>
  </si>
  <si>
    <t>jennifer</t>
  </si>
  <si>
    <t>serve</t>
  </si>
  <si>
    <t>charisma</t>
  </si>
  <si>
    <t>book</t>
  </si>
  <si>
    <t>amazon</t>
  </si>
  <si>
    <t>israel</t>
  </si>
  <si>
    <t>gibt</t>
  </si>
  <si>
    <t>welt</t>
  </si>
  <si>
    <t>james</t>
  </si>
  <si>
    <t>comey</t>
  </si>
  <si>
    <t>threat</t>
  </si>
  <si>
    <t>culture</t>
  </si>
  <si>
    <t>statement</t>
  </si>
  <si>
    <t>address</t>
  </si>
  <si>
    <t>policy</t>
  </si>
  <si>
    <t>reunión</t>
  </si>
  <si>
    <t>síguenos</t>
  </si>
  <si>
    <t>cara</t>
  </si>
  <si>
    <t>vladímir</t>
  </si>
  <si>
    <t>homólogo</t>
  </si>
  <si>
    <t>jr</t>
  </si>
  <si>
    <t>cnn's</t>
  </si>
  <si>
    <t>#cnn</t>
  </si>
  <si>
    <t>closer</t>
  </si>
  <si>
    <t>comments</t>
  </si>
  <si>
    <t>35c</t>
  </si>
  <si>
    <t>guests</t>
  </si>
  <si>
    <t>jong</t>
  </si>
  <si>
    <t>following</t>
  </si>
  <si>
    <t>service</t>
  </si>
  <si>
    <t>watched</t>
  </si>
  <si>
    <t>suffolk</t>
  </si>
  <si>
    <t>90</t>
  </si>
  <si>
    <t>homes</t>
  </si>
  <si>
    <t>dominates</t>
  </si>
  <si>
    <t>landscape</t>
  </si>
  <si>
    <t>routinely</t>
  </si>
  <si>
    <t>notching</t>
  </si>
  <si>
    <t>ten</t>
  </si>
  <si>
    <t>programs</t>
  </si>
  <si>
    <t>genre</t>
  </si>
  <si>
    <t>favorite</t>
  </si>
  <si>
    <t>bret</t>
  </si>
  <si>
    <t>baier</t>
  </si>
  <si>
    <t>martha</t>
  </si>
  <si>
    <t>maccallum</t>
  </si>
  <si>
    <t>tucker</t>
  </si>
  <si>
    <t>carlson</t>
  </si>
  <si>
    <t>ingraham</t>
  </si>
  <si>
    <t>angle</t>
  </si>
  <si>
    <t>hilarious</t>
  </si>
  <si>
    <t>chief</t>
  </si>
  <si>
    <t>mayo</t>
  </si>
  <si>
    <t>ukraine</t>
  </si>
  <si>
    <t>taliban</t>
  </si>
  <si>
    <t>tillerson</t>
  </si>
  <si>
    <t>russia's</t>
  </si>
  <si>
    <t>everything</t>
  </si>
  <si>
    <t>never</t>
  </si>
  <si>
    <t>person</t>
  </si>
  <si>
    <t>lenguaje</t>
  </si>
  <si>
    <t>corporal</t>
  </si>
  <si>
    <t>horas</t>
  </si>
  <si>
    <t>info</t>
  </si>
  <si>
    <t>end</t>
  </si>
  <si>
    <t>direct</t>
  </si>
  <si>
    <t>senior</t>
  </si>
  <si>
    <t>high</t>
  </si>
  <si>
    <t>tyt</t>
  </si>
  <si>
    <t>member</t>
  </si>
  <si>
    <t>known</t>
  </si>
  <si>
    <t>europe</t>
  </si>
  <si>
    <t>inf</t>
  </si>
  <si>
    <t>snapchat</t>
  </si>
  <si>
    <t>make</t>
  </si>
  <si>
    <t>breaks</t>
  </si>
  <si>
    <t>language</t>
  </si>
  <si>
    <t>both</t>
  </si>
  <si>
    <t>monday</t>
  </si>
  <si>
    <t>bank</t>
  </si>
  <si>
    <t>give</t>
  </si>
  <si>
    <t>wall</t>
  </si>
  <si>
    <t>see</t>
  </si>
  <si>
    <t>itunes</t>
  </si>
  <si>
    <t>power</t>
  </si>
  <si>
    <t>parody</t>
  </si>
  <si>
    <t>hold</t>
  </si>
  <si>
    <t>produced</t>
  </si>
  <si>
    <t>chris</t>
  </si>
  <si>
    <t>good</t>
  </si>
  <si>
    <t>contact</t>
  </si>
  <si>
    <t>man</t>
  </si>
  <si>
    <t>collusion</t>
  </si>
  <si>
    <t>000</t>
  </si>
  <si>
    <t>counsel</t>
  </si>
  <si>
    <t>keine</t>
  </si>
  <si>
    <t>och</t>
  </si>
  <si>
    <t>kein</t>
  </si>
  <si>
    <t>spent</t>
  </si>
  <si>
    <t>took</t>
  </si>
  <si>
    <t>sources</t>
  </si>
  <si>
    <t>cia</t>
  </si>
  <si>
    <t>global</t>
  </si>
  <si>
    <t>broadcasting</t>
  </si>
  <si>
    <t>billion</t>
  </si>
  <si>
    <t>views</t>
  </si>
  <si>
    <t>nation</t>
  </si>
  <si>
    <t>paypal</t>
  </si>
  <si>
    <t>ver</t>
  </si>
  <si>
    <t>viernes</t>
  </si>
  <si>
    <t>ambos</t>
  </si>
  <si>
    <t>together</t>
  </si>
  <si>
    <t>co</t>
  </si>
  <si>
    <t>topics</t>
  </si>
  <si>
    <t>event</t>
  </si>
  <si>
    <t>2017</t>
  </si>
  <si>
    <t>investigative</t>
  </si>
  <si>
    <t>hosts</t>
  </si>
  <si>
    <t>continue</t>
  </si>
  <si>
    <t>journalism</t>
  </si>
  <si>
    <t>investigations</t>
  </si>
  <si>
    <t>parade</t>
  </si>
  <si>
    <t>controversial</t>
  </si>
  <si>
    <t>included</t>
  </si>
  <si>
    <t>meddling</t>
  </si>
  <si>
    <t>monologue</t>
  </si>
  <si>
    <t>far</t>
  </si>
  <si>
    <t>especially</t>
  </si>
  <si>
    <t>talked</t>
  </si>
  <si>
    <t>#donaldtrump</t>
  </si>
  <si>
    <t>reporters</t>
  </si>
  <si>
    <t>presidentes</t>
  </si>
  <si>
    <t>syria</t>
  </si>
  <si>
    <t>number</t>
  </si>
  <si>
    <t>highlights</t>
  </si>
  <si>
    <t>ridiculous</t>
  </si>
  <si>
    <t>hashtags</t>
  </si>
  <si>
    <t>exclusives</t>
  </si>
  <si>
    <t>countries</t>
  </si>
  <si>
    <t>favor</t>
  </si>
  <si>
    <t>rex</t>
  </si>
  <si>
    <t>saying</t>
  </si>
  <si>
    <t>already</t>
  </si>
  <si>
    <t>vietnam</t>
  </si>
  <si>
    <t>won</t>
  </si>
  <si>
    <t>norte</t>
  </si>
  <si>
    <t>abc</t>
  </si>
  <si>
    <t>cover</t>
  </si>
  <si>
    <t>contradicts</t>
  </si>
  <si>
    <t>irán</t>
  </si>
  <si>
    <t>líderes</t>
  </si>
  <si>
    <t>control</t>
  </si>
  <si>
    <t>internacional</t>
  </si>
  <si>
    <t>opinion</t>
  </si>
  <si>
    <t>pompeo</t>
  </si>
  <si>
    <t>wladimir</t>
  </si>
  <si>
    <t>erste</t>
  </si>
  <si>
    <t>etablierte</t>
  </si>
  <si>
    <t>found</t>
  </si>
  <si>
    <t>seem</t>
  </si>
  <si>
    <t>spoke</t>
  </si>
  <si>
    <t>friday</t>
  </si>
  <si>
    <t>research</t>
  </si>
  <si>
    <t>study</t>
  </si>
  <si>
    <t>brand</t>
  </si>
  <si>
    <t>survey</t>
  </si>
  <si>
    <t>outlet</t>
  </si>
  <si>
    <t>cenk</t>
  </si>
  <si>
    <t>uygur</t>
  </si>
  <si>
    <t>ana</t>
  </si>
  <si>
    <t>kasparian</t>
  </si>
  <si>
    <t>details</t>
  </si>
  <si>
    <t>taking</t>
  </si>
  <si>
    <t>administration</t>
  </si>
  <si>
    <t>membership</t>
  </si>
  <si>
    <t>gift</t>
  </si>
  <si>
    <t>called</t>
  </si>
  <si>
    <t>reportedly</t>
  </si>
  <si>
    <t>working</t>
  </si>
  <si>
    <t>episode</t>
  </si>
  <si>
    <t>count</t>
  </si>
  <si>
    <t>sun</t>
  </si>
  <si>
    <t>important</t>
  </si>
  <si>
    <t>body</t>
  </si>
  <si>
    <t>lmousine</t>
  </si>
  <si>
    <t>18</t>
  </si>
  <si>
    <t>come</t>
  </si>
  <si>
    <t>net</t>
  </si>
  <si>
    <t>past</t>
  </si>
  <si>
    <t>cgl</t>
  </si>
  <si>
    <t>learn</t>
  </si>
  <si>
    <t>union</t>
  </si>
  <si>
    <t>journalists</t>
  </si>
  <si>
    <t>holding</t>
  </si>
  <si>
    <t>humankind</t>
  </si>
  <si>
    <t>#trump</t>
  </si>
  <si>
    <t>bolton</t>
  </si>
  <si>
    <t>hands</t>
  </si>
  <si>
    <t>coco</t>
  </si>
  <si>
    <t>o'brien</t>
  </si>
  <si>
    <t>tbs</t>
  </si>
  <si>
    <t>teamcoco</t>
  </si>
  <si>
    <t>play</t>
  </si>
  <si>
    <t>em</t>
  </si>
  <si>
    <t>13</t>
  </si>
  <si>
    <t>clinton</t>
  </si>
  <si>
    <t>presidents</t>
  </si>
  <si>
    <t>mcfaul</t>
  </si>
  <si>
    <t>abroad</t>
  </si>
  <si>
    <t>understand</t>
  </si>
  <si>
    <t>secret</t>
  </si>
  <si>
    <t>uk</t>
  </si>
  <si>
    <t>missile</t>
  </si>
  <si>
    <t>huge</t>
  </si>
  <si>
    <t>alone</t>
  </si>
  <si>
    <t>include</t>
  </si>
  <si>
    <t>lines</t>
  </si>
  <si>
    <t>season</t>
  </si>
  <si>
    <t>oprah</t>
  </si>
  <si>
    <t>based</t>
  </si>
  <si>
    <t>trevor</t>
  </si>
  <si>
    <t>noah</t>
  </si>
  <si>
    <t>showtime</t>
  </si>
  <si>
    <t>boss</t>
  </si>
  <si>
    <t>bush</t>
  </si>
  <si>
    <t>в</t>
  </si>
  <si>
    <t>handshake</t>
  </si>
  <si>
    <t>50</t>
  </si>
  <si>
    <t>awards</t>
  </si>
  <si>
    <t>kommunikation</t>
  </si>
  <si>
    <t>beiden</t>
  </si>
  <si>
    <t>links</t>
  </si>
  <si>
    <t>moskau</t>
  </si>
  <si>
    <t>infos</t>
  </si>
  <si>
    <t>anna</t>
  </si>
  <si>
    <t>ja</t>
  </si>
  <si>
    <t>russische</t>
  </si>
  <si>
    <t>pbs</t>
  </si>
  <si>
    <t>putouksen</t>
  </si>
  <si>
    <t>chef</t>
  </si>
  <si>
    <t>15</t>
  </si>
  <si>
    <t>av</t>
  </si>
  <si>
    <t>film</t>
  </si>
  <si>
    <t>19</t>
  </si>
  <si>
    <t>deutschland</t>
  </si>
  <si>
    <t>think</t>
  </si>
  <si>
    <t>mccabe</t>
  </si>
  <si>
    <t>fired</t>
  </si>
  <si>
    <t>dismissed</t>
  </si>
  <si>
    <t>advice</t>
  </si>
  <si>
    <t>believe</t>
  </si>
  <si>
    <t>hit</t>
  </si>
  <si>
    <t>football</t>
  </si>
  <si>
    <t>sarah</t>
  </si>
  <si>
    <t>sanders</t>
  </si>
  <si>
    <t>translator</t>
  </si>
  <si>
    <t>publicly</t>
  </si>
  <si>
    <t>counterpart</t>
  </si>
  <si>
    <t>vk</t>
  </si>
  <si>
    <t>soundcloud</t>
  </si>
  <si>
    <t>mail</t>
  </si>
  <si>
    <t>patreon</t>
  </si>
  <si>
    <t>correo</t>
  </si>
  <si>
    <t>capital</t>
  </si>
  <si>
    <t>finlandia</t>
  </si>
  <si>
    <t>nueva</t>
  </si>
  <si>
    <t>relación</t>
  </si>
  <si>
    <t>aquí</t>
  </si>
  <si>
    <t>esperado</t>
  </si>
  <si>
    <t>hamburgo</t>
  </si>
  <si>
    <t>cómo</t>
  </si>
  <si>
    <t>julia</t>
  </si>
  <si>
    <t>rights</t>
  </si>
  <si>
    <t>foundation</t>
  </si>
  <si>
    <t>studies</t>
  </si>
  <si>
    <t>gessen</t>
  </si>
  <si>
    <t>job</t>
  </si>
  <si>
    <t>street</t>
  </si>
  <si>
    <t>differences</t>
  </si>
  <si>
    <t>decades</t>
  </si>
  <si>
    <t>bob</t>
  </si>
  <si>
    <t>mckeown</t>
  </si>
  <si>
    <t>whose</t>
  </si>
  <si>
    <t>lives</t>
  </si>
  <si>
    <t>triumph</t>
  </si>
  <si>
    <t>tragedy</t>
  </si>
  <si>
    <t>pair</t>
  </si>
  <si>
    <t>financial</t>
  </si>
  <si>
    <t>takes</t>
  </si>
  <si>
    <t>republicans</t>
  </si>
  <si>
    <t>line</t>
  </si>
  <si>
    <t>absurd</t>
  </si>
  <si>
    <t>list</t>
  </si>
  <si>
    <t>city</t>
  </si>
  <si>
    <t>comes</t>
  </si>
  <si>
    <t>topic</t>
  </si>
  <si>
    <t>major</t>
  </si>
  <si>
    <t>deutscher</t>
  </si>
  <si>
    <t>informativo</t>
  </si>
  <si>
    <t>mega</t>
  </si>
  <si>
    <t>redes</t>
  </si>
  <si>
    <t>sociales</t>
  </si>
  <si>
    <t>'</t>
  </si>
  <si>
    <t>encompassing</t>
  </si>
  <si>
    <t>dedicated</t>
  </si>
  <si>
    <t>poll</t>
  </si>
  <si>
    <t>owned</t>
  </si>
  <si>
    <t>21st</t>
  </si>
  <si>
    <t>fake</t>
  </si>
  <si>
    <t>sketches</t>
  </si>
  <si>
    <t>parodies</t>
  </si>
  <si>
    <t>games</t>
  </si>
  <si>
    <t>scenes</t>
  </si>
  <si>
    <t>operations</t>
  </si>
  <si>
    <t>salida</t>
  </si>
  <si>
    <t>little</t>
  </si>
  <si>
    <t>place</t>
  </si>
  <si>
    <t>article</t>
  </si>
  <si>
    <t>worth</t>
  </si>
  <si>
    <t>vital</t>
  </si>
  <si>
    <t>advisors</t>
  </si>
  <si>
    <t>interesting</t>
  </si>
  <si>
    <t>france</t>
  </si>
  <si>
    <t>mandatarios</t>
  </si>
  <si>
    <t>hora</t>
  </si>
  <si>
    <t>using</t>
  </si>
  <si>
    <t>2015</t>
  </si>
  <si>
    <t>knew</t>
  </si>
  <si>
    <t>ari</t>
  </si>
  <si>
    <t>melber</t>
  </si>
  <si>
    <t>corners</t>
  </si>
  <si>
    <t>extraordinary</t>
  </si>
  <si>
    <t>removed</t>
  </si>
  <si>
    <t>ap</t>
  </si>
  <si>
    <t>claimed</t>
  </si>
  <si>
    <t>2013</t>
  </si>
  <si>
    <t>2014</t>
  </si>
  <si>
    <t>estado</t>
  </si>
  <si>
    <t>grupo</t>
  </si>
  <si>
    <t>crisis</t>
  </si>
  <si>
    <t>acuerdo</t>
  </si>
  <si>
    <t>varios</t>
  </si>
  <si>
    <t>américa</t>
  </si>
  <si>
    <t>bilateral</t>
  </si>
  <si>
    <t>mucho</t>
  </si>
  <si>
    <t>eeuu</t>
  </si>
  <si>
    <t>region</t>
  </si>
  <si>
    <t>army</t>
  </si>
  <si>
    <t>domain</t>
  </si>
  <si>
    <t>zwischen</t>
  </si>
  <si>
    <t>trumps</t>
  </si>
  <si>
    <t>pressekonferenz</t>
  </si>
  <si>
    <t>zeigen</t>
  </si>
  <si>
    <t>tim</t>
  </si>
  <si>
    <t>name</t>
  </si>
  <si>
    <t>nearly</t>
  </si>
  <si>
    <t>turks</t>
  </si>
  <si>
    <t>interpreter</t>
  </si>
  <si>
    <t>hamburg</t>
  </si>
  <si>
    <t>learned</t>
  </si>
  <si>
    <t>audio</t>
  </si>
  <si>
    <t>performance</t>
  </si>
  <si>
    <t>evidence</t>
  </si>
  <si>
    <t>tries</t>
  </si>
  <si>
    <t>discussions</t>
  </si>
  <si>
    <t>three</t>
  </si>
  <si>
    <t>being</t>
  </si>
  <si>
    <t>intermediate</t>
  </si>
  <si>
    <t>added</t>
  </si>
  <si>
    <t>potential</t>
  </si>
  <si>
    <t>sure</t>
  </si>
  <si>
    <t>threats</t>
  </si>
  <si>
    <t>receive</t>
  </si>
  <si>
    <t>bell</t>
  </si>
  <si>
    <t>growing</t>
  </si>
  <si>
    <t>join</t>
  </si>
  <si>
    <t>gear</t>
  </si>
  <si>
    <t>probe</t>
  </si>
  <si>
    <t>below</t>
  </si>
  <si>
    <t>vs</t>
  </si>
  <si>
    <t>collection</t>
  </si>
  <si>
    <t>reported</t>
  </si>
  <si>
    <t>covered</t>
  </si>
  <si>
    <t>studyiq</t>
  </si>
  <si>
    <t>demo</t>
  </si>
  <si>
    <t>authors</t>
  </si>
  <si>
    <t>1000</t>
  </si>
  <si>
    <t>grade</t>
  </si>
  <si>
    <t>iq</t>
  </si>
  <si>
    <t>non</t>
  </si>
  <si>
    <t>jobs</t>
  </si>
  <si>
    <t>tech</t>
  </si>
  <si>
    <t>english</t>
  </si>
  <si>
    <t>sharing</t>
  </si>
  <si>
    <t>lot</t>
  </si>
  <si>
    <t>don</t>
  </si>
  <si>
    <t>leading</t>
  </si>
  <si>
    <t>nightly</t>
  </si>
  <si>
    <t>digital</t>
  </si>
  <si>
    <t>mike</t>
  </si>
  <si>
    <t>rússia</t>
  </si>
  <si>
    <t>sen</t>
  </si>
  <si>
    <t>home</t>
  </si>
  <si>
    <t>fellow</t>
  </si>
  <si>
    <t>served</t>
  </si>
  <si>
    <t>2012</t>
  </si>
  <si>
    <t>several</t>
  </si>
  <si>
    <t>democracy</t>
  </si>
  <si>
    <t>something</t>
  </si>
  <si>
    <t>coordinated</t>
  </si>
  <si>
    <t>moment</t>
  </si>
  <si>
    <t>vox</t>
  </si>
  <si>
    <t>events</t>
  </si>
  <si>
    <t>still</t>
  </si>
  <si>
    <t>many</t>
  </si>
  <si>
    <t>#russia</t>
  </si>
  <si>
    <t>stay</t>
  </si>
  <si>
    <t>date</t>
  </si>
  <si>
    <t>kelly</t>
  </si>
  <si>
    <t>tips</t>
  </si>
  <si>
    <t>parenting</t>
  </si>
  <si>
    <t>wake</t>
  </si>
  <si>
    <t>archival</t>
  </si>
  <si>
    <t>footage</t>
  </si>
  <si>
    <t>today's</t>
  </si>
  <si>
    <t>developments</t>
  </si>
  <si>
    <t>revealing</t>
  </si>
  <si>
    <t>view</t>
  </si>
  <si>
    <t>visita</t>
  </si>
  <si>
    <t>wanted</t>
  </si>
  <si>
    <t>plan</t>
  </si>
  <si>
    <t>agencies</t>
  </si>
  <si>
    <t>#kimmel</t>
  </si>
  <si>
    <t>jimmykimmel</t>
  </si>
  <si>
    <t>serves</t>
  </si>
  <si>
    <t>abc's</t>
  </si>
  <si>
    <t>successes</t>
  </si>
  <si>
    <t>witness</t>
  </si>
  <si>
    <t>twerk</t>
  </si>
  <si>
    <t>fail</t>
  </si>
  <si>
    <t>prank</t>
  </si>
  <si>
    <t>unnecessary</t>
  </si>
  <si>
    <t>censorship</t>
  </si>
  <si>
    <t>challenge</t>
  </si>
  <si>
    <t>baby</t>
  </si>
  <si>
    <t>bachelor</t>
  </si>
  <si>
    <t>handsome</t>
  </si>
  <si>
    <t>men's</t>
  </si>
  <si>
    <t>club</t>
  </si>
  <si>
    <t>detective</t>
  </si>
  <si>
    <t>blurred</t>
  </si>
  <si>
    <t>robin</t>
  </si>
  <si>
    <t>thicke</t>
  </si>
  <si>
    <t>pharrell</t>
  </si>
  <si>
    <t>guard</t>
  </si>
  <si>
    <t>guillermo</t>
  </si>
  <si>
    <t>johnny</t>
  </si>
  <si>
    <t>depp</t>
  </si>
  <si>
    <t>meryl</t>
  </si>
  <si>
    <t>streep</t>
  </si>
  <si>
    <t>cruise</t>
  </si>
  <si>
    <t>halle</t>
  </si>
  <si>
    <t>berry</t>
  </si>
  <si>
    <t>harrison</t>
  </si>
  <si>
    <t>ford</t>
  </si>
  <si>
    <t>aniston</t>
  </si>
  <si>
    <t>ferrell</t>
  </si>
  <si>
    <t>katy</t>
  </si>
  <si>
    <t>perry</t>
  </si>
  <si>
    <t>hanks</t>
  </si>
  <si>
    <t>scarlett</t>
  </si>
  <si>
    <t>johansson</t>
  </si>
  <si>
    <t>clooney</t>
  </si>
  <si>
    <t>larry</t>
  </si>
  <si>
    <t>charlize</t>
  </si>
  <si>
    <t>theron</t>
  </si>
  <si>
    <t>wahlberg</t>
  </si>
  <si>
    <t>kobe</t>
  </si>
  <si>
    <t>bryant</t>
  </si>
  <si>
    <t>carell</t>
  </si>
  <si>
    <t>hugh</t>
  </si>
  <si>
    <t>jackman</t>
  </si>
  <si>
    <t>kristen</t>
  </si>
  <si>
    <t>wiig</t>
  </si>
  <si>
    <t>jeff</t>
  </si>
  <si>
    <t>bridges</t>
  </si>
  <si>
    <t>garner</t>
  </si>
  <si>
    <t>ryan</t>
  </si>
  <si>
    <t>gosling</t>
  </si>
  <si>
    <t>bryan</t>
  </si>
  <si>
    <t>cranston</t>
  </si>
  <si>
    <t>jamie</t>
  </si>
  <si>
    <t>foxx</t>
  </si>
  <si>
    <t>amy</t>
  </si>
  <si>
    <t>poehler</t>
  </si>
  <si>
    <t>ben</t>
  </si>
  <si>
    <t>affleck</t>
  </si>
  <si>
    <t>downey</t>
  </si>
  <si>
    <t>jake</t>
  </si>
  <si>
    <t>gyllenhaal</t>
  </si>
  <si>
    <t>unfortunately</t>
  </si>
  <si>
    <t>damon</t>
  </si>
  <si>
    <t>pulled</t>
  </si>
  <si>
    <t>bus</t>
  </si>
  <si>
    <t>biggest</t>
  </si>
  <si>
    <t>airs</t>
  </si>
  <si>
    <t>multiple</t>
  </si>
  <si>
    <t>long</t>
  </si>
  <si>
    <t>paid</t>
  </si>
  <si>
    <t>hand</t>
  </si>
  <si>
    <t>android</t>
  </si>
  <si>
    <t>figures</t>
  </si>
  <si>
    <t>saudi</t>
  </si>
  <si>
    <t>crown</t>
  </si>
  <si>
    <t>prince</t>
  </si>
  <si>
    <t>salman</t>
  </si>
  <si>
    <t>half</t>
  </si>
  <si>
    <t>nazarbayev</t>
  </si>
  <si>
    <t>miss</t>
  </si>
  <si>
    <t>republican</t>
  </si>
  <si>
    <t>bi</t>
  </si>
  <si>
    <t>around</t>
  </si>
  <si>
    <t>regime</t>
  </si>
  <si>
    <t>dnc</t>
  </si>
  <si>
    <t>imagine</t>
  </si>
  <si>
    <t>soviet</t>
  </si>
  <si>
    <t>campus</t>
  </si>
  <si>
    <t>rhetorik</t>
  </si>
  <si>
    <t>buch</t>
  </si>
  <si>
    <t>unterstützt</t>
  </si>
  <si>
    <t>präsident</t>
  </si>
  <si>
    <t>kreml</t>
  </si>
  <si>
    <t>entgegen</t>
  </si>
  <si>
    <t>once</t>
  </si>
  <si>
    <t>cohen</t>
  </si>
  <si>
    <t>kontakt</t>
  </si>
  <si>
    <t>ehemalige</t>
  </si>
  <si>
    <t>send</t>
  </si>
  <si>
    <t>philip</t>
  </si>
  <si>
    <t>defranco</t>
  </si>
  <si>
    <t>ca</t>
  </si>
  <si>
    <t>juncal</t>
  </si>
  <si>
    <t>solano</t>
  </si>
  <si>
    <t>300</t>
  </si>
  <si>
    <t>tv4</t>
  </si>
  <si>
    <t>22</t>
  </si>
  <si>
    <t>animasyon</t>
  </si>
  <si>
    <t>jewish</t>
  </si>
  <si>
    <t>rise</t>
  </si>
  <si>
    <t>37</t>
  </si>
  <si>
    <t>neue</t>
  </si>
  <si>
    <t>eu</t>
  </si>
  <si>
    <t>probleme</t>
  </si>
  <si>
    <t>juden</t>
  </si>
  <si>
    <t>jack</t>
  </si>
  <si>
    <t>kgb</t>
  </si>
  <si>
    <t>spy</t>
  </si>
  <si>
    <t>prepared</t>
  </si>
  <si>
    <t>ex</t>
  </si>
  <si>
    <t>held</t>
  </si>
  <si>
    <t>conclusion</t>
  </si>
  <si>
    <t>interfered</t>
  </si>
  <si>
    <t>acting</t>
  </si>
  <si>
    <t>bureau</t>
  </si>
  <si>
    <t>claims</t>
  </si>
  <si>
    <t>given</t>
  </si>
  <si>
    <t>remove</t>
  </si>
  <si>
    <t>focus</t>
  </si>
  <si>
    <t>owen</t>
  </si>
  <si>
    <t>jones</t>
  </si>
  <si>
    <t>sport</t>
  </si>
  <si>
    <t>ig</t>
  </si>
  <si>
    <t>react</t>
  </si>
  <si>
    <t>intel</t>
  </si>
  <si>
    <t>contradicting</t>
  </si>
  <si>
    <t>incident</t>
  </si>
  <si>
    <t>staff</t>
  </si>
  <si>
    <t>shares</t>
  </si>
  <si>
    <t>improve</t>
  </si>
  <si>
    <t>trade</t>
  </si>
  <si>
    <t>lengthy</t>
  </si>
  <si>
    <t>conversation</t>
  </si>
  <si>
    <t>joins</t>
  </si>
  <si>
    <t>rick</t>
  </si>
  <si>
    <t>sanchez</t>
  </si>
  <si>
    <t>#newswithricksanchez</t>
  </si>
  <si>
    <t>#questionmore</t>
  </si>
  <si>
    <t>#rtamerica</t>
  </si>
  <si>
    <t>area</t>
  </si>
  <si>
    <t>quieres</t>
  </si>
  <si>
    <t>anunciarte</t>
  </si>
  <si>
    <t>chapucero</t>
  </si>
  <si>
    <t>manda</t>
  </si>
  <si>
    <t>mensaje</t>
  </si>
  <si>
    <t>993</t>
  </si>
  <si>
    <t>516</t>
  </si>
  <si>
    <t>2259</t>
  </si>
  <si>
    <t>elchapuceroventas</t>
  </si>
  <si>
    <t>apóyame</t>
  </si>
  <si>
    <t>donativos</t>
  </si>
  <si>
    <t>elchapucero</t>
  </si>
  <si>
    <t>comercial</t>
  </si>
  <si>
    <t>elnacho1999</t>
  </si>
  <si>
    <t>yahoo</t>
  </si>
  <si>
    <t>52</t>
  </si>
  <si>
    <t>demócratas</t>
  </si>
  <si>
    <t>republicanos</t>
  </si>
  <si>
    <t>papel</t>
  </si>
  <si>
    <t>hizo</t>
  </si>
  <si>
    <t>alemania</t>
  </si>
  <si>
    <t>celebra</t>
  </si>
  <si>
    <t>prensa</t>
  </si>
  <si>
    <t>conversación</t>
  </si>
  <si>
    <t>abordaron</t>
  </si>
  <si>
    <t>injerencia</t>
  </si>
  <si>
    <t>presidenciales</t>
  </si>
  <si>
    <t>dale</t>
  </si>
  <si>
    <t>gusta</t>
  </si>
  <si>
    <t>día</t>
  </si>
  <si>
    <t>jorge</t>
  </si>
  <si>
    <t>put</t>
  </si>
  <si>
    <t>cnn</t>
  </si>
  <si>
    <t>carol</t>
  </si>
  <si>
    <t>wood</t>
  </si>
  <si>
    <t>born</t>
  </si>
  <si>
    <t>atlantic</t>
  </si>
  <si>
    <t>kasparov</t>
  </si>
  <si>
    <t>chess</t>
  </si>
  <si>
    <t>writer</t>
  </si>
  <si>
    <t>activist</t>
  </si>
  <si>
    <t>books</t>
  </si>
  <si>
    <t>deep</t>
  </si>
  <si>
    <t>sponsors</t>
  </si>
  <si>
    <t>presents</t>
  </si>
  <si>
    <t>refusing</t>
  </si>
  <si>
    <t>canada's</t>
  </si>
  <si>
    <t>gillian</t>
  </si>
  <si>
    <t>findlay</t>
  </si>
  <si>
    <t>kelley</t>
  </si>
  <si>
    <t>tradition</t>
  </si>
  <si>
    <t>provocative</t>
  </si>
  <si>
    <t>fearless</t>
  </si>
  <si>
    <t>matter</t>
  </si>
  <si>
    <t>canadians</t>
  </si>
  <si>
    <t>dazzling</t>
  </si>
  <si>
    <t>characters</t>
  </si>
  <si>
    <t>ordinary</t>
  </si>
  <si>
    <t>touched</t>
  </si>
  <si>
    <t>stated</t>
  </si>
  <si>
    <t>sat</t>
  </si>
  <si>
    <t>12</t>
  </si>
  <si>
    <t>memorable</t>
  </si>
  <si>
    <t>topical</t>
  </si>
  <si>
    <t>fall</t>
  </si>
  <si>
    <t>#acloserlook</t>
  </si>
  <si>
    <t>#lnsm</t>
  </si>
  <si>
    <t>#sethmeyers</t>
  </si>
  <si>
    <t>korea's</t>
  </si>
  <si>
    <t>eastern</t>
  </si>
  <si>
    <t>chance</t>
  </si>
  <si>
    <t>sanctions</t>
  </si>
  <si>
    <t>imposed</t>
  </si>
  <si>
    <t>ago</t>
  </si>
  <si>
    <t>went</t>
  </si>
  <si>
    <t>peace</t>
  </si>
  <si>
    <t>answer</t>
  </si>
  <si>
    <t>tienen</t>
  </si>
  <si>
    <t>enemigo</t>
  </si>
  <si>
    <t>comun</t>
  </si>
  <si>
    <t>rothschild</t>
  </si>
  <si>
    <t>piedad</t>
  </si>
  <si>
    <t>lleva</t>
  </si>
  <si>
    <t>mundial</t>
  </si>
  <si>
    <t>nuevos</t>
  </si>
  <si>
    <t>informativomegatv</t>
  </si>
  <si>
    <t>contacto</t>
  </si>
  <si>
    <t>todas</t>
  </si>
  <si>
    <t>inside</t>
  </si>
  <si>
    <t>close</t>
  </si>
  <si>
    <t>relaciones</t>
  </si>
  <si>
    <t>hoy</t>
  </si>
  <si>
    <t>06</t>
  </si>
  <si>
    <t>reunieron</t>
  </si>
  <si>
    <t>arm</t>
  </si>
  <si>
    <t>actually</t>
  </si>
  <si>
    <t>fighting</t>
  </si>
  <si>
    <t>creating</t>
  </si>
  <si>
    <t>massive</t>
  </si>
  <si>
    <t>hurting</t>
  </si>
  <si>
    <t>trying</t>
  </si>
  <si>
    <t>fact</t>
  </si>
  <si>
    <t>strategy</t>
  </si>
  <si>
    <t>worked</t>
  </si>
  <si>
    <t>defeated</t>
  </si>
  <si>
    <t>vietnamese</t>
  </si>
  <si>
    <t>sent</t>
  </si>
  <si>
    <t>pay</t>
  </si>
  <si>
    <t>situation</t>
  </si>
  <si>
    <t>llamada</t>
  </si>
  <si>
    <t>mandatario</t>
  </si>
  <si>
    <t>sean</t>
  </si>
  <si>
    <t>cadena</t>
  </si>
  <si>
    <t>telefónica</t>
  </si>
  <si>
    <t>quien</t>
  </si>
  <si>
    <t>situación</t>
  </si>
  <si>
    <t>política</t>
  </si>
  <si>
    <t>corea</t>
  </si>
  <si>
    <t>comenzó</t>
  </si>
  <si>
    <t>esperaba</t>
  </si>
  <si>
    <t>puntos</t>
  </si>
  <si>
    <t>declaraciones</t>
  </si>
  <si>
    <t>bien</t>
  </si>
  <si>
    <t>entra</t>
  </si>
  <si>
    <t>npr</t>
  </si>
  <si>
    <t>connected</t>
  </si>
  <si>
    <t>beat</t>
  </si>
  <si>
    <t>navy</t>
  </si>
  <si>
    <t>reporter</t>
  </si>
  <si>
    <t>compromising</t>
  </si>
  <si>
    <t>quiso</t>
  </si>
  <si>
    <t>decir</t>
  </si>
  <si>
    <t>par</t>
  </si>
  <si>
    <t>dios</t>
  </si>
  <si>
    <t>veces</t>
  </si>
  <si>
    <t>abordado</t>
  </si>
  <si>
    <t>lado</t>
  </si>
  <si>
    <t>mesa</t>
  </si>
  <si>
    <t>salieron</t>
  </si>
  <si>
    <t>fracasado</t>
  </si>
  <si>
    <t>logró</t>
  </si>
  <si>
    <t>respuesta</t>
  </si>
  <si>
    <t>tras</t>
  </si>
  <si>
    <t>comunicación</t>
  </si>
  <si>
    <t>mundiales</t>
  </si>
  <si>
    <t>algo</t>
  </si>
  <si>
    <t>temas</t>
  </si>
  <si>
    <t>inteligencia</t>
  </si>
  <si>
    <t>dio</t>
  </si>
  <si>
    <t>entender</t>
  </si>
  <si>
    <t>palabras</t>
  </si>
  <si>
    <t>malo</t>
  </si>
  <si>
    <t>países</t>
  </si>
  <si>
    <t>causa</t>
  </si>
  <si>
    <t>analista</t>
  </si>
  <si>
    <t>cámaras</t>
  </si>
  <si>
    <t>inmigrante</t>
  </si>
  <si>
    <t>será</t>
  </si>
  <si>
    <t>hispantv</t>
  </si>
  <si>
    <t>48</t>
  </si>
  <si>
    <t>atención</t>
  </si>
  <si>
    <t>internautas</t>
  </si>
  <si>
    <t>analisis</t>
  </si>
  <si>
    <t>fotos</t>
  </si>
  <si>
    <t>png</t>
  </si>
  <si>
    <t>reconocido</t>
  </si>
  <si>
    <t>periodista</t>
  </si>
  <si>
    <t>san</t>
  </si>
  <si>
    <t>petersburgo</t>
  </si>
  <si>
    <t>bilaterale</t>
  </si>
  <si>
    <t>seit</t>
  </si>
  <si>
    <t>halten</t>
  </si>
  <si>
    <t>staatschefs</t>
  </si>
  <si>
    <t>übertragen</t>
  </si>
  <si>
    <t>simultanübersetzung</t>
  </si>
  <si>
    <t>unserer</t>
  </si>
  <si>
    <t>webseite</t>
  </si>
  <si>
    <t>nimmt</t>
  </si>
  <si>
    <t>herausforderung</t>
  </si>
  <si>
    <t>deutsche</t>
  </si>
  <si>
    <t>medienlandschaft</t>
  </si>
  <si>
    <t>aufzurütteln</t>
  </si>
  <si>
    <t>alternativen</t>
  </si>
  <si>
    <t>berichterstattung</t>
  </si>
  <si>
    <t>meinungen</t>
  </si>
  <si>
    <t>hinterfragen</t>
  </si>
  <si>
    <t>schreiben</t>
  </si>
  <si>
    <t>sonst</t>
  </si>
  <si>
    <t>verschwiegen</t>
  </si>
  <si>
    <t>weggeschnitten</t>
  </si>
  <si>
    <t>fehlende</t>
  </si>
  <si>
    <t>peter</t>
  </si>
  <si>
    <t>assistant</t>
  </si>
  <si>
    <t>bloomberg</t>
  </si>
  <si>
    <t>discussing</t>
  </si>
  <si>
    <t>findings</t>
  </si>
  <si>
    <t>interactions</t>
  </si>
  <si>
    <t>those</t>
  </si>
  <si>
    <t>correspondent</t>
  </si>
  <si>
    <t>roberts</t>
  </si>
  <si>
    <t>operates</t>
  </si>
  <si>
    <t>fbn</t>
  </si>
  <si>
    <t>radio</t>
  </si>
  <si>
    <t>foxnews</t>
  </si>
  <si>
    <t>consumer</t>
  </si>
  <si>
    <t>produces</t>
  </si>
  <si>
    <t>company</t>
  </si>
  <si>
    <t>edge</t>
  </si>
  <si>
    <t>17</t>
  </si>
  <si>
    <t>consecutive</t>
  </si>
  <si>
    <t>intelligencer</t>
  </si>
  <si>
    <t>keys</t>
  </si>
  <si>
    <t>ranks</t>
  </si>
  <si>
    <t>second</t>
  </si>
  <si>
    <t>additionally</t>
  </si>
  <si>
    <t>gallup</t>
  </si>
  <si>
    <t>knight</t>
  </si>
  <si>
    <t>objective</t>
  </si>
  <si>
    <t>cited</t>
  </si>
  <si>
    <t>rarely</t>
  </si>
  <si>
    <t>conceal</t>
  </si>
  <si>
    <t>conversations</t>
  </si>
  <si>
    <t>attended</t>
  </si>
  <si>
    <t>actions</t>
  </si>
  <si>
    <t>department</t>
  </si>
  <si>
    <t>sought</t>
  </si>
  <si>
    <t>shared</t>
  </si>
  <si>
    <t>main</t>
  </si>
  <si>
    <t>adversaries</t>
  </si>
  <si>
    <t>hosted</t>
  </si>
  <si>
    <t>merch</t>
  </si>
  <si>
    <t>demand</t>
  </si>
  <si>
    <t>becoming</t>
  </si>
  <si>
    <t>supports</t>
  </si>
  <si>
    <t>continued</t>
  </si>
  <si>
    <t>success</t>
  </si>
  <si>
    <t>growth</t>
  </si>
  <si>
    <t>institution</t>
  </si>
  <si>
    <t>party</t>
  </si>
  <si>
    <t>authority</t>
  </si>
  <si>
    <t>anderson</t>
  </si>
  <si>
    <t>cooper</t>
  </si>
  <si>
    <t>looks</t>
  </si>
  <si>
    <t>anti</t>
  </si>
  <si>
    <t>hard</t>
  </si>
  <si>
    <t>key</t>
  </si>
  <si>
    <t>position</t>
  </si>
  <si>
    <t>clear</t>
  </si>
  <si>
    <t>breakdown</t>
  </si>
  <si>
    <t>earlier</t>
  </si>
  <si>
    <t>month</t>
  </si>
  <si>
    <t>race</t>
  </si>
  <si>
    <t>elite</t>
  </si>
  <si>
    <t>right</t>
  </si>
  <si>
    <t>developing</t>
  </si>
  <si>
    <t>additional</t>
  </si>
  <si>
    <t>move</t>
  </si>
  <si>
    <t>weekend</t>
  </si>
  <si>
    <t>cold</t>
  </si>
  <si>
    <t>become</t>
  </si>
  <si>
    <t>january</t>
  </si>
  <si>
    <t>began</t>
  </si>
  <si>
    <t>primer</t>
  </si>
  <si>
    <t>email</t>
  </si>
  <si>
    <t>notification</t>
  </si>
  <si>
    <t>car</t>
  </si>
  <si>
    <t>review</t>
  </si>
  <si>
    <t>showed</t>
  </si>
  <si>
    <t>inauguration</t>
  </si>
  <si>
    <t>hitting</t>
  </si>
  <si>
    <t>combines</t>
  </si>
  <si>
    <t>arrived</t>
  </si>
  <si>
    <t>palace</t>
  </si>
  <si>
    <t>early</t>
  </si>
  <si>
    <t>july</t>
  </si>
  <si>
    <t>various</t>
  </si>
  <si>
    <t>8004</t>
  </si>
  <si>
    <t>flagship</t>
  </si>
  <si>
    <t>faculties</t>
  </si>
  <si>
    <t>oldest</t>
  </si>
  <si>
    <t>optionals</t>
  </si>
  <si>
    <t>airforce</t>
  </si>
  <si>
    <t>experienced</t>
  </si>
  <si>
    <t>nta</t>
  </si>
  <si>
    <t>preparation</t>
  </si>
  <si>
    <t>test</t>
  </si>
  <si>
    <t>technical</t>
  </si>
  <si>
    <t>insurance</t>
  </si>
  <si>
    <t>law</t>
  </si>
  <si>
    <t>judiciary</t>
  </si>
  <si>
    <t>chat</t>
  </si>
  <si>
    <t>pdfs</t>
  </si>
  <si>
    <t>telegram</t>
  </si>
  <si>
    <t>monthly</t>
  </si>
  <si>
    <t>editorial</t>
  </si>
  <si>
    <t>gaurav</t>
  </si>
  <si>
    <t>garg</t>
  </si>
  <si>
    <t>issues</t>
  </si>
  <si>
    <t>tricks</t>
  </si>
  <si>
    <t>po</t>
  </si>
  <si>
    <t>correction</t>
  </si>
  <si>
    <t>gk</t>
  </si>
  <si>
    <t>complete</t>
  </si>
  <si>
    <t>response</t>
  </si>
  <si>
    <t>sign</t>
  </si>
  <si>
    <t>amazing</t>
  </si>
  <si>
    <t>hope</t>
  </si>
  <si>
    <t>animalkind</t>
  </si>
  <si>
    <t>cute</t>
  </si>
  <si>
    <t>cuddly</t>
  </si>
  <si>
    <t>curious</t>
  </si>
  <si>
    <t>animals</t>
  </si>
  <si>
    <t>faqs</t>
  </si>
  <si>
    <t>examination</t>
  </si>
  <si>
    <t>border</t>
  </si>
  <si>
    <t>credit</t>
  </si>
  <si>
    <t>bill</t>
  </si>
  <si>
    <t>reason</t>
  </si>
  <si>
    <t>nbcnews</t>
  </si>
  <si>
    <t>aides</t>
  </si>
  <si>
    <t>updated</t>
  </si>
  <si>
    <t>beck</t>
  </si>
  <si>
    <t>bennett</t>
  </si>
  <si>
    <t>mais</t>
  </si>
  <si>
    <t>site</t>
  </si>
  <si>
    <t>connections</t>
  </si>
  <si>
    <t>recent</t>
  </si>
  <si>
    <t>meanwhile</t>
  </si>
  <si>
    <t>recently</t>
  </si>
  <si>
    <t>feel</t>
  </si>
  <si>
    <t>paweł</t>
  </si>
  <si>
    <t>svinarski</t>
  </si>
  <si>
    <t>jan</t>
  </si>
  <si>
    <t>art</t>
  </si>
  <si>
    <t>responds</t>
  </si>
  <si>
    <t>chiefs</t>
  </si>
  <si>
    <t>tenure</t>
  </si>
  <si>
    <t>ambassador</t>
  </si>
  <si>
    <t>professor</t>
  </si>
  <si>
    <t>returning</t>
  </si>
  <si>
    <t>banned</t>
  </si>
  <si>
    <t>ted</t>
  </si>
  <si>
    <t>format</t>
  </si>
  <si>
    <t>pretty</t>
  </si>
  <si>
    <t>ezra</t>
  </si>
  <si>
    <t>surreal</t>
  </si>
  <si>
    <t>helps</t>
  </si>
  <si>
    <t>really</t>
  </si>
  <si>
    <t>keeping</t>
  </si>
  <si>
    <t>shaheen</t>
  </si>
  <si>
    <t>demanding</t>
  </si>
  <si>
    <t>alleged</t>
  </si>
  <si>
    <t>jeanne</t>
  </si>
  <si>
    <t>firm</t>
  </si>
  <si>
    <t>chummy</t>
  </si>
  <si>
    <t>truth</t>
  </si>
  <si>
    <t>facts</t>
  </si>
  <si>
    <t>tweet</t>
  </si>
  <si>
    <t>discover</t>
  </si>
  <si>
    <t>providing</t>
  </si>
  <si>
    <t>trending</t>
  </si>
  <si>
    <t>re</t>
  </si>
  <si>
    <t>straight</t>
  </si>
  <si>
    <t>feeds</t>
  </si>
  <si>
    <t>nowthisnews</t>
  </si>
  <si>
    <t>anniversary</t>
  </si>
  <si>
    <t>saturday</t>
  </si>
  <si>
    <t>bad</t>
  </si>
  <si>
    <t>donnell</t>
  </si>
  <si>
    <t>each</t>
  </si>
  <si>
    <t>modern</t>
  </si>
  <si>
    <t>conflicts</t>
  </si>
  <si>
    <t>divisions</t>
  </si>
  <si>
    <t>covering</t>
  </si>
  <si>
    <t>trends</t>
  </si>
  <si>
    <t>scientific</t>
  </si>
  <si>
    <t>provide</t>
  </si>
  <si>
    <t>unforgettable</t>
  </si>
  <si>
    <t>fit</t>
  </si>
  <si>
    <t>sección</t>
  </si>
  <si>
    <t>game</t>
  </si>
  <si>
    <t>buy</t>
  </si>
  <si>
    <t>ongoing</t>
  </si>
  <si>
    <t>ask</t>
  </si>
  <si>
    <t>hillary</t>
  </si>
  <si>
    <t>emails</t>
  </si>
  <si>
    <t>siding</t>
  </si>
  <si>
    <t>announced</t>
  </si>
  <si>
    <t>victory</t>
  </si>
  <si>
    <t>kellyanne</t>
  </si>
  <si>
    <t>conway</t>
  </si>
  <si>
    <t>king</t>
  </si>
  <si>
    <t>short</t>
  </si>
  <si>
    <t>land</t>
  </si>
  <si>
    <t>sea</t>
  </si>
  <si>
    <t>affect</t>
  </si>
  <si>
    <t>door</t>
  </si>
  <si>
    <t>#inf</t>
  </si>
  <si>
    <t>world's</t>
  </si>
  <si>
    <t>fakest</t>
  </si>
  <si>
    <t>tackle</t>
  </si>
  <si>
    <t>pop</t>
  </si>
  <si>
    <t>10c</t>
  </si>
  <si>
    <t>#ourcartoonpresident</t>
  </si>
  <si>
    <t>order</t>
  </si>
  <si>
    <t>merchandise</t>
  </si>
  <si>
    <t>winner</t>
  </si>
  <si>
    <t>licht</t>
  </si>
  <si>
    <t>tru</t>
  </si>
  <si>
    <t>ish</t>
  </si>
  <si>
    <t>misadventures</t>
  </si>
  <si>
    <t>45th</t>
  </si>
  <si>
    <t>merry</t>
  </si>
  <si>
    <t>band</t>
  </si>
  <si>
    <t>fried</t>
  </si>
  <si>
    <t>showrunner</t>
  </si>
  <si>
    <t>luecke</t>
  </si>
  <si>
    <t>lead</t>
  </si>
  <si>
    <t>animator</t>
  </si>
  <si>
    <t>lappin</t>
  </si>
  <si>
    <t>consulting</t>
  </si>
  <si>
    <t>written</t>
  </si>
  <si>
    <t>shook</t>
  </si>
  <si>
    <t>dreamer</t>
  </si>
  <si>
    <t>lifestyle</t>
  </si>
  <si>
    <t>decision</t>
  </si>
  <si>
    <t>maintain</t>
  </si>
  <si>
    <t>strong</t>
  </si>
  <si>
    <t>worse</t>
  </si>
  <si>
    <t>engage</t>
  </si>
  <si>
    <t>opposition</t>
  </si>
  <si>
    <t>ios</t>
  </si>
  <si>
    <t>norah</t>
  </si>
  <si>
    <t>mix</t>
  </si>
  <si>
    <t>listings</t>
  </si>
  <si>
    <t>apps</t>
  </si>
  <si>
    <t>alpha</t>
  </si>
  <si>
    <t>male</t>
  </si>
  <si>
    <t>walk</t>
  </si>
  <si>
    <t>putins</t>
  </si>
  <si>
    <t>dinner</t>
  </si>
  <si>
    <t>fives</t>
  </si>
  <si>
    <t>kerch</t>
  </si>
  <si>
    <t>strait</t>
  </si>
  <si>
    <t>bbc</t>
  </si>
  <si>
    <t>gives</t>
  </si>
  <si>
    <t>thanks</t>
  </si>
  <si>
    <t>отставку</t>
  </si>
  <si>
    <t>nursultan</t>
  </si>
  <si>
    <t>resigns</t>
  </si>
  <si>
    <t>allendulles</t>
  </si>
  <si>
    <t>ball</t>
  </si>
  <si>
    <t>hoax</t>
  </si>
  <si>
    <t>thing</t>
  </si>
  <si>
    <t>lady</t>
  </si>
  <si>
    <t>nominee</t>
  </si>
  <si>
    <t>system</t>
  </si>
  <si>
    <t>germany</t>
  </si>
  <si>
    <t>anticipated</t>
  </si>
  <si>
    <t>tells</t>
  </si>
  <si>
    <t>personally</t>
  </si>
  <si>
    <t>overtime</t>
  </si>
  <si>
    <t>ad</t>
  </si>
  <si>
    <t>newsletters</t>
  </si>
  <si>
    <t>1968</t>
  </si>
  <si>
    <t>later</t>
  </si>
  <si>
    <t>distinguished</t>
  </si>
  <si>
    <t>editors</t>
  </si>
  <si>
    <t>away</t>
  </si>
  <si>
    <t>alec</t>
  </si>
  <si>
    <t>baldwin</t>
  </si>
  <si>
    <t>mohammed</t>
  </si>
  <si>
    <t>42</t>
  </si>
  <si>
    <t>exchange</t>
  </si>
  <si>
    <t>focuses</t>
  </si>
  <si>
    <t>unique</t>
  </si>
  <si>
    <t>data</t>
  </si>
  <si>
    <t>generation</t>
  </si>
  <si>
    <t>allegations</t>
  </si>
  <si>
    <t>nixon</t>
  </si>
  <si>
    <t>oversaw</t>
  </si>
  <si>
    <t>efforts</t>
  </si>
  <si>
    <t>government</t>
  </si>
  <si>
    <t>conflict</t>
  </si>
  <si>
    <t>wikileaks</t>
  </si>
  <si>
    <t>flynn</t>
  </si>
  <si>
    <t>present</t>
  </si>
  <si>
    <t>overall</t>
  </si>
  <si>
    <t>helpful</t>
  </si>
  <si>
    <t>bites</t>
  </si>
  <si>
    <t>cartoons</t>
  </si>
  <si>
    <t>started</t>
  </si>
  <si>
    <t>side</t>
  </si>
  <si>
    <t>photo</t>
  </si>
  <si>
    <t>going</t>
  </si>
  <si>
    <t>issued</t>
  </si>
  <si>
    <t>confirmed</t>
  </si>
  <si>
    <t>wallace</t>
  </si>
  <si>
    <t>way</t>
  </si>
  <si>
    <t>sixteenth</t>
  </si>
  <si>
    <t>answered</t>
  </si>
  <si>
    <t>bitcoin</t>
  </si>
  <si>
    <t>17svldxjmzf8gyehbpqvpbijhxs8j66g26</t>
  </si>
  <si>
    <t>litecoin</t>
  </si>
  <si>
    <t>lbcxkrx7ikfbziht69nc2hvraeakqdfo7t</t>
  </si>
  <si>
    <t>matrix</t>
  </si>
  <si>
    <t>use</t>
  </si>
  <si>
    <t>religious</t>
  </si>
  <si>
    <t>freedom</t>
  </si>
  <si>
    <t>pictures</t>
  </si>
  <si>
    <t>autonomous</t>
  </si>
  <si>
    <t>living</t>
  </si>
  <si>
    <t>created</t>
  </si>
  <si>
    <t>dieser</t>
  </si>
  <si>
    <t>körpersprache</t>
  </si>
  <si>
    <t>redefabrik</t>
  </si>
  <si>
    <t>psychologie</t>
  </si>
  <si>
    <t>menschen</t>
  </si>
  <si>
    <t>lesen</t>
  </si>
  <si>
    <t>macht</t>
  </si>
  <si>
    <t>deal</t>
  </si>
  <si>
    <t>natürlich</t>
  </si>
  <si>
    <t>zeit</t>
  </si>
  <si>
    <t>weiter</t>
  </si>
  <si>
    <t>jedoch</t>
  </si>
  <si>
    <t>meinung</t>
  </si>
  <si>
    <t>annexion</t>
  </si>
  <si>
    <t>golanhöhen</t>
  </si>
  <si>
    <t>jede</t>
  </si>
  <si>
    <t>beitrag</t>
  </si>
  <si>
    <t>experte</t>
  </si>
  <si>
    <t>arbeit</t>
  </si>
  <si>
    <t>unabhängige</t>
  </si>
  <si>
    <t>onlinezeitung</t>
  </si>
  <si>
    <t>aktuelle</t>
  </si>
  <si>
    <t>jeden</t>
  </si>
  <si>
    <t>dudnik</t>
  </si>
  <si>
    <t>seine</t>
  </si>
  <si>
    <t>heute</t>
  </si>
  <si>
    <t>übersetzt</t>
  </si>
  <si>
    <t>fragen</t>
  </si>
  <si>
    <t>politik</t>
  </si>
  <si>
    <t>russisch</t>
  </si>
  <si>
    <t>gave</t>
  </si>
  <si>
    <t>weitere</t>
  </si>
  <si>
    <t>hochspannung</t>
  </si>
  <si>
    <t>teil</t>
  </si>
  <si>
    <t>gespräch</t>
  </si>
  <si>
    <t>vier</t>
  </si>
  <si>
    <t>augen</t>
  </si>
  <si>
    <t>sprachen</t>
  </si>
  <si>
    <t>abonnieren</t>
  </si>
  <si>
    <t>again</t>
  </si>
  <si>
    <t>refused</t>
  </si>
  <si>
    <t>committee</t>
  </si>
  <si>
    <t>mueller's</t>
  </si>
  <si>
    <t>others</t>
  </si>
  <si>
    <t>newshour</t>
  </si>
  <si>
    <t>kommentare</t>
  </si>
  <si>
    <t>nachrichten</t>
  </si>
  <si>
    <t>besuche</t>
  </si>
  <si>
    <t>help</t>
  </si>
  <si>
    <t>concerns</t>
  </si>
  <si>
    <t>hela</t>
  </si>
  <si>
    <t>seuraa</t>
  </si>
  <si>
    <t>putousta</t>
  </si>
  <si>
    <t>conversa</t>
  </si>
  <si>
    <t>os</t>
  </si>
  <si>
    <t>duell</t>
  </si>
  <si>
    <t>terror</t>
  </si>
  <si>
    <t>44</t>
  </si>
  <si>
    <t>kommt</t>
  </si>
  <si>
    <t>ear</t>
  </si>
  <si>
    <t>catcher</t>
  </si>
  <si>
    <t>21</t>
  </si>
  <si>
    <t>wahlen</t>
  </si>
  <si>
    <t>zdfzoom</t>
  </si>
  <si>
    <t>autoren</t>
  </si>
  <si>
    <t>alexander</t>
  </si>
  <si>
    <t>ziel</t>
  </si>
  <si>
    <t>operation</t>
  </si>
  <si>
    <t>sei</t>
  </si>
  <si>
    <t>amerika</t>
  </si>
  <si>
    <t>demokratie</t>
  </si>
  <si>
    <t>gegeben</t>
  </si>
  <si>
    <t>verschwörung</t>
  </si>
  <si>
    <t>geht</t>
  </si>
  <si>
    <t>pds</t>
  </si>
  <si>
    <t>dive</t>
  </si>
  <si>
    <t>stuff</t>
  </si>
  <si>
    <t>attn</t>
  </si>
  <si>
    <t>rogue</t>
  </si>
  <si>
    <t>rocket</t>
  </si>
  <si>
    <t>4804</t>
  </si>
  <si>
    <t>laurel</t>
  </si>
  <si>
    <t>canyon</t>
  </si>
  <si>
    <t>blvd</t>
  </si>
  <si>
    <t>valley</t>
  </si>
  <si>
    <t>village</t>
  </si>
  <si>
    <t>91607</t>
  </si>
  <si>
    <t>listen</t>
  </si>
  <si>
    <t>________________________</t>
  </si>
  <si>
    <t>edited</t>
  </si>
  <si>
    <t>amanda</t>
  </si>
  <si>
    <t>morones</t>
  </si>
  <si>
    <t>cody</t>
  </si>
  <si>
    <t>snell</t>
  </si>
  <si>
    <t>brian</t>
  </si>
  <si>
    <t>borst</t>
  </si>
  <si>
    <t>charro</t>
  </si>
  <si>
    <t>politico</t>
  </si>
  <si>
    <t>editor</t>
  </si>
  <si>
    <t>store</t>
  </si>
  <si>
    <t>awesome</t>
  </si>
  <si>
    <t>form</t>
  </si>
  <si>
    <t>200</t>
  </si>
  <si>
    <t>talang</t>
  </si>
  <si>
    <t>på</t>
  </si>
  <si>
    <t>affordable</t>
  </si>
  <si>
    <t>counseling</t>
  </si>
  <si>
    <t>licensed</t>
  </si>
  <si>
    <t>therapists</t>
  </si>
  <si>
    <t>fingertips</t>
  </si>
  <si>
    <t>özcan</t>
  </si>
  <si>
    <t>survivor</t>
  </si>
  <si>
    <t>bu</t>
  </si>
  <si>
    <t>komik</t>
  </si>
  <si>
    <t>çizgi</t>
  </si>
  <si>
    <t>archive</t>
  </si>
  <si>
    <t>miami</t>
  </si>
  <si>
    <t>weekly</t>
  </si>
  <si>
    <t>journal</t>
  </si>
  <si>
    <t>hailed</t>
  </si>
  <si>
    <t>chilling</t>
  </si>
  <si>
    <t>named</t>
  </si>
  <si>
    <t>yorker</t>
  </si>
  <si>
    <t>uhr</t>
  </si>
  <si>
    <t>nm</t>
  </si>
  <si>
    <t>rtl</t>
  </si>
  <si>
    <t>jahre</t>
  </si>
  <si>
    <t>trotzdem</t>
  </si>
  <si>
    <t>mia</t>
  </si>
  <si>
    <t>mafia</t>
  </si>
  <si>
    <t>kühnert</t>
  </si>
  <si>
    <t>kartelle</t>
  </si>
  <si>
    <t>baumann</t>
  </si>
  <si>
    <t>aufsichtsrat</t>
  </si>
  <si>
    <t>26</t>
  </si>
  <si>
    <t>merz</t>
  </si>
  <si>
    <t>sicherheit</t>
  </si>
  <si>
    <t>einzelne</t>
  </si>
  <si>
    <t>krieg</t>
  </si>
  <si>
    <t>geschäfte</t>
  </si>
  <si>
    <t>53</t>
  </si>
  <si>
    <t>assange</t>
  </si>
  <si>
    <t>vernehmung</t>
  </si>
  <si>
    <t>botschaft</t>
  </si>
  <si>
    <t>andere</t>
  </si>
  <si>
    <t>völker</t>
  </si>
  <si>
    <t>zukunft</t>
  </si>
  <si>
    <t>mitte</t>
  </si>
  <si>
    <t>mio</t>
  </si>
  <si>
    <t>palästina</t>
  </si>
  <si>
    <t>iban</t>
  </si>
  <si>
    <t>bic</t>
  </si>
  <si>
    <t>bewegung</t>
  </si>
  <si>
    <t>Count</t>
  </si>
  <si>
    <t>Salience</t>
  </si>
  <si>
    <t>(Entire graph)</t>
  </si>
  <si>
    <t>(Not in a group)</t>
  </si>
  <si>
    <t>Word on Sentiment List #1: Positive</t>
  </si>
  <si>
    <t>Word on Sentiment List #2: Negative</t>
  </si>
  <si>
    <t>Word on Sentiment List #3: (Add your own word list)</t>
  </si>
  <si>
    <t>Word 1</t>
  </si>
  <si>
    <t>Word 2</t>
  </si>
  <si>
    <t>Mutual Information</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</si>
  <si>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</si>
  <si>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</si>
  <si>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</si>
  <si>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</si>
  <si>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</si>
  <si>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</si>
  <si>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</si>
  <si>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</si>
  <si>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</si>
  <si>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</si>
  <si>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</si>
  <si>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</si>
  <si>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</si>
  <si>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</si>
  <si>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</si>
  <si>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</si>
  <si>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</si>
  <si>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Top 10 Vertices, Ranked by Betweenness Centrality</t>
  </si>
  <si>
    <t>Top Words in Description in Entire Graph</t>
  </si>
  <si>
    <t>Entire Graph Count</t>
  </si>
  <si>
    <t>Top Words in Description in G1</t>
  </si>
  <si>
    <t>Top Words in Description in G2</t>
  </si>
  <si>
    <t>G1 Count</t>
  </si>
  <si>
    <t>Top Words in Description in G3</t>
  </si>
  <si>
    <t>G2 Count</t>
  </si>
  <si>
    <t>Top Words in Description in G4</t>
  </si>
  <si>
    <t>G3 Count</t>
  </si>
  <si>
    <t>Top Words in Description in G5</t>
  </si>
  <si>
    <t>G4 Count</t>
  </si>
  <si>
    <t>Top Words in Description in G6</t>
  </si>
  <si>
    <t>G5 Count</t>
  </si>
  <si>
    <t>Top Words in Description in G7</t>
  </si>
  <si>
    <t>G6 Count</t>
  </si>
  <si>
    <t>Top Words in Description in G8</t>
  </si>
  <si>
    <t>G7 Count</t>
  </si>
  <si>
    <t>Top Words in Description in G9</t>
  </si>
  <si>
    <t>G8 Count</t>
  </si>
  <si>
    <t>Top Words in Description in G10</t>
  </si>
  <si>
    <t>G9 Count</t>
  </si>
  <si>
    <t>G10 Count</t>
  </si>
  <si>
    <t>Top Words in Description</t>
  </si>
  <si>
    <t>putin trump die news facebook instagram twitter donald fox watches</t>
  </si>
  <si>
    <t>trump putin rusia donald canal facebook twitter vivo presidente suscríbete</t>
  </si>
  <si>
    <t>msnbc trump putin follow subscribe news jimmy live president kimmel</t>
  </si>
  <si>
    <t>trump president news follow putin late show donald vladimir watch</t>
  </si>
  <si>
    <t>late show follow cbs president trump news putin click more</t>
  </si>
  <si>
    <t>msnbc trump president putin follow subscribe vladimir today donald facebook</t>
  </si>
  <si>
    <t>news fox follow show trump president more late nbc subscribe</t>
  </si>
  <si>
    <t>putin die russland trump news vladimir treffen donald twitter facebook</t>
  </si>
  <si>
    <t>nbc follow news putin conan trump russia more facebook twitter</t>
  </si>
  <si>
    <t>paweł svinarski</t>
  </si>
  <si>
    <t>Top Word Pairs in Description in Entire Graph</t>
  </si>
  <si>
    <t>vladimir,putin</t>
  </si>
  <si>
    <t>donald,trump</t>
  </si>
  <si>
    <t>late,show</t>
  </si>
  <si>
    <t>fox,news</t>
  </si>
  <si>
    <t>facebook,follow</t>
  </si>
  <si>
    <t>president,vladimir</t>
  </si>
  <si>
    <t>twitter,follow</t>
  </si>
  <si>
    <t>russian,president</t>
  </si>
  <si>
    <t>president,trump</t>
  </si>
  <si>
    <t>trump,putin</t>
  </si>
  <si>
    <t>Top Word Pairs in Description in G1</t>
  </si>
  <si>
    <t>facebook,instagram</t>
  </si>
  <si>
    <t>watches,under</t>
  </si>
  <si>
    <t>facebook,twitter</t>
  </si>
  <si>
    <t>twitter,instagram</t>
  </si>
  <si>
    <t>Top Word Pairs in Description in G2</t>
  </si>
  <si>
    <t>nuestro,canal</t>
  </si>
  <si>
    <t>estados,unidos</t>
  </si>
  <si>
    <t>suscríbete,nuestro</t>
  </si>
  <si>
    <t>canal,eventos</t>
  </si>
  <si>
    <t>eventos,vivo</t>
  </si>
  <si>
    <t>vivo,twitter</t>
  </si>
  <si>
    <t>twitter,facebook</t>
  </si>
  <si>
    <t>Top Word Pairs in Description in G3</t>
  </si>
  <si>
    <t>jimmy,kimmel</t>
  </si>
  <si>
    <t>kimmel,live</t>
  </si>
  <si>
    <t>subscribe,msnbc</t>
  </si>
  <si>
    <t>follow,msnbc</t>
  </si>
  <si>
    <t>Top Word Pairs in Description in G4</t>
  </si>
  <si>
    <t>stephen,colbert</t>
  </si>
  <si>
    <t>follow,late</t>
  </si>
  <si>
    <t>Top Word Pairs in Description in G5</t>
  </si>
  <si>
    <t>late,night</t>
  </si>
  <si>
    <t>show,stephen</t>
  </si>
  <si>
    <t>nbc,news</t>
  </si>
  <si>
    <t>Top Word Pairs in Description in G6</t>
  </si>
  <si>
    <t>online,visit</t>
  </si>
  <si>
    <t>Top Word Pairs in Description in G7</t>
  </si>
  <si>
    <t>60,minutes</t>
  </si>
  <si>
    <t>tonight,show</t>
  </si>
  <si>
    <t>jimmy,fallon</t>
  </si>
  <si>
    <t>news,channel</t>
  </si>
  <si>
    <t>follow,fox</t>
  </si>
  <si>
    <t>Top Word Pairs in Description in G8</t>
  </si>
  <si>
    <t>russland,news</t>
  </si>
  <si>
    <t>melania,trump</t>
  </si>
  <si>
    <t>putin,style</t>
  </si>
  <si>
    <t>putin,trump</t>
  </si>
  <si>
    <t>russland,tv</t>
  </si>
  <si>
    <t>russland,ru</t>
  </si>
  <si>
    <t>vier,augen</t>
  </si>
  <si>
    <t>Top Word Pairs in Description in G9</t>
  </si>
  <si>
    <t>follow,nbc</t>
  </si>
  <si>
    <t>show,starring</t>
  </si>
  <si>
    <t>starring,jimmy</t>
  </si>
  <si>
    <t>team,coco</t>
  </si>
  <si>
    <t>Top Word Pairs in Description in G10</t>
  </si>
  <si>
    <t>paweł,svinarski</t>
  </si>
  <si>
    <t>Top Word Pairs in Description</t>
  </si>
  <si>
    <t>donald,trump  vladimir,putin  fox,news  trump,putin  facebook,instagram  watches,under  facebook,twitter  twitter,instagram  russian,president  president,vladimir</t>
  </si>
  <si>
    <t>donald,trump  vladimir,putin  nuestro,canal  estados,unidos  trump,putin  suscríbete,nuestro  canal,eventos  eventos,vivo  vivo,twitter  twitter,facebook</t>
  </si>
  <si>
    <t>jimmy,kimmel  kimmel,live  donald,trump  vladimir,putin  twitter,follow  subscribe,msnbc  follow,msnbc  late,show  facebook,follow  trump,putin</t>
  </si>
  <si>
    <t>late,show  donald,trump  vladimir,putin  fox,news  jimmy,kimmel  kimmel,live  stephen,colbert  follow,late  president,vladimir  facebook,follow</t>
  </si>
  <si>
    <t>late,show  vladimir,putin  late,night  follow,late  president,vladimir  russian,president  donald,trump  show,stephen  stephen,colbert  nbc,news</t>
  </si>
  <si>
    <t>follow,msnbc  vladimir,putin  donald,trump  subscribe,msnbc  facebook,follow  president,trump  online,visit  twitter,follow  russian,president  president,vladimir</t>
  </si>
  <si>
    <t>fox,news  60,minutes  tonight,show  vladimir,putin  late,night  jimmy,fallon  late,show  news,channel  follow,fox  president,trump</t>
  </si>
  <si>
    <t>vladimir,putin  russland,news  donald,trump  melania,trump  putin,style  putin,trump  russland,tv  russland,ru  russian,president  vier,augen</t>
  </si>
  <si>
    <t>nbc,news  vladimir,putin  tonight,show  donald,trump  follow,nbc  jimmy,fallon  facebook,follow  show,starring  starring,jimmy  team,coco</t>
  </si>
  <si>
    <t>Top Words in Description by Count</t>
  </si>
  <si>
    <t/>
  </si>
  <si>
    <t>Top Words in Description by Salience</t>
  </si>
  <si>
    <t>Top Word Pairs in Description by Count</t>
  </si>
  <si>
    <t>Top Word Pairs in Description by Salience</t>
  </si>
  <si>
    <t>128, 128, 128</t>
  </si>
  <si>
    <t>131, 125, 125</t>
  </si>
  <si>
    <t>181, 76, 76</t>
  </si>
  <si>
    <t>135, 121, 121</t>
  </si>
  <si>
    <t>144, 112, 112</t>
  </si>
  <si>
    <t>177, 79, 79</t>
  </si>
  <si>
    <t>184, 72, 72</t>
  </si>
  <si>
    <t>154, 102, 102</t>
  </si>
  <si>
    <t>138, 118, 118</t>
  </si>
  <si>
    <t>229, 26, 26</t>
  </si>
  <si>
    <t>141, 115, 115</t>
  </si>
  <si>
    <t>148, 108, 108</t>
  </si>
  <si>
    <t>232, 23, 23</t>
  </si>
  <si>
    <t>Red</t>
  </si>
  <si>
    <t>164, 92, 92</t>
  </si>
  <si>
    <t>G1: putin trump die news facebook instagram twitter donald fox watches</t>
  </si>
  <si>
    <t>G2: trump putin rusia donald canal facebook twitter vivo presidente suscríbete</t>
  </si>
  <si>
    <t>G3: msnbc trump putin follow subscribe news jimmy live president kimmel</t>
  </si>
  <si>
    <t>G4: trump president news follow putin late show donald vladimir watch</t>
  </si>
  <si>
    <t>G5: late show follow cbs president trump news putin click more</t>
  </si>
  <si>
    <t>G6: msnbc trump president putin follow subscribe vladimir today donald facebook</t>
  </si>
  <si>
    <t>G7: news fox follow show trump president more late nbc subscribe</t>
  </si>
  <si>
    <t>G8: putin die russland trump news vladimir treffen donald twitter facebook</t>
  </si>
  <si>
    <t>G9: nbc follow news putin conan trump russia more facebook twitter</t>
  </si>
  <si>
    <t>G10: paweł svinarski</t>
  </si>
  <si>
    <t>Edge Weight▓1▓65▓0▓True▓Gray▓Red▓▓Edge Weight▓1▓29▓0▓1▓5▓False▓Edge Weight▓1▓65▓0▓32▓6▓False▓▓0▓0▓0▓True▓Black▓Black▓▓Views▓166▓10761948▓0▓162▓1000▓False▓Betweenness Centrality▓0▓2394.5895▓3▓100▓70▓False▓▓0▓0▓0▓0▓0▓False▓▓0▓0▓0▓0▓0▓False</t>
  </si>
  <si>
    <t>GraphSource░YouTubeVideo▓GraphTerm░Trump Putin▓ImportDescription░The graph represents the network of YouTube videos whose title, keywords, description, categories, or author's username contain "Trump Putin".  The network was obtained from YouTube on Monday, 10 June 2019 at 22:32 UTC.
The network was limited to 200 videos.
There is an edge for each pair of videos commented on by the same user.▓ImportSuggestedTitle░YouTube Video Trump Putin▓ImportSuggestedFileNameNoExtension░2019-06-10 22-24-58 NodeXL YouTube Video Trump Putin▓GroupingDescription░The graph's vertices were grouped by cluster using the Clauset-Newman-Moore cluster algorithm.▓LayoutAlgorithm░The graph was laid out using the Harel-Koren Fast Multiscale layout algorithm.▓GraphDirectedness░The graph is undirected.</t>
  </si>
  <si>
    <t xml:space="preserve">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1 5 True False&lt;/value&gt;
      &lt;/setting&gt;
      &lt;setting name="GroupCollapsedDetails" serializeAs="String"&gt;
        &lt;value&gt;GreaterThan 0 Yes No&lt;/value&gt;
      &lt;/setting&gt;
      &lt;setting name="VertexRadiusDetails" serializeAs="String"&gt;
        &lt;value&gt;False False 0 0 162 1000 False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Description&lt;/value&gt;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&lt;value&gt;2&lt;/value&gt;
      &lt;/setting&gt;
      &lt;setting name="AutoSelect" serializeAs="String"&gt;
        &lt;value&gt;True&lt;/value&gt;
      &lt;/setting&gt;
      &lt;setting name="LabelUserSettings" serializeAs="String"&gt;
        &lt;value&gt;Microsoft Sans Serif, 15.75pt White BottomCenter 60 2147483647 Black True 306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&lt;value&gt;Undirected&lt;/value&gt;
      &lt;/setting&gt;
      &lt;setting name="SaveImportDescription" serializeAs="String"&gt;
       </t>
  </si>
  <si>
    <t xml:space="preserve">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</si>
</sst>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10" fillId="0" borderId="0" xfId="28"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0"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3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dxf>
    <dxf>
      <font>
        <b val="0"/>
        <i val="0"/>
        <u val="none"/>
        <strike val="0"/>
        <sz val="11"/>
        <name val="Calibri"/>
        <color theme="1"/>
        <condense val="0"/>
        <extend val="0"/>
      </font>
      <numFmt numFmtId="177" formatCode="0"/>
      <alignment horizontal="general" vertical="bottom" textRotation="0" wrapText="1" shrinkToFit="1" readingOrder="0"/>
      <border>
        <left style="thin">
          <color theme="0"/>
        </left>
      </border>
    </dxf>
    <dxf>
      <numFmt numFmtId="166"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38"/>
      <tableStyleElement type="headerRow" dxfId="237"/>
    </tableStyle>
    <tableStyle name="NodeXL Table" pivot="0" count="1">
      <tableStyleElement type="headerRow" dxfId="23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2157661"/>
        <c:axId val="20983494"/>
      </c:barChart>
      <c:catAx>
        <c:axId val="321576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983494"/>
        <c:crosses val="autoZero"/>
        <c:auto val="1"/>
        <c:lblOffset val="100"/>
        <c:noMultiLvlLbl val="0"/>
      </c:catAx>
      <c:valAx>
        <c:axId val="20983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57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4633719"/>
        <c:axId val="21941424"/>
      </c:barChart>
      <c:catAx>
        <c:axId val="5463371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941424"/>
        <c:crosses val="autoZero"/>
        <c:auto val="1"/>
        <c:lblOffset val="100"/>
        <c:noMultiLvlLbl val="0"/>
      </c:catAx>
      <c:valAx>
        <c:axId val="21941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33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3255089"/>
        <c:axId val="32424890"/>
      </c:barChart>
      <c:catAx>
        <c:axId val="632550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424890"/>
        <c:crosses val="autoZero"/>
        <c:auto val="1"/>
        <c:lblOffset val="100"/>
        <c:noMultiLvlLbl val="0"/>
      </c:catAx>
      <c:valAx>
        <c:axId val="324248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550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3388555"/>
        <c:axId val="9170404"/>
      </c:barChart>
      <c:catAx>
        <c:axId val="233885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170404"/>
        <c:crosses val="autoZero"/>
        <c:auto val="1"/>
        <c:lblOffset val="100"/>
        <c:noMultiLvlLbl val="0"/>
      </c:catAx>
      <c:valAx>
        <c:axId val="91704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88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5424773"/>
        <c:axId val="4605230"/>
      </c:barChart>
      <c:catAx>
        <c:axId val="154247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05230"/>
        <c:crosses val="autoZero"/>
        <c:auto val="1"/>
        <c:lblOffset val="100"/>
        <c:noMultiLvlLbl val="0"/>
      </c:catAx>
      <c:valAx>
        <c:axId val="4605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247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1447071"/>
        <c:axId val="37479320"/>
      </c:barChart>
      <c:catAx>
        <c:axId val="4144707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479320"/>
        <c:crosses val="autoZero"/>
        <c:auto val="1"/>
        <c:lblOffset val="100"/>
        <c:noMultiLvlLbl val="0"/>
      </c:catAx>
      <c:valAx>
        <c:axId val="37479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47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769561"/>
        <c:axId val="15926050"/>
      </c:barChart>
      <c:catAx>
        <c:axId val="17695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926050"/>
        <c:crosses val="autoZero"/>
        <c:auto val="1"/>
        <c:lblOffset val="100"/>
        <c:noMultiLvlLbl val="0"/>
      </c:catAx>
      <c:valAx>
        <c:axId val="15926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9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9116723"/>
        <c:axId val="14941644"/>
      </c:barChart>
      <c:catAx>
        <c:axId val="911672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941644"/>
        <c:crosses val="autoZero"/>
        <c:auto val="1"/>
        <c:lblOffset val="100"/>
        <c:noMultiLvlLbl val="0"/>
      </c:catAx>
      <c:valAx>
        <c:axId val="149416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167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57069"/>
        <c:axId val="2313622"/>
      </c:barChart>
      <c:catAx>
        <c:axId val="257069"/>
        <c:scaling>
          <c:orientation val="minMax"/>
        </c:scaling>
        <c:axPos val="b"/>
        <c:delete val="1"/>
        <c:majorTickMark val="out"/>
        <c:minorTickMark val="none"/>
        <c:tickLblPos val="none"/>
        <c:crossAx val="2313622"/>
        <c:crosses val="autoZero"/>
        <c:auto val="1"/>
        <c:lblOffset val="100"/>
        <c:noMultiLvlLbl val="0"/>
      </c:catAx>
      <c:valAx>
        <c:axId val="2313622"/>
        <c:scaling>
          <c:orientation val="minMax"/>
        </c:scaling>
        <c:axPos val="l"/>
        <c:delete val="1"/>
        <c:majorTickMark val="out"/>
        <c:minorTickMark val="none"/>
        <c:tickLblPos val="none"/>
        <c:crossAx val="2570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M1066" totalsRowShown="0" headerRowDxfId="235" dataDxfId="198">
  <autoFilter ref="A2:AM1066"/>
  <tableColumns count="39">
    <tableColumn id="1" name="Vertex 1" dataDxfId="184"/>
    <tableColumn id="2" name="Vertex 2" dataDxfId="182"/>
    <tableColumn id="3" name="Color" dataDxfId="183"/>
    <tableColumn id="4" name="Width" dataDxfId="208"/>
    <tableColumn id="11" name="Style" dataDxfId="207"/>
    <tableColumn id="5" name="Opacity" dataDxfId="206"/>
    <tableColumn id="6" name="Visibility" dataDxfId="205"/>
    <tableColumn id="10" name="Label" dataDxfId="204"/>
    <tableColumn id="12" name="Label Text Color" dataDxfId="203"/>
    <tableColumn id="13" name="Label Font Size" dataDxfId="202"/>
    <tableColumn id="14" name="Reciprocated?" dataDxfId="201"/>
    <tableColumn id="7" name="ID" dataDxfId="200"/>
    <tableColumn id="9" name="Dynamic Filter" dataDxfId="199"/>
    <tableColumn id="8" name="Add Your Own Columns Here" dataDxfId="181"/>
    <tableColumn id="15" name="Relationship" dataDxfId="180"/>
    <tableColumn id="16" name="Shared Commenter" dataDxfId="179"/>
    <tableColumn id="17" name="Video1 Comment" dataDxfId="178"/>
    <tableColumn id="18" name="Video2 Comment" dataDxfId="177"/>
    <tableColumn id="19" name="URLs In Video1 Comment" dataDxfId="176"/>
    <tableColumn id="20" name="URLs In Video2 Comment" dataDxfId="175"/>
    <tableColumn id="21" name="Domains In Video1 Comment" dataDxfId="174"/>
    <tableColumn id="22" name="Domains In Video2 Comment" dataDxfId="173"/>
    <tableColumn id="23" name="Hashtags In Video1 Comment" dataDxfId="172"/>
    <tableColumn id="24" name="Hashtags In Video2 Comment" dataDxfId="171"/>
    <tableColumn id="25" name="URLs In Both Video Comments" dataDxfId="170"/>
    <tableColumn id="26" name="Domains In Both Video Comments" dataDxfId="169"/>
    <tableColumn id="27" name="Hashtags In Both Video Comments" dataDxfId="168"/>
    <tableColumn id="28" name="Edge Weight"/>
    <tableColumn id="29" name="Vertex 1 Group" dataDxfId="142">
      <calculatedColumnFormula>REPLACE(INDEX(GroupVertices[Group], MATCH(Edges[[#This Row],[Vertex 1]],GroupVertices[Vertex],0)),1,1,"")</calculatedColumnFormula>
    </tableColumn>
    <tableColumn id="30" name="Vertex 2 Group" dataDxfId="111">
      <calculatedColumnFormula>REPLACE(INDEX(GroupVertices[Group], MATCH(Edges[[#This Row],[Vertex 2]],GroupVertices[Vertex],0)),1,1,"")</calculatedColumnFormula>
    </tableColumn>
    <tableColumn id="31" name="Sentiment List #1: Positive Word Count" dataDxfId="110"/>
    <tableColumn id="32" name="Sentiment List #1: Positive Word Percentage (%)" dataDxfId="109"/>
    <tableColumn id="33" name="Sentiment List #2: Negative Word Count" dataDxfId="108"/>
    <tableColumn id="34" name="Sentiment List #2: Negative Word Percentage (%)" dataDxfId="107"/>
    <tableColumn id="35" name="Sentiment List #3: (Add your own word list) Word Count" dataDxfId="106"/>
    <tableColumn id="36" name="Sentiment List #3: (Add your own word list) Word Percentage (%)" dataDxfId="105"/>
    <tableColumn id="37" name="Non-categorized Word Count" dataDxfId="104"/>
    <tableColumn id="38" name="Non-categorized Word Percentage (%)" dataDxfId="103"/>
    <tableColumn id="39" name="Edge Content Word Count" dataDxfId="1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5" totalsRowShown="0" headerRowDxfId="141" dataDxfId="140">
  <autoFilter ref="A2:C35"/>
  <tableColumns count="3">
    <tableColumn id="1" name="Group 1" dataDxfId="139"/>
    <tableColumn id="2" name="Group 2" dataDxfId="138"/>
    <tableColumn id="3" name="Edges" dataDxfId="137"/>
  </tableColumns>
  <tableStyleInfo name="NodeXL Table" showFirstColumn="0" showLastColumn="0" showRowStripes="1" showColumnStripes="0"/>
</table>
</file>

<file path=xl/tables/table12.xml><?xml version="1.0" encoding="utf-8"?>
<table xmlns="http://schemas.openxmlformats.org/spreadsheetml/2006/main" id="11" name="Words" displayName="Words" ref="A1:G3817" totalsRowShown="0" headerRowDxfId="134" dataDxfId="133">
  <autoFilter ref="A1:G3817"/>
  <tableColumns count="7">
    <tableColumn id="1" name="Word" dataDxfId="132"/>
    <tableColumn id="2" name="Count" dataDxfId="131"/>
    <tableColumn id="3" name="Salience" dataDxfId="130"/>
    <tableColumn id="4" name="Group" dataDxfId="129"/>
    <tableColumn id="5" name="Word on Sentiment List #1: Positive" dataDxfId="128"/>
    <tableColumn id="6" name="Word on Sentiment List #2: Negative" dataDxfId="127"/>
    <tableColumn id="7" name="Word on Sentiment List #3: (Add your own word list)" dataDxfId="126"/>
  </tableColumns>
  <tableStyleInfo name="NodeXL Table" showFirstColumn="0" showLastColumn="0" showRowStripes="1" showColumnStripes="0"/>
</table>
</file>

<file path=xl/tables/table13.xml><?xml version="1.0" encoding="utf-8"?>
<table xmlns="http://schemas.openxmlformats.org/spreadsheetml/2006/main" id="12" name="WordPairs" displayName="WordPairs" ref="A1:L3142" totalsRowShown="0" headerRowDxfId="125" dataDxfId="124">
  <autoFilter ref="A1:L3142"/>
  <tableColumns count="12">
    <tableColumn id="1" name="Word 1" dataDxfId="123"/>
    <tableColumn id="2" name="Word 2" dataDxfId="122"/>
    <tableColumn id="3" name="Count" dataDxfId="121"/>
    <tableColumn id="4" name="Salience" dataDxfId="120"/>
    <tableColumn id="5" name="Mutual Information" dataDxfId="119"/>
    <tableColumn id="6" name="Group" dataDxfId="118"/>
    <tableColumn id="7" name="Word1 on Sentiment List #1: Positive" dataDxfId="117"/>
    <tableColumn id="8" name="Word1 on Sentiment List #2: Negative" dataDxfId="116"/>
    <tableColumn id="9" name="Word1 on Sentiment List #3: (Add your own word list)" dataDxfId="115"/>
    <tableColumn id="10" name="Word2 on Sentiment List #1: Positive" dataDxfId="114"/>
    <tableColumn id="11" name="Word2 on Sentiment List #2: Negative" dataDxfId="113"/>
    <tableColumn id="12" name="Word2 on Sentiment List #3: (Add your own word list)" dataDxfId="112"/>
  </tableColumns>
  <tableStyleInfo name="NodeXL Table" showFirstColumn="0" showLastColumn="0" showRowStripes="1" showColumnStripes="0"/>
</table>
</file>

<file path=xl/tables/table14.xml><?xml version="1.0" encoding="utf-8"?>
<table xmlns="http://schemas.openxmlformats.org/spreadsheetml/2006/main" id="13" name="TopItems_1" displayName="TopItems_1" ref="A1:B11" totalsRowShown="0" headerRowDxfId="59" dataDxfId="58">
  <autoFilter ref="A1:B11"/>
  <tableColumns count="2">
    <tableColumn id="1" name="Top 10 Vertices, Ranked by Betweenness Centrality" dataDxfId="57"/>
    <tableColumn id="2" name="Betweenness Centrality" dataDxfId="56"/>
  </tableColumns>
  <tableStyleInfo name="NodeXL Table" showFirstColumn="0" showLastColumn="0" showRowStripes="1" showColumnStripes="0"/>
</table>
</file>

<file path=xl/tables/table15.xml><?xml version="1.0" encoding="utf-8"?>
<table xmlns="http://schemas.openxmlformats.org/spreadsheetml/2006/main" id="14" name="NetworkTopItems_1" displayName="NetworkTopItems_1" ref="A1:V11" totalsRowShown="0" headerRowDxfId="55" dataDxfId="54">
  <autoFilter ref="A1:V11"/>
  <tableColumns count="22">
    <tableColumn id="1" name="Top Words in Description in Entire Graph" dataDxfId="53"/>
    <tableColumn id="2" name="Entire Graph Count" dataDxfId="52"/>
    <tableColumn id="3" name="Top Words in Description in G1" dataDxfId="51"/>
    <tableColumn id="4" name="G1 Count" dataDxfId="50"/>
    <tableColumn id="5" name="Top Words in Description in G2" dataDxfId="49"/>
    <tableColumn id="6" name="G2 Count" dataDxfId="48"/>
    <tableColumn id="7" name="Top Words in Description in G3" dataDxfId="47"/>
    <tableColumn id="8" name="G3 Count" dataDxfId="46"/>
    <tableColumn id="9" name="Top Words in Description in G4" dataDxfId="45"/>
    <tableColumn id="10" name="G4 Count" dataDxfId="44"/>
    <tableColumn id="11" name="Top Words in Description in G5" dataDxfId="43"/>
    <tableColumn id="12" name="G5 Count" dataDxfId="42"/>
    <tableColumn id="13" name="Top Words in Description in G6" dataDxfId="41"/>
    <tableColumn id="14" name="G6 Count" dataDxfId="40"/>
    <tableColumn id="15" name="Top Words in Description in G7" dataDxfId="39"/>
    <tableColumn id="16" name="G7 Count" dataDxfId="38"/>
    <tableColumn id="17" name="Top Words in Description in G8" dataDxfId="37"/>
    <tableColumn id="18" name="G8 Count" dataDxfId="36"/>
    <tableColumn id="19" name="Top Words in Description in G9" dataDxfId="35"/>
    <tableColumn id="20" name="G9 Count" dataDxfId="34"/>
    <tableColumn id="21" name="Top Words in Description in G10" dataDxfId="33"/>
    <tableColumn id="22" name="G10 Count" dataDxfId="32"/>
  </tableColumns>
  <tableStyleInfo name="NodeXL Table" showFirstColumn="0" showLastColumn="0" showRowStripes="1" showColumnStripes="0"/>
</table>
</file>

<file path=xl/tables/table16.xml><?xml version="1.0" encoding="utf-8"?>
<table xmlns="http://schemas.openxmlformats.org/spreadsheetml/2006/main" id="16" name="NetworkTopItems_2" displayName="NetworkTopItems_2" ref="A14:V24" totalsRowShown="0" headerRowDxfId="30" dataDxfId="29">
  <autoFilter ref="A14:V24"/>
  <tableColumns count="22">
    <tableColumn id="1" name="Top Word Pairs in Description in Entire Graph" dataDxfId="28"/>
    <tableColumn id="2" name="Entire Graph Count" dataDxfId="27"/>
    <tableColumn id="3" name="Top Word Pairs in Description in G1" dataDxfId="26"/>
    <tableColumn id="4" name="G1 Count" dataDxfId="25"/>
    <tableColumn id="5" name="Top Word Pairs in Description in G2" dataDxfId="24"/>
    <tableColumn id="6" name="G2 Count" dataDxfId="23"/>
    <tableColumn id="7" name="Top Word Pairs in Description in G3" dataDxfId="22"/>
    <tableColumn id="8" name="G3 Count" dataDxfId="21"/>
    <tableColumn id="9" name="Top Word Pairs in Description in G4" dataDxfId="20"/>
    <tableColumn id="10" name="G4 Count" dataDxfId="19"/>
    <tableColumn id="11" name="Top Word Pairs in Description in G5" dataDxfId="18"/>
    <tableColumn id="12" name="G5 Count" dataDxfId="17"/>
    <tableColumn id="13" name="Top Word Pairs in Description in G6" dataDxfId="16"/>
    <tableColumn id="14" name="G6 Count" dataDxfId="15"/>
    <tableColumn id="15" name="Top Word Pairs in Description in G7" dataDxfId="14"/>
    <tableColumn id="16" name="G7 Count" dataDxfId="13"/>
    <tableColumn id="17" name="Top Word Pairs in Description in G8" dataDxfId="12"/>
    <tableColumn id="18" name="G8 Count" dataDxfId="11"/>
    <tableColumn id="19" name="Top Word Pairs in Description in G9" dataDxfId="10"/>
    <tableColumn id="20" name="G9 Count" dataDxfId="9"/>
    <tableColumn id="21" name="Top Word Pairs in Description in G10" dataDxfId="8"/>
    <tableColumn id="22" name="G10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B191" totalsRowShown="0" headerRowDxfId="234" dataDxfId="185">
  <autoFilter ref="A2:BB191"/>
  <tableColumns count="54">
    <tableColumn id="1" name="Vertex" dataDxfId="197"/>
    <tableColumn id="2" name="Color" dataDxfId="196"/>
    <tableColumn id="5" name="Shape" dataDxfId="195"/>
    <tableColumn id="6" name="Size" dataDxfId="194"/>
    <tableColumn id="4" name="Opacity" dataDxfId="155"/>
    <tableColumn id="7" name="Image File" dataDxfId="153"/>
    <tableColumn id="3" name="Visibility" dataDxfId="154"/>
    <tableColumn id="10" name="Label" dataDxfId="193"/>
    <tableColumn id="16" name="Label Fill Color" dataDxfId="192"/>
    <tableColumn id="9" name="Label Position" dataDxfId="167"/>
    <tableColumn id="8" name="Tooltip" dataDxfId="165"/>
    <tableColumn id="18" name="Layout Order" dataDxfId="166"/>
    <tableColumn id="13" name="X" dataDxfId="191"/>
    <tableColumn id="14" name="Y" dataDxfId="190"/>
    <tableColumn id="12" name="Locked?" dataDxfId="189"/>
    <tableColumn id="19" name="Polar R" dataDxfId="188"/>
    <tableColumn id="20" name="Polar Angle" dataDxfId="69"/>
    <tableColumn id="21" name="Degree" dataDxfId="67"/>
    <tableColumn id="22" name="In-Degree" dataDxfId="68"/>
    <tableColumn id="23" name="Out-Degree" dataDxfId="64"/>
    <tableColumn id="24" name="Betweenness Centrality" dataDxfId="63"/>
    <tableColumn id="25" name="Closeness Centrality" dataDxfId="62"/>
    <tableColumn id="26" name="Eigenvector Centrality" dataDxfId="60"/>
    <tableColumn id="15" name="PageRank" dataDxfId="61"/>
    <tableColumn id="27" name="Clustering Coefficient" dataDxfId="65"/>
    <tableColumn id="29" name="Reciprocated Vertex Pair Ratio" dataDxfId="66"/>
    <tableColumn id="11" name="ID" dataDxfId="187"/>
    <tableColumn id="28" name="Dynamic Filter" dataDxfId="186"/>
    <tableColumn id="17" name="Add Your Own Columns Here" dataDxfId="164"/>
    <tableColumn id="30" name="Title" dataDxfId="163"/>
    <tableColumn id="31" name="Description" dataDxfId="162"/>
    <tableColumn id="32" name="Tags" dataDxfId="161"/>
    <tableColumn id="33" name="Author" dataDxfId="160"/>
    <tableColumn id="34" name="Created Date (UTC)" dataDxfId="159"/>
    <tableColumn id="35" name="Views" dataDxfId="158"/>
    <tableColumn id="36" name="Comments" dataDxfId="157"/>
    <tableColumn id="37" name="Likes Count" dataDxfId="156"/>
    <tableColumn id="38" name="Dislikes Count" dataDxfId="152"/>
    <tableColumn id="39" name="Custom Menu Item Text" dataDxfId="151"/>
    <tableColumn id="40" name="Custom Menu Item Action" dataDxfId="143"/>
    <tableColumn id="41" name="Vertex Group" dataDxfId="101">
      <calculatedColumnFormula>REPLACE(INDEX(GroupVertices[Group], MATCH(Vertices[[#This Row],[Vertex]],GroupVertices[Vertex],0)),1,1,"")</calculatedColumnFormula>
    </tableColumn>
    <tableColumn id="42" name="Sentiment List #1: Positive Word Count" dataDxfId="100"/>
    <tableColumn id="43" name="Sentiment List #1: Positive Word Percentage (%)" dataDxfId="99"/>
    <tableColumn id="44" name="Sentiment List #2: Negative Word Count" dataDxfId="98"/>
    <tableColumn id="45" name="Sentiment List #2: Negative Word Percentage (%)" dataDxfId="97"/>
    <tableColumn id="46" name="Sentiment List #3: (Add your own word list) Word Count" dataDxfId="96"/>
    <tableColumn id="47" name="Sentiment List #3: (Add your own word list) Word Percentage (%)" dataDxfId="95"/>
    <tableColumn id="48" name="Non-categorized Word Count" dataDxfId="94"/>
    <tableColumn id="49" name="Non-categorized Word Percentage (%)" dataDxfId="93"/>
    <tableColumn id="50" name="Vertex Content Word Count" dataDxfId="4"/>
    <tableColumn id="51" name="Top Words in Description by Count" dataDxfId="3"/>
    <tableColumn id="52" name="Top Words in Description by Salience" dataDxfId="2"/>
    <tableColumn id="53" name="Top Word Pairs in Description by Count" dataDxfId="1"/>
    <tableColumn id="54" name="Top Word Pairs in Description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12" totalsRowShown="0" headerRowDxfId="233">
  <autoFilter ref="A2:AI12"/>
  <tableColumns count="35">
    <tableColumn id="1" name="Group" dataDxfId="150"/>
    <tableColumn id="2" name="Vertex Color" dataDxfId="149"/>
    <tableColumn id="3" name="Vertex Shape" dataDxfId="147"/>
    <tableColumn id="22" name="Visibility" dataDxfId="148"/>
    <tableColumn id="4" name="Collapsed?"/>
    <tableColumn id="18" name="Label" dataDxfId="232"/>
    <tableColumn id="20" name="Collapsed X"/>
    <tableColumn id="21" name="Collapsed Y"/>
    <tableColumn id="6" name="ID" dataDxfId="231"/>
    <tableColumn id="19" name="Collapsed Properties" dataDxfId="85"/>
    <tableColumn id="5" name="Vertices" dataDxfId="84"/>
    <tableColumn id="7" name="Unique Edges" dataDxfId="83"/>
    <tableColumn id="8" name="Edges With Duplicates" dataDxfId="82"/>
    <tableColumn id="9" name="Total Edges" dataDxfId="81"/>
    <tableColumn id="10" name="Self-Loops" dataDxfId="80"/>
    <tableColumn id="24" name="Reciprocated Vertex Pair Ratio" dataDxfId="79"/>
    <tableColumn id="25" name="Reciprocated Edge Ratio" dataDxfId="78"/>
    <tableColumn id="11" name="Connected Components" dataDxfId="77"/>
    <tableColumn id="12" name="Single-Vertex Connected Components" dataDxfId="76"/>
    <tableColumn id="13" name="Maximum Vertices in a Connected Component" dataDxfId="75"/>
    <tableColumn id="14" name="Maximum Edges in a Connected Component" dataDxfId="74"/>
    <tableColumn id="15" name="Maximum Geodesic Distance (Diameter)" dataDxfId="73"/>
    <tableColumn id="16" name="Average Geodesic Distance" dataDxfId="72"/>
    <tableColumn id="17" name="Graph Density" dataDxfId="70"/>
    <tableColumn id="23" name="Sentiment List #1: Positive Word Count" dataDxfId="71"/>
    <tableColumn id="26" name="Sentiment List #1: Positive Word Percentage (%)" dataDxfId="92"/>
    <tableColumn id="27" name="Sentiment List #2: Negative Word Count" dataDxfId="91"/>
    <tableColumn id="28" name="Sentiment List #2: Negative Word Percentage (%)" dataDxfId="90"/>
    <tableColumn id="29" name="Sentiment List #3: (Add your own word list) Word Count" dataDxfId="89"/>
    <tableColumn id="30" name="Sentiment List #3: (Add your own word list) Word Percentage (%)" dataDxfId="88"/>
    <tableColumn id="31" name="Non-categorized Word Count" dataDxfId="87"/>
    <tableColumn id="32" name="Non-categorized Word Percentage (%)" dataDxfId="86"/>
    <tableColumn id="33" name="Group Content Word Count" dataDxfId="31"/>
    <tableColumn id="34" name="Top Words in Description" dataDxfId="6"/>
    <tableColumn id="35" name="Top Word Pairs in Description"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0" totalsRowShown="0" headerRowDxfId="230" dataDxfId="229">
  <autoFilter ref="A1:C190"/>
  <tableColumns count="3">
    <tableColumn id="1" name="Group" dataDxfId="146"/>
    <tableColumn id="2" name="Vertex" dataDxfId="145"/>
    <tableColumn id="3" name="Vertex ID" dataDxfId="14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36"/>
    <tableColumn id="2" name="Value" dataDxfId="13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28"/>
    <tableColumn id="2" name="Degree Frequency" dataDxfId="227">
      <calculatedColumnFormula>COUNTIF(Vertices[Degree], "&gt;= " &amp; D2) - COUNTIF(Vertices[Degree], "&gt;=" &amp; D3)</calculatedColumnFormula>
    </tableColumn>
    <tableColumn id="3" name="In-Degree Bin" dataDxfId="226"/>
    <tableColumn id="4" name="In-Degree Frequency" dataDxfId="225">
      <calculatedColumnFormula>COUNTIF(Vertices[In-Degree], "&gt;= " &amp; F2) - COUNTIF(Vertices[In-Degree], "&gt;=" &amp; F3)</calculatedColumnFormula>
    </tableColumn>
    <tableColumn id="5" name="Out-Degree Bin" dataDxfId="224"/>
    <tableColumn id="6" name="Out-Degree Frequency" dataDxfId="223">
      <calculatedColumnFormula>COUNTIF(Vertices[Out-Degree], "&gt;= " &amp; H2) - COUNTIF(Vertices[Out-Degree], "&gt;=" &amp; H3)</calculatedColumnFormula>
    </tableColumn>
    <tableColumn id="7" name="Betweenness Centrality Bin" dataDxfId="222"/>
    <tableColumn id="8" name="Betweenness Centrality Frequency" dataDxfId="221">
      <calculatedColumnFormula>COUNTIF(Vertices[Betweenness Centrality], "&gt;= " &amp; J2) - COUNTIF(Vertices[Betweenness Centrality], "&gt;=" &amp; J3)</calculatedColumnFormula>
    </tableColumn>
    <tableColumn id="9" name="Closeness Centrality Bin" dataDxfId="220"/>
    <tableColumn id="10" name="Closeness Centrality Frequency" dataDxfId="219">
      <calculatedColumnFormula>COUNTIF(Vertices[Closeness Centrality], "&gt;= " &amp; L2) - COUNTIF(Vertices[Closeness Centrality], "&gt;=" &amp; L3)</calculatedColumnFormula>
    </tableColumn>
    <tableColumn id="11" name="Eigenvector Centrality Bin" dataDxfId="218"/>
    <tableColumn id="12" name="Eigenvector Centrality Frequency" dataDxfId="217">
      <calculatedColumnFormula>COUNTIF(Vertices[Eigenvector Centrality], "&gt;= " &amp; N2) - COUNTIF(Vertices[Eigenvector Centrality], "&gt;=" &amp; N3)</calculatedColumnFormula>
    </tableColumn>
    <tableColumn id="18" name="PageRank Bin" dataDxfId="216"/>
    <tableColumn id="17" name="PageRank Frequency" dataDxfId="215">
      <calculatedColumnFormula>COUNTIF(Vertices[Eigenvector Centrality], "&gt;= " &amp; P2) - COUNTIF(Vertices[Eigenvector Centrality], "&gt;=" &amp; P3)</calculatedColumnFormula>
    </tableColumn>
    <tableColumn id="13" name="Clustering Coefficient Bin" dataDxfId="214"/>
    <tableColumn id="14" name="Clustering Coefficient Frequency" dataDxfId="213">
      <calculatedColumnFormula>COUNTIF(Vertices[Clustering Coefficient], "&gt;= " &amp; R2) - COUNTIF(Vertices[Clustering Coefficient], "&gt;=" &amp; R3)</calculatedColumnFormula>
    </tableColumn>
    <tableColumn id="15" name="Dynamic Filter Bin" dataDxfId="212"/>
    <tableColumn id="16" name="Dynamic Filter Frequency" dataDxfId="21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21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 Id="rId2" Type="http://schemas.openxmlformats.org/officeDocument/2006/relationships/table" Target="../tables/table16.xml" /></Relationships>
</file>

<file path=xl/worksheets/_rels/sheet2.xml.rels><?xml version="1.0" encoding="utf-8" standalone="yes"?><Relationships xmlns="http://schemas.openxmlformats.org/package/2006/relationships"><Relationship Id="rId1" Type="http://schemas.openxmlformats.org/officeDocument/2006/relationships/hyperlink" Target="https://i.ytimg.com/vi/hHcQItJSj7s/default.jpg" TargetMode="External" /><Relationship Id="rId2" Type="http://schemas.openxmlformats.org/officeDocument/2006/relationships/hyperlink" Target="https://i.ytimg.com/vi/4NqN-DVBDUw/default.jpg" TargetMode="External" /><Relationship Id="rId3" Type="http://schemas.openxmlformats.org/officeDocument/2006/relationships/hyperlink" Target="https://i.ytimg.com/vi/EAoVsuO6UO0/default.jpg" TargetMode="External" /><Relationship Id="rId4" Type="http://schemas.openxmlformats.org/officeDocument/2006/relationships/hyperlink" Target="https://i.ytimg.com/vi/4rkYLQLz2OM/default.jpg" TargetMode="External" /><Relationship Id="rId5" Type="http://schemas.openxmlformats.org/officeDocument/2006/relationships/hyperlink" Target="https://i.ytimg.com/vi/qk5B8YS2cJA/default.jpg" TargetMode="External" /><Relationship Id="rId6" Type="http://schemas.openxmlformats.org/officeDocument/2006/relationships/hyperlink" Target="https://i.ytimg.com/vi/gMX8NpAxqH4/default.jpg" TargetMode="External" /><Relationship Id="rId7" Type="http://schemas.openxmlformats.org/officeDocument/2006/relationships/hyperlink" Target="https://i.ytimg.com/vi/bKbKfl1wwh0/default.jpg" TargetMode="External" /><Relationship Id="rId8" Type="http://schemas.openxmlformats.org/officeDocument/2006/relationships/hyperlink" Target="https://i.ytimg.com/vi/0YuR4_bUC0k/default.jpg" TargetMode="External" /><Relationship Id="rId9" Type="http://schemas.openxmlformats.org/officeDocument/2006/relationships/hyperlink" Target="https://i.ytimg.com/vi/XAVRhd3r99I/default.jpg" TargetMode="External" /><Relationship Id="rId10" Type="http://schemas.openxmlformats.org/officeDocument/2006/relationships/hyperlink" Target="https://i.ytimg.com/vi/r8pCB4VwhZI/default.jpg" TargetMode="External" /><Relationship Id="rId11" Type="http://schemas.openxmlformats.org/officeDocument/2006/relationships/hyperlink" Target="https://i.ytimg.com/vi/0OiAG9hpexU/default.jpg" TargetMode="External" /><Relationship Id="rId12" Type="http://schemas.openxmlformats.org/officeDocument/2006/relationships/hyperlink" Target="https://i.ytimg.com/vi/SxovyCaHjhI/default.jpg" TargetMode="External" /><Relationship Id="rId13" Type="http://schemas.openxmlformats.org/officeDocument/2006/relationships/hyperlink" Target="https://i.ytimg.com/vi/XI453vrwqBE/default.jpg" TargetMode="External" /><Relationship Id="rId14" Type="http://schemas.openxmlformats.org/officeDocument/2006/relationships/hyperlink" Target="https://i.ytimg.com/vi/LV2v7MgX1zc/default.jpg" TargetMode="External" /><Relationship Id="rId15" Type="http://schemas.openxmlformats.org/officeDocument/2006/relationships/hyperlink" Target="https://i.ytimg.com/vi/pgXf_XNsTY0/default.jpg" TargetMode="External" /><Relationship Id="rId16" Type="http://schemas.openxmlformats.org/officeDocument/2006/relationships/hyperlink" Target="https://i.ytimg.com/vi/bBsC9ey_H-s/default.jpg" TargetMode="External" /><Relationship Id="rId17" Type="http://schemas.openxmlformats.org/officeDocument/2006/relationships/hyperlink" Target="https://i.ytimg.com/vi/Ot4OPfWZubM/default.jpg" TargetMode="External" /><Relationship Id="rId18" Type="http://schemas.openxmlformats.org/officeDocument/2006/relationships/hyperlink" Target="https://i.ytimg.com/vi/8GAw6dvh8v4/default.jpg" TargetMode="External" /><Relationship Id="rId19" Type="http://schemas.openxmlformats.org/officeDocument/2006/relationships/hyperlink" Target="https://i.ytimg.com/vi/DCqYhL6KFNM/default.jpg" TargetMode="External" /><Relationship Id="rId20" Type="http://schemas.openxmlformats.org/officeDocument/2006/relationships/hyperlink" Target="https://i.ytimg.com/vi/arndUVUGKUs/default.jpg" TargetMode="External" /><Relationship Id="rId21" Type="http://schemas.openxmlformats.org/officeDocument/2006/relationships/hyperlink" Target="https://i.ytimg.com/vi/C5u7rVt3-Xg/default.jpg" TargetMode="External" /><Relationship Id="rId22" Type="http://schemas.openxmlformats.org/officeDocument/2006/relationships/hyperlink" Target="https://i.ytimg.com/vi/rXLQ-j6_Cs4/default.jpg" TargetMode="External" /><Relationship Id="rId23" Type="http://schemas.openxmlformats.org/officeDocument/2006/relationships/hyperlink" Target="https://i.ytimg.com/vi/cwxqOoIyWm0/default.jpg" TargetMode="External" /><Relationship Id="rId24" Type="http://schemas.openxmlformats.org/officeDocument/2006/relationships/hyperlink" Target="https://i.ytimg.com/vi/ewvJg7D2UoA/default.jpg" TargetMode="External" /><Relationship Id="rId25" Type="http://schemas.openxmlformats.org/officeDocument/2006/relationships/hyperlink" Target="https://i.ytimg.com/vi/aILccAvmvPc/default.jpg" TargetMode="External" /><Relationship Id="rId26" Type="http://schemas.openxmlformats.org/officeDocument/2006/relationships/hyperlink" Target="https://i.ytimg.com/vi/bQYosxXNgK0/default.jpg" TargetMode="External" /><Relationship Id="rId27" Type="http://schemas.openxmlformats.org/officeDocument/2006/relationships/hyperlink" Target="https://i.ytimg.com/vi/AEU57XM1gIc/default.jpg" TargetMode="External" /><Relationship Id="rId28" Type="http://schemas.openxmlformats.org/officeDocument/2006/relationships/hyperlink" Target="https://i.ytimg.com/vi/jbgmHmrsI6c/default.jpg" TargetMode="External" /><Relationship Id="rId29" Type="http://schemas.openxmlformats.org/officeDocument/2006/relationships/hyperlink" Target="https://i.ytimg.com/vi/PR6zelmfElo/default.jpg" TargetMode="External" /><Relationship Id="rId30" Type="http://schemas.openxmlformats.org/officeDocument/2006/relationships/hyperlink" Target="https://i.ytimg.com/vi/eK2eXh2v_84/default.jpg" TargetMode="External" /><Relationship Id="rId31" Type="http://schemas.openxmlformats.org/officeDocument/2006/relationships/hyperlink" Target="https://i.ytimg.com/vi/xC0YR8XiXv8/default.jpg" TargetMode="External" /><Relationship Id="rId32" Type="http://schemas.openxmlformats.org/officeDocument/2006/relationships/hyperlink" Target="https://i.ytimg.com/vi/7wa1EakS-w4/default.jpg" TargetMode="External" /><Relationship Id="rId33" Type="http://schemas.openxmlformats.org/officeDocument/2006/relationships/hyperlink" Target="https://i.ytimg.com/vi/5_uDoa2T-6A/default.jpg" TargetMode="External" /><Relationship Id="rId34" Type="http://schemas.openxmlformats.org/officeDocument/2006/relationships/hyperlink" Target="https://i.ytimg.com/vi/uWD3ATogOmQ/default.jpg" TargetMode="External" /><Relationship Id="rId35" Type="http://schemas.openxmlformats.org/officeDocument/2006/relationships/hyperlink" Target="https://i.ytimg.com/vi/4DN-Cl9LN0U/default.jpg" TargetMode="External" /><Relationship Id="rId36" Type="http://schemas.openxmlformats.org/officeDocument/2006/relationships/hyperlink" Target="https://i.ytimg.com/vi/_1yhqEH4AC0/default.jpg" TargetMode="External" /><Relationship Id="rId37" Type="http://schemas.openxmlformats.org/officeDocument/2006/relationships/hyperlink" Target="https://i.ytimg.com/vi/uJqH2uT6aMY/default.jpg" TargetMode="External" /><Relationship Id="rId38" Type="http://schemas.openxmlformats.org/officeDocument/2006/relationships/hyperlink" Target="https://i.ytimg.com/vi/H9HY7Aw_jdU/default.jpg" TargetMode="External" /><Relationship Id="rId39" Type="http://schemas.openxmlformats.org/officeDocument/2006/relationships/hyperlink" Target="https://i.ytimg.com/vi/Clkh7pW6sDk/default.jpg" TargetMode="External" /><Relationship Id="rId40" Type="http://schemas.openxmlformats.org/officeDocument/2006/relationships/hyperlink" Target="https://i.ytimg.com/vi/p5BLKKREIck/default.jpg" TargetMode="External" /><Relationship Id="rId41" Type="http://schemas.openxmlformats.org/officeDocument/2006/relationships/hyperlink" Target="https://i.ytimg.com/vi/bMumgIh8GNY/default.jpg" TargetMode="External" /><Relationship Id="rId42" Type="http://schemas.openxmlformats.org/officeDocument/2006/relationships/hyperlink" Target="https://i.ytimg.com/vi/tdqvHS8FT2U/default.jpg" TargetMode="External" /><Relationship Id="rId43" Type="http://schemas.openxmlformats.org/officeDocument/2006/relationships/hyperlink" Target="https://i.ytimg.com/vi/-49koOBguCg/default.jpg" TargetMode="External" /><Relationship Id="rId44" Type="http://schemas.openxmlformats.org/officeDocument/2006/relationships/hyperlink" Target="https://i.ytimg.com/vi/9GynIKP7ltI/default.jpg" TargetMode="External" /><Relationship Id="rId45" Type="http://schemas.openxmlformats.org/officeDocument/2006/relationships/hyperlink" Target="https://i.ytimg.com/vi/3784QjIDlkM/default.jpg" TargetMode="External" /><Relationship Id="rId46" Type="http://schemas.openxmlformats.org/officeDocument/2006/relationships/hyperlink" Target="https://i.ytimg.com/vi/48SektbME1I/default.jpg" TargetMode="External" /><Relationship Id="rId47" Type="http://schemas.openxmlformats.org/officeDocument/2006/relationships/hyperlink" Target="https://i.ytimg.com/vi/DdIhnlKkli4/default.jpg" TargetMode="External" /><Relationship Id="rId48" Type="http://schemas.openxmlformats.org/officeDocument/2006/relationships/hyperlink" Target="https://i.ytimg.com/vi/CrjnNe_jHhI/default.jpg" TargetMode="External" /><Relationship Id="rId49" Type="http://schemas.openxmlformats.org/officeDocument/2006/relationships/hyperlink" Target="https://i.ytimg.com/vi/F4zbKhSVlP4/default.jpg" TargetMode="External" /><Relationship Id="rId50" Type="http://schemas.openxmlformats.org/officeDocument/2006/relationships/hyperlink" Target="https://i.ytimg.com/vi/2T7UtKHRQ1c/default.jpg" TargetMode="External" /><Relationship Id="rId51" Type="http://schemas.openxmlformats.org/officeDocument/2006/relationships/hyperlink" Target="https://i.ytimg.com/vi/_Xom797CeKI/default.jpg" TargetMode="External" /><Relationship Id="rId52" Type="http://schemas.openxmlformats.org/officeDocument/2006/relationships/hyperlink" Target="https://i.ytimg.com/vi/tp0S4tNaH-w/default.jpg" TargetMode="External" /><Relationship Id="rId53" Type="http://schemas.openxmlformats.org/officeDocument/2006/relationships/hyperlink" Target="https://i.ytimg.com/vi/rQlnuRHXl5k/default.jpg" TargetMode="External" /><Relationship Id="rId54" Type="http://schemas.openxmlformats.org/officeDocument/2006/relationships/hyperlink" Target="https://i.ytimg.com/vi/pddipna4Dr8/default.jpg" TargetMode="External" /><Relationship Id="rId55" Type="http://schemas.openxmlformats.org/officeDocument/2006/relationships/hyperlink" Target="https://i.ytimg.com/vi/xEMbnwk6v0Y/default.jpg" TargetMode="External" /><Relationship Id="rId56" Type="http://schemas.openxmlformats.org/officeDocument/2006/relationships/hyperlink" Target="https://i.ytimg.com/vi/24567M2-u-4/default.jpg" TargetMode="External" /><Relationship Id="rId57" Type="http://schemas.openxmlformats.org/officeDocument/2006/relationships/hyperlink" Target="https://i.ytimg.com/vi/O834Nhc_sKM/default.jpg" TargetMode="External" /><Relationship Id="rId58" Type="http://schemas.openxmlformats.org/officeDocument/2006/relationships/hyperlink" Target="https://i.ytimg.com/vi/mprvfI7JwFI/default.jpg" TargetMode="External" /><Relationship Id="rId59" Type="http://schemas.openxmlformats.org/officeDocument/2006/relationships/hyperlink" Target="https://i.ytimg.com/vi/lEQBHeZqDIo/default.jpg" TargetMode="External" /><Relationship Id="rId60" Type="http://schemas.openxmlformats.org/officeDocument/2006/relationships/hyperlink" Target="https://i.ytimg.com/vi/bSUbHF87VOw/default.jpg" TargetMode="External" /><Relationship Id="rId61" Type="http://schemas.openxmlformats.org/officeDocument/2006/relationships/hyperlink" Target="https://i.ytimg.com/vi/NG54UWO9yJ4/default.jpg" TargetMode="External" /><Relationship Id="rId62" Type="http://schemas.openxmlformats.org/officeDocument/2006/relationships/hyperlink" Target="https://i.ytimg.com/vi/oVYVEH7d7_k/default.jpg" TargetMode="External" /><Relationship Id="rId63" Type="http://schemas.openxmlformats.org/officeDocument/2006/relationships/hyperlink" Target="https://i.ytimg.com/vi/h4XXng440zQ/default.jpg" TargetMode="External" /><Relationship Id="rId64" Type="http://schemas.openxmlformats.org/officeDocument/2006/relationships/hyperlink" Target="https://i.ytimg.com/vi/IraO_qjheKM/default.jpg" TargetMode="External" /><Relationship Id="rId65" Type="http://schemas.openxmlformats.org/officeDocument/2006/relationships/hyperlink" Target="https://i.ytimg.com/vi/vm2GObgs514/default.jpg" TargetMode="External" /><Relationship Id="rId66" Type="http://schemas.openxmlformats.org/officeDocument/2006/relationships/hyperlink" Target="https://i.ytimg.com/vi/8eXcdNk8qVU/default.jpg" TargetMode="External" /><Relationship Id="rId67" Type="http://schemas.openxmlformats.org/officeDocument/2006/relationships/hyperlink" Target="https://i.ytimg.com/vi/PnjHgq5SEKU/default.jpg" TargetMode="External" /><Relationship Id="rId68" Type="http://schemas.openxmlformats.org/officeDocument/2006/relationships/hyperlink" Target="https://i.ytimg.com/vi/d6g7uFq6s0I/default.jpg" TargetMode="External" /><Relationship Id="rId69" Type="http://schemas.openxmlformats.org/officeDocument/2006/relationships/hyperlink" Target="https://i.ytimg.com/vi/gvpb3ILyJA0/default.jpg" TargetMode="External" /><Relationship Id="rId70" Type="http://schemas.openxmlformats.org/officeDocument/2006/relationships/hyperlink" Target="https://i.ytimg.com/vi/DetEn9yo5-k/default.jpg" TargetMode="External" /><Relationship Id="rId71" Type="http://schemas.openxmlformats.org/officeDocument/2006/relationships/hyperlink" Target="https://i.ytimg.com/vi/aAkDCUgWtlA/default.jpg" TargetMode="External" /><Relationship Id="rId72" Type="http://schemas.openxmlformats.org/officeDocument/2006/relationships/hyperlink" Target="https://i.ytimg.com/vi/tqL6jGpAKGQ/default.jpg" TargetMode="External" /><Relationship Id="rId73" Type="http://schemas.openxmlformats.org/officeDocument/2006/relationships/hyperlink" Target="https://i.ytimg.com/vi/0VPJ_CAoQm8/default.jpg" TargetMode="External" /><Relationship Id="rId74" Type="http://schemas.openxmlformats.org/officeDocument/2006/relationships/hyperlink" Target="https://i.ytimg.com/vi/mBtsNNXjBPw/default.jpg" TargetMode="External" /><Relationship Id="rId75" Type="http://schemas.openxmlformats.org/officeDocument/2006/relationships/hyperlink" Target="https://i.ytimg.com/vi/eqf6xtv8kD8/default.jpg" TargetMode="External" /><Relationship Id="rId76" Type="http://schemas.openxmlformats.org/officeDocument/2006/relationships/hyperlink" Target="https://i.ytimg.com/vi/MFjnNNz4HWE/default.jpg" TargetMode="External" /><Relationship Id="rId77" Type="http://schemas.openxmlformats.org/officeDocument/2006/relationships/hyperlink" Target="https://i.ytimg.com/vi/LNK430YOiT4/default.jpg" TargetMode="External" /><Relationship Id="rId78" Type="http://schemas.openxmlformats.org/officeDocument/2006/relationships/hyperlink" Target="https://i.ytimg.com/vi/KlmrKsz0NmY/default.jpg" TargetMode="External" /><Relationship Id="rId79" Type="http://schemas.openxmlformats.org/officeDocument/2006/relationships/hyperlink" Target="https://i.ytimg.com/vi/XwvjkJXaIJE/default.jpg" TargetMode="External" /><Relationship Id="rId80" Type="http://schemas.openxmlformats.org/officeDocument/2006/relationships/hyperlink" Target="https://i.ytimg.com/vi/DSyK3SAzJa8/default.jpg" TargetMode="External" /><Relationship Id="rId81" Type="http://schemas.openxmlformats.org/officeDocument/2006/relationships/hyperlink" Target="https://i.ytimg.com/vi/LQV60aUVpWQ/default.jpg" TargetMode="External" /><Relationship Id="rId82" Type="http://schemas.openxmlformats.org/officeDocument/2006/relationships/hyperlink" Target="https://i.ytimg.com/vi/eBuuAX8rs-4/default.jpg" TargetMode="External" /><Relationship Id="rId83" Type="http://schemas.openxmlformats.org/officeDocument/2006/relationships/hyperlink" Target="https://i.ytimg.com/vi/VVpSTSx2sGU/default.jpg" TargetMode="External" /><Relationship Id="rId84" Type="http://schemas.openxmlformats.org/officeDocument/2006/relationships/hyperlink" Target="https://i.ytimg.com/vi/glmG9RkBUgs/default.jpg" TargetMode="External" /><Relationship Id="rId85" Type="http://schemas.openxmlformats.org/officeDocument/2006/relationships/hyperlink" Target="https://i.ytimg.com/vi/8bwKjO9hauw/default.jpg" TargetMode="External" /><Relationship Id="rId86" Type="http://schemas.openxmlformats.org/officeDocument/2006/relationships/hyperlink" Target="https://i.ytimg.com/vi/K_jqKtnW2Ec/default.jpg" TargetMode="External" /><Relationship Id="rId87" Type="http://schemas.openxmlformats.org/officeDocument/2006/relationships/hyperlink" Target="https://i.ytimg.com/vi/ccIBTlCXFpM/default.jpg" TargetMode="External" /><Relationship Id="rId88" Type="http://schemas.openxmlformats.org/officeDocument/2006/relationships/hyperlink" Target="https://i.ytimg.com/vi/eFc1y5h31NM/default.jpg" TargetMode="External" /><Relationship Id="rId89" Type="http://schemas.openxmlformats.org/officeDocument/2006/relationships/hyperlink" Target="https://i.ytimg.com/vi/9vcF7akFT3M/default.jpg" TargetMode="External" /><Relationship Id="rId90" Type="http://schemas.openxmlformats.org/officeDocument/2006/relationships/hyperlink" Target="https://i.ytimg.com/vi/iLS7aalY_7A/default.jpg" TargetMode="External" /><Relationship Id="rId91" Type="http://schemas.openxmlformats.org/officeDocument/2006/relationships/hyperlink" Target="https://i.ytimg.com/vi/_JZHFOCZtoM/default.jpg" TargetMode="External" /><Relationship Id="rId92" Type="http://schemas.openxmlformats.org/officeDocument/2006/relationships/hyperlink" Target="https://i.ytimg.com/vi/xFMORbaY0n0/default.jpg" TargetMode="External" /><Relationship Id="rId93" Type="http://schemas.openxmlformats.org/officeDocument/2006/relationships/hyperlink" Target="https://i.ytimg.com/vi/il0OYDmB5as/default.jpg" TargetMode="External" /><Relationship Id="rId94" Type="http://schemas.openxmlformats.org/officeDocument/2006/relationships/hyperlink" Target="https://i.ytimg.com/vi/JMTxvrW-HVg/default.jpg" TargetMode="External" /><Relationship Id="rId95" Type="http://schemas.openxmlformats.org/officeDocument/2006/relationships/hyperlink" Target="https://i.ytimg.com/vi/UQPLlKBR2_8/default.jpg" TargetMode="External" /><Relationship Id="rId96" Type="http://schemas.openxmlformats.org/officeDocument/2006/relationships/hyperlink" Target="https://i.ytimg.com/vi/ZPWWSqgBWmc/default.jpg" TargetMode="External" /><Relationship Id="rId97" Type="http://schemas.openxmlformats.org/officeDocument/2006/relationships/hyperlink" Target="https://i.ytimg.com/vi/0aU3kX5V634/default.jpg" TargetMode="External" /><Relationship Id="rId98" Type="http://schemas.openxmlformats.org/officeDocument/2006/relationships/hyperlink" Target="https://i.ytimg.com/vi/rxbvuDvEN1Q/default.jpg" TargetMode="External" /><Relationship Id="rId99" Type="http://schemas.openxmlformats.org/officeDocument/2006/relationships/hyperlink" Target="https://i.ytimg.com/vi/51LroAfZ_8k/default.jpg" TargetMode="External" /><Relationship Id="rId100" Type="http://schemas.openxmlformats.org/officeDocument/2006/relationships/hyperlink" Target="https://i.ytimg.com/vi/khvbkz4Qz3o/default.jpg" TargetMode="External" /><Relationship Id="rId101" Type="http://schemas.openxmlformats.org/officeDocument/2006/relationships/hyperlink" Target="https://i.ytimg.com/vi/B7aGYBaKe40/default.jpg" TargetMode="External" /><Relationship Id="rId102" Type="http://schemas.openxmlformats.org/officeDocument/2006/relationships/hyperlink" Target="https://i.ytimg.com/vi/RrethC8VR7Y/default.jpg" TargetMode="External" /><Relationship Id="rId103" Type="http://schemas.openxmlformats.org/officeDocument/2006/relationships/hyperlink" Target="https://i.ytimg.com/vi/11JG5W3WfgM/default.jpg" TargetMode="External" /><Relationship Id="rId104" Type="http://schemas.openxmlformats.org/officeDocument/2006/relationships/hyperlink" Target="https://i.ytimg.com/vi/CjHgiG9NGIU/default.jpg" TargetMode="External" /><Relationship Id="rId105" Type="http://schemas.openxmlformats.org/officeDocument/2006/relationships/hyperlink" Target="https://i.ytimg.com/vi/gqigwlTccO0/default.jpg" TargetMode="External" /><Relationship Id="rId106" Type="http://schemas.openxmlformats.org/officeDocument/2006/relationships/hyperlink" Target="https://i.ytimg.com/vi/XTuDJtZdMzc/default.jpg" TargetMode="External" /><Relationship Id="rId107" Type="http://schemas.openxmlformats.org/officeDocument/2006/relationships/hyperlink" Target="https://i.ytimg.com/vi/3HlYCyJ2znc/default.jpg" TargetMode="External" /><Relationship Id="rId108" Type="http://schemas.openxmlformats.org/officeDocument/2006/relationships/hyperlink" Target="https://i.ytimg.com/vi/3nso_KfY6AQ/default.jpg" TargetMode="External" /><Relationship Id="rId109" Type="http://schemas.openxmlformats.org/officeDocument/2006/relationships/hyperlink" Target="https://i.ytimg.com/vi/EhPGph-dryk/default.jpg" TargetMode="External" /><Relationship Id="rId110" Type="http://schemas.openxmlformats.org/officeDocument/2006/relationships/hyperlink" Target="https://i.ytimg.com/vi/8uQwhecKc88/default.jpg" TargetMode="External" /><Relationship Id="rId111" Type="http://schemas.openxmlformats.org/officeDocument/2006/relationships/hyperlink" Target="https://i.ytimg.com/vi/u2TEDlIoZ8w/default.jpg" TargetMode="External" /><Relationship Id="rId112" Type="http://schemas.openxmlformats.org/officeDocument/2006/relationships/hyperlink" Target="https://i.ytimg.com/vi/-P1ScLjrGzo/default.jpg" TargetMode="External" /><Relationship Id="rId113" Type="http://schemas.openxmlformats.org/officeDocument/2006/relationships/hyperlink" Target="https://i.ytimg.com/vi/tSKQwG0-i_A/default.jpg" TargetMode="External" /><Relationship Id="rId114" Type="http://schemas.openxmlformats.org/officeDocument/2006/relationships/hyperlink" Target="https://i.ytimg.com/vi/o90Yp54oxkc/default.jpg" TargetMode="External" /><Relationship Id="rId115" Type="http://schemas.openxmlformats.org/officeDocument/2006/relationships/hyperlink" Target="https://i.ytimg.com/vi/mRQtNgHUzQs/default.jpg" TargetMode="External" /><Relationship Id="rId116" Type="http://schemas.openxmlformats.org/officeDocument/2006/relationships/hyperlink" Target="https://i.ytimg.com/vi/ldwa4mme6rg/default.jpg" TargetMode="External" /><Relationship Id="rId117" Type="http://schemas.openxmlformats.org/officeDocument/2006/relationships/hyperlink" Target="https://i.ytimg.com/vi/0nFP1kmGiGo/default.jpg" TargetMode="External" /><Relationship Id="rId118" Type="http://schemas.openxmlformats.org/officeDocument/2006/relationships/hyperlink" Target="https://i.ytimg.com/vi/n1bYzo1ojfU/default.jpg" TargetMode="External" /><Relationship Id="rId119" Type="http://schemas.openxmlformats.org/officeDocument/2006/relationships/hyperlink" Target="https://i.ytimg.com/vi/G9fq3BljjKo/default.jpg" TargetMode="External" /><Relationship Id="rId120" Type="http://schemas.openxmlformats.org/officeDocument/2006/relationships/hyperlink" Target="https://i.ytimg.com/vi/-7yM0Av0au0/default.jpg" TargetMode="External" /><Relationship Id="rId121" Type="http://schemas.openxmlformats.org/officeDocument/2006/relationships/hyperlink" Target="https://i.ytimg.com/vi/IFS5CSP5fRM/default.jpg" TargetMode="External" /><Relationship Id="rId122" Type="http://schemas.openxmlformats.org/officeDocument/2006/relationships/hyperlink" Target="https://i.ytimg.com/vi/fVbprK-1lgU/default.jpg" TargetMode="External" /><Relationship Id="rId123" Type="http://schemas.openxmlformats.org/officeDocument/2006/relationships/hyperlink" Target="https://i.ytimg.com/vi/pHs3M5ObElQ/default.jpg" TargetMode="External" /><Relationship Id="rId124" Type="http://schemas.openxmlformats.org/officeDocument/2006/relationships/hyperlink" Target="https://i.ytimg.com/vi/Kk6uNlSkLj4/default.jpg" TargetMode="External" /><Relationship Id="rId125" Type="http://schemas.openxmlformats.org/officeDocument/2006/relationships/hyperlink" Target="https://i.ytimg.com/vi/iPh1gFp1vBs/default.jpg" TargetMode="External" /><Relationship Id="rId126" Type="http://schemas.openxmlformats.org/officeDocument/2006/relationships/hyperlink" Target="https://i.ytimg.com/vi/JIPfsP1PxBc/default.jpg" TargetMode="External" /><Relationship Id="rId127" Type="http://schemas.openxmlformats.org/officeDocument/2006/relationships/hyperlink" Target="https://i.ytimg.com/vi/3Ar80sFzViw/default.jpg" TargetMode="External" /><Relationship Id="rId128" Type="http://schemas.openxmlformats.org/officeDocument/2006/relationships/hyperlink" Target="https://i.ytimg.com/vi/npoh2osD8Pk/default.jpg" TargetMode="External" /><Relationship Id="rId129" Type="http://schemas.openxmlformats.org/officeDocument/2006/relationships/hyperlink" Target="https://i.ytimg.com/vi/49PVGHmSp8E/default.jpg" TargetMode="External" /><Relationship Id="rId130" Type="http://schemas.openxmlformats.org/officeDocument/2006/relationships/hyperlink" Target="https://i.ytimg.com/vi/ZYSjPZUqLdk/default.jpg" TargetMode="External" /><Relationship Id="rId131" Type="http://schemas.openxmlformats.org/officeDocument/2006/relationships/hyperlink" Target="https://i.ytimg.com/vi/1KC7lctZYsA/default.jpg" TargetMode="External" /><Relationship Id="rId132" Type="http://schemas.openxmlformats.org/officeDocument/2006/relationships/hyperlink" Target="https://i.ytimg.com/vi/reO1kYjSAu8/default.jpg" TargetMode="External" /><Relationship Id="rId133" Type="http://schemas.openxmlformats.org/officeDocument/2006/relationships/hyperlink" Target="https://i.ytimg.com/vi/1_6dMpjXWMw/default.jpg" TargetMode="External" /><Relationship Id="rId134" Type="http://schemas.openxmlformats.org/officeDocument/2006/relationships/hyperlink" Target="https://i.ytimg.com/vi/uJzpJBMQfy4/default.jpg" TargetMode="External" /><Relationship Id="rId135" Type="http://schemas.openxmlformats.org/officeDocument/2006/relationships/hyperlink" Target="https://i.ytimg.com/vi/ZeRg80wKFkM/default.jpg" TargetMode="External" /><Relationship Id="rId136" Type="http://schemas.openxmlformats.org/officeDocument/2006/relationships/hyperlink" Target="https://i.ytimg.com/vi/0Jx4BVJSdsw/default.jpg" TargetMode="External" /><Relationship Id="rId137" Type="http://schemas.openxmlformats.org/officeDocument/2006/relationships/hyperlink" Target="https://i.ytimg.com/vi/2AWuhq1AR2k/default.jpg" TargetMode="External" /><Relationship Id="rId138" Type="http://schemas.openxmlformats.org/officeDocument/2006/relationships/hyperlink" Target="https://i.ytimg.com/vi/KZNaAIuRqI4/default.jpg" TargetMode="External" /><Relationship Id="rId139" Type="http://schemas.openxmlformats.org/officeDocument/2006/relationships/hyperlink" Target="https://i.ytimg.com/vi/P_znacxuhyU/default.jpg" TargetMode="External" /><Relationship Id="rId140" Type="http://schemas.openxmlformats.org/officeDocument/2006/relationships/hyperlink" Target="https://i.ytimg.com/vi/X8SfB00WBRI/default.jpg" TargetMode="External" /><Relationship Id="rId141" Type="http://schemas.openxmlformats.org/officeDocument/2006/relationships/hyperlink" Target="https://i.ytimg.com/vi/Hk1HtRYRco4/default.jpg" TargetMode="External" /><Relationship Id="rId142" Type="http://schemas.openxmlformats.org/officeDocument/2006/relationships/hyperlink" Target="https://i.ytimg.com/vi/U0__P_ny77g/default.jpg" TargetMode="External" /><Relationship Id="rId143" Type="http://schemas.openxmlformats.org/officeDocument/2006/relationships/hyperlink" Target="https://i.ytimg.com/vi/N_i8KWTo8Tg/default.jpg" TargetMode="External" /><Relationship Id="rId144" Type="http://schemas.openxmlformats.org/officeDocument/2006/relationships/hyperlink" Target="https://i.ytimg.com/vi/wKILHsRvyJw/default.jpg" TargetMode="External" /><Relationship Id="rId145" Type="http://schemas.openxmlformats.org/officeDocument/2006/relationships/hyperlink" Target="https://i.ytimg.com/vi/Vdxy2qakWAk/default.jpg" TargetMode="External" /><Relationship Id="rId146" Type="http://schemas.openxmlformats.org/officeDocument/2006/relationships/hyperlink" Target="https://i.ytimg.com/vi/hboVyzo0NKA/default.jpg" TargetMode="External" /><Relationship Id="rId147" Type="http://schemas.openxmlformats.org/officeDocument/2006/relationships/hyperlink" Target="https://i.ytimg.com/vi/0yqo-dZOJVE/default.jpg" TargetMode="External" /><Relationship Id="rId148" Type="http://schemas.openxmlformats.org/officeDocument/2006/relationships/hyperlink" Target="https://i.ytimg.com/vi/I8ecTRhRITo/default.jpg" TargetMode="External" /><Relationship Id="rId149" Type="http://schemas.openxmlformats.org/officeDocument/2006/relationships/hyperlink" Target="https://i.ytimg.com/vi/FEB9a_m8kr0/default.jpg" TargetMode="External" /><Relationship Id="rId150" Type="http://schemas.openxmlformats.org/officeDocument/2006/relationships/hyperlink" Target="https://i.ytimg.com/vi/BUcu2xI8p1c/default.jpg" TargetMode="External" /><Relationship Id="rId151" Type="http://schemas.openxmlformats.org/officeDocument/2006/relationships/hyperlink" Target="https://i.ytimg.com/vi/0eBU7SQTPQY/default.jpg" TargetMode="External" /><Relationship Id="rId152" Type="http://schemas.openxmlformats.org/officeDocument/2006/relationships/hyperlink" Target="https://i.ytimg.com/vi/VZHCI2VBF2o/default.jpg" TargetMode="External" /><Relationship Id="rId153" Type="http://schemas.openxmlformats.org/officeDocument/2006/relationships/hyperlink" Target="https://i.ytimg.com/vi/rxfIXIlBwoo/default.jpg" TargetMode="External" /><Relationship Id="rId154" Type="http://schemas.openxmlformats.org/officeDocument/2006/relationships/hyperlink" Target="https://i.ytimg.com/vi/ErmKZ2N50k0/default.jpg" TargetMode="External" /><Relationship Id="rId155" Type="http://schemas.openxmlformats.org/officeDocument/2006/relationships/hyperlink" Target="https://i.ytimg.com/vi/UvopPM-TBe8/default.jpg" TargetMode="External" /><Relationship Id="rId156" Type="http://schemas.openxmlformats.org/officeDocument/2006/relationships/hyperlink" Target="https://i.ytimg.com/vi/tWiJEgSaHW8/default.jpg" TargetMode="External" /><Relationship Id="rId157" Type="http://schemas.openxmlformats.org/officeDocument/2006/relationships/hyperlink" Target="https://i.ytimg.com/vi/A4DdLYb5AvQ/default.jpg" TargetMode="External" /><Relationship Id="rId158" Type="http://schemas.openxmlformats.org/officeDocument/2006/relationships/hyperlink" Target="https://i.ytimg.com/vi/2-Xw0_2eMJg/default.jpg" TargetMode="External" /><Relationship Id="rId159" Type="http://schemas.openxmlformats.org/officeDocument/2006/relationships/hyperlink" Target="https://i.ytimg.com/vi/fhyrNO_Z5pM/default_live.jpg" TargetMode="External" /><Relationship Id="rId160" Type="http://schemas.openxmlformats.org/officeDocument/2006/relationships/hyperlink" Target="https://i.ytimg.com/vi/srPKzea_98c/default.jpg" TargetMode="External" /><Relationship Id="rId161" Type="http://schemas.openxmlformats.org/officeDocument/2006/relationships/hyperlink" Target="https://i.ytimg.com/vi/G3d25A35hXQ/default.jpg" TargetMode="External" /><Relationship Id="rId162" Type="http://schemas.openxmlformats.org/officeDocument/2006/relationships/hyperlink" Target="https://i.ytimg.com/vi/_UpTOfgUchI/default.jpg" TargetMode="External" /><Relationship Id="rId163" Type="http://schemas.openxmlformats.org/officeDocument/2006/relationships/hyperlink" Target="https://i.ytimg.com/vi/viQnQYHVb8M/default.jpg" TargetMode="External" /><Relationship Id="rId164" Type="http://schemas.openxmlformats.org/officeDocument/2006/relationships/hyperlink" Target="https://i.ytimg.com/vi/z6ZNrr_Qs7o/default.jpg" TargetMode="External" /><Relationship Id="rId165" Type="http://schemas.openxmlformats.org/officeDocument/2006/relationships/hyperlink" Target="https://i.ytimg.com/vi/KsVN01g83fM/default.jpg" TargetMode="External" /><Relationship Id="rId166" Type="http://schemas.openxmlformats.org/officeDocument/2006/relationships/hyperlink" Target="https://i.ytimg.com/vi/DvaHYChKIyk/default.jpg" TargetMode="External" /><Relationship Id="rId167" Type="http://schemas.openxmlformats.org/officeDocument/2006/relationships/hyperlink" Target="https://i.ytimg.com/vi/qgYFoZP_mA8/default.jpg" TargetMode="External" /><Relationship Id="rId168" Type="http://schemas.openxmlformats.org/officeDocument/2006/relationships/hyperlink" Target="https://i.ytimg.com/vi/7BDk5F3T8lY/default.jpg" TargetMode="External" /><Relationship Id="rId169" Type="http://schemas.openxmlformats.org/officeDocument/2006/relationships/hyperlink" Target="https://i.ytimg.com/vi/UvpSX627zgc/default.jpg" TargetMode="External" /><Relationship Id="rId170" Type="http://schemas.openxmlformats.org/officeDocument/2006/relationships/hyperlink" Target="https://i.ytimg.com/vi/LY4rcUoWOIE/default.jpg" TargetMode="External" /><Relationship Id="rId171" Type="http://schemas.openxmlformats.org/officeDocument/2006/relationships/hyperlink" Target="https://i.ytimg.com/vi/s8ajUZ62v14/default.jpg" TargetMode="External" /><Relationship Id="rId172" Type="http://schemas.openxmlformats.org/officeDocument/2006/relationships/hyperlink" Target="https://i.ytimg.com/vi/lrUrqfrX4Tc/default.jpg" TargetMode="External" /><Relationship Id="rId173" Type="http://schemas.openxmlformats.org/officeDocument/2006/relationships/hyperlink" Target="https://i.ytimg.com/vi/tsFUcfVDxek/default.jpg" TargetMode="External" /><Relationship Id="rId174" Type="http://schemas.openxmlformats.org/officeDocument/2006/relationships/hyperlink" Target="https://i.ytimg.com/vi/mdhYK_2lKY8/default.jpg" TargetMode="External" /><Relationship Id="rId175" Type="http://schemas.openxmlformats.org/officeDocument/2006/relationships/hyperlink" Target="https://i.ytimg.com/vi/bbt3GQAE7Ys/default.jpg" TargetMode="External" /><Relationship Id="rId176" Type="http://schemas.openxmlformats.org/officeDocument/2006/relationships/hyperlink" Target="https://i.ytimg.com/vi/H7P6p2P1HFI/default.jpg" TargetMode="External" /><Relationship Id="rId177" Type="http://schemas.openxmlformats.org/officeDocument/2006/relationships/hyperlink" Target="https://i.ytimg.com/vi/b4ngtFIt4uA/default.jpg" TargetMode="External" /><Relationship Id="rId178" Type="http://schemas.openxmlformats.org/officeDocument/2006/relationships/hyperlink" Target="https://i.ytimg.com/vi/R-9WgPaBRLY/default.jpg" TargetMode="External" /><Relationship Id="rId179" Type="http://schemas.openxmlformats.org/officeDocument/2006/relationships/hyperlink" Target="https://i.ytimg.com/vi/Br4Q2pKHXss/default.jpg" TargetMode="External" /><Relationship Id="rId180" Type="http://schemas.openxmlformats.org/officeDocument/2006/relationships/hyperlink" Target="https://i.ytimg.com/vi/GEMC2mwq1R8/default.jpg" TargetMode="External" /><Relationship Id="rId181" Type="http://schemas.openxmlformats.org/officeDocument/2006/relationships/hyperlink" Target="https://i.ytimg.com/vi/faNa5_Rn1Mk/default.jpg" TargetMode="External" /><Relationship Id="rId182" Type="http://schemas.openxmlformats.org/officeDocument/2006/relationships/hyperlink" Target="https://i.ytimg.com/vi/w9zQxwGCp3s/default.jpg" TargetMode="External" /><Relationship Id="rId183" Type="http://schemas.openxmlformats.org/officeDocument/2006/relationships/hyperlink" Target="https://i.ytimg.com/vi/ciXnolumIhc/default.jpg" TargetMode="External" /><Relationship Id="rId184" Type="http://schemas.openxmlformats.org/officeDocument/2006/relationships/hyperlink" Target="https://i.ytimg.com/vi/C2SmcalZroM/default.jpg" TargetMode="External" /><Relationship Id="rId185" Type="http://schemas.openxmlformats.org/officeDocument/2006/relationships/hyperlink" Target="https://i.ytimg.com/vi/G4fd7T9IThk/default.jpg" TargetMode="External" /><Relationship Id="rId186" Type="http://schemas.openxmlformats.org/officeDocument/2006/relationships/hyperlink" Target="https://i.ytimg.com/vi/HFBjCmCAHbo/default.jpg" TargetMode="External" /><Relationship Id="rId187" Type="http://schemas.openxmlformats.org/officeDocument/2006/relationships/hyperlink" Target="https://i.ytimg.com/vi/OyMA9BM6tYQ/default.jpg" TargetMode="External" /><Relationship Id="rId188" Type="http://schemas.openxmlformats.org/officeDocument/2006/relationships/hyperlink" Target="https://i.ytimg.com/vi/oHmKWUYoFr0/default.jpg" TargetMode="External" /><Relationship Id="rId189" Type="http://schemas.openxmlformats.org/officeDocument/2006/relationships/hyperlink" Target="https://i.ytimg.com/vi/mZ7Pbg7jf54/default.jpg" TargetMode="External" /><Relationship Id="rId190" Type="http://schemas.openxmlformats.org/officeDocument/2006/relationships/hyperlink" Target="https://www.youtube.com/watch?v=hHcQItJSj7s" TargetMode="External" /><Relationship Id="rId191" Type="http://schemas.openxmlformats.org/officeDocument/2006/relationships/hyperlink" Target="https://www.youtube.com/watch?v=4NqN-DVBDUw" TargetMode="External" /><Relationship Id="rId192" Type="http://schemas.openxmlformats.org/officeDocument/2006/relationships/hyperlink" Target="https://www.youtube.com/watch?v=EAoVsuO6UO0" TargetMode="External" /><Relationship Id="rId193" Type="http://schemas.openxmlformats.org/officeDocument/2006/relationships/hyperlink" Target="https://www.youtube.com/watch?v=4rkYLQLz2OM" TargetMode="External" /><Relationship Id="rId194" Type="http://schemas.openxmlformats.org/officeDocument/2006/relationships/hyperlink" Target="https://www.youtube.com/watch?v=qk5B8YS2cJA" TargetMode="External" /><Relationship Id="rId195" Type="http://schemas.openxmlformats.org/officeDocument/2006/relationships/hyperlink" Target="https://www.youtube.com/watch?v=gMX8NpAxqH4" TargetMode="External" /><Relationship Id="rId196" Type="http://schemas.openxmlformats.org/officeDocument/2006/relationships/hyperlink" Target="https://www.youtube.com/watch?v=bKbKfl1wwh0" TargetMode="External" /><Relationship Id="rId197" Type="http://schemas.openxmlformats.org/officeDocument/2006/relationships/hyperlink" Target="https://www.youtube.com/watch?v=0YuR4_bUC0k" TargetMode="External" /><Relationship Id="rId198" Type="http://schemas.openxmlformats.org/officeDocument/2006/relationships/hyperlink" Target="https://www.youtube.com/watch?v=XAVRhd3r99I" TargetMode="External" /><Relationship Id="rId199" Type="http://schemas.openxmlformats.org/officeDocument/2006/relationships/hyperlink" Target="https://www.youtube.com/watch?v=r8pCB4VwhZI" TargetMode="External" /><Relationship Id="rId200" Type="http://schemas.openxmlformats.org/officeDocument/2006/relationships/hyperlink" Target="https://www.youtube.com/watch?v=0OiAG9hpexU" TargetMode="External" /><Relationship Id="rId201" Type="http://schemas.openxmlformats.org/officeDocument/2006/relationships/hyperlink" Target="https://www.youtube.com/watch?v=SxovyCaHjhI" TargetMode="External" /><Relationship Id="rId202" Type="http://schemas.openxmlformats.org/officeDocument/2006/relationships/hyperlink" Target="https://www.youtube.com/watch?v=XI453vrwqBE" TargetMode="External" /><Relationship Id="rId203" Type="http://schemas.openxmlformats.org/officeDocument/2006/relationships/hyperlink" Target="https://www.youtube.com/watch?v=LV2v7MgX1zc" TargetMode="External" /><Relationship Id="rId204" Type="http://schemas.openxmlformats.org/officeDocument/2006/relationships/hyperlink" Target="https://www.youtube.com/watch?v=pgXf_XNsTY0" TargetMode="External" /><Relationship Id="rId205" Type="http://schemas.openxmlformats.org/officeDocument/2006/relationships/hyperlink" Target="https://www.youtube.com/watch?v=bBsC9ey_H-s" TargetMode="External" /><Relationship Id="rId206" Type="http://schemas.openxmlformats.org/officeDocument/2006/relationships/hyperlink" Target="https://www.youtube.com/watch?v=Ot4OPfWZubM" TargetMode="External" /><Relationship Id="rId207" Type="http://schemas.openxmlformats.org/officeDocument/2006/relationships/hyperlink" Target="https://www.youtube.com/watch?v=8GAw6dvh8v4" TargetMode="External" /><Relationship Id="rId208" Type="http://schemas.openxmlformats.org/officeDocument/2006/relationships/hyperlink" Target="https://www.youtube.com/watch?v=DCqYhL6KFNM" TargetMode="External" /><Relationship Id="rId209" Type="http://schemas.openxmlformats.org/officeDocument/2006/relationships/hyperlink" Target="https://www.youtube.com/watch?v=arndUVUGKUs" TargetMode="External" /><Relationship Id="rId210" Type="http://schemas.openxmlformats.org/officeDocument/2006/relationships/hyperlink" Target="https://www.youtube.com/watch?v=C5u7rVt3-Xg" TargetMode="External" /><Relationship Id="rId211" Type="http://schemas.openxmlformats.org/officeDocument/2006/relationships/hyperlink" Target="https://www.youtube.com/watch?v=rXLQ-j6_Cs4" TargetMode="External" /><Relationship Id="rId212" Type="http://schemas.openxmlformats.org/officeDocument/2006/relationships/hyperlink" Target="https://www.youtube.com/watch?v=cwxqOoIyWm0" TargetMode="External" /><Relationship Id="rId213" Type="http://schemas.openxmlformats.org/officeDocument/2006/relationships/hyperlink" Target="https://www.youtube.com/watch?v=ewvJg7D2UoA" TargetMode="External" /><Relationship Id="rId214" Type="http://schemas.openxmlformats.org/officeDocument/2006/relationships/hyperlink" Target="https://www.youtube.com/watch?v=aILccAvmvPc" TargetMode="External" /><Relationship Id="rId215" Type="http://schemas.openxmlformats.org/officeDocument/2006/relationships/hyperlink" Target="https://www.youtube.com/watch?v=bQYosxXNgK0" TargetMode="External" /><Relationship Id="rId216" Type="http://schemas.openxmlformats.org/officeDocument/2006/relationships/hyperlink" Target="https://www.youtube.com/watch?v=AEU57XM1gIc" TargetMode="External" /><Relationship Id="rId217" Type="http://schemas.openxmlformats.org/officeDocument/2006/relationships/hyperlink" Target="https://www.youtube.com/watch?v=jbgmHmrsI6c" TargetMode="External" /><Relationship Id="rId218" Type="http://schemas.openxmlformats.org/officeDocument/2006/relationships/hyperlink" Target="https://www.youtube.com/watch?v=PR6zelmfElo" TargetMode="External" /><Relationship Id="rId219" Type="http://schemas.openxmlformats.org/officeDocument/2006/relationships/hyperlink" Target="https://www.youtube.com/watch?v=eK2eXh2v_84" TargetMode="External" /><Relationship Id="rId220" Type="http://schemas.openxmlformats.org/officeDocument/2006/relationships/hyperlink" Target="https://www.youtube.com/watch?v=xC0YR8XiXv8" TargetMode="External" /><Relationship Id="rId221" Type="http://schemas.openxmlformats.org/officeDocument/2006/relationships/hyperlink" Target="https://www.youtube.com/watch?v=7wa1EakS-w4" TargetMode="External" /><Relationship Id="rId222" Type="http://schemas.openxmlformats.org/officeDocument/2006/relationships/hyperlink" Target="https://www.youtube.com/watch?v=5_uDoa2T-6A" TargetMode="External" /><Relationship Id="rId223" Type="http://schemas.openxmlformats.org/officeDocument/2006/relationships/hyperlink" Target="https://www.youtube.com/watch?v=uWD3ATogOmQ" TargetMode="External" /><Relationship Id="rId224" Type="http://schemas.openxmlformats.org/officeDocument/2006/relationships/hyperlink" Target="https://www.youtube.com/watch?v=4DN-Cl9LN0U" TargetMode="External" /><Relationship Id="rId225" Type="http://schemas.openxmlformats.org/officeDocument/2006/relationships/hyperlink" Target="https://www.youtube.com/watch?v=_1yhqEH4AC0" TargetMode="External" /><Relationship Id="rId226" Type="http://schemas.openxmlformats.org/officeDocument/2006/relationships/hyperlink" Target="https://www.youtube.com/watch?v=uJqH2uT6aMY" TargetMode="External" /><Relationship Id="rId227" Type="http://schemas.openxmlformats.org/officeDocument/2006/relationships/hyperlink" Target="https://www.youtube.com/watch?v=H9HY7Aw_jdU" TargetMode="External" /><Relationship Id="rId228" Type="http://schemas.openxmlformats.org/officeDocument/2006/relationships/hyperlink" Target="https://www.youtube.com/watch?v=Clkh7pW6sDk" TargetMode="External" /><Relationship Id="rId229" Type="http://schemas.openxmlformats.org/officeDocument/2006/relationships/hyperlink" Target="https://www.youtube.com/watch?v=p5BLKKREIck" TargetMode="External" /><Relationship Id="rId230" Type="http://schemas.openxmlformats.org/officeDocument/2006/relationships/hyperlink" Target="https://www.youtube.com/watch?v=bMumgIh8GNY" TargetMode="External" /><Relationship Id="rId231" Type="http://schemas.openxmlformats.org/officeDocument/2006/relationships/hyperlink" Target="https://www.youtube.com/watch?v=tdqvHS8FT2U" TargetMode="External" /><Relationship Id="rId232" Type="http://schemas.openxmlformats.org/officeDocument/2006/relationships/hyperlink" Target="https://www.youtube.com/watch?v=-49koOBguCg" TargetMode="External" /><Relationship Id="rId233" Type="http://schemas.openxmlformats.org/officeDocument/2006/relationships/hyperlink" Target="https://www.youtube.com/watch?v=9GynIKP7ltI" TargetMode="External" /><Relationship Id="rId234" Type="http://schemas.openxmlformats.org/officeDocument/2006/relationships/hyperlink" Target="https://www.youtube.com/watch?v=3784QjIDlkM" TargetMode="External" /><Relationship Id="rId235" Type="http://schemas.openxmlformats.org/officeDocument/2006/relationships/hyperlink" Target="https://www.youtube.com/watch?v=48SektbME1I" TargetMode="External" /><Relationship Id="rId236" Type="http://schemas.openxmlformats.org/officeDocument/2006/relationships/hyperlink" Target="https://www.youtube.com/watch?v=DdIhnlKkli4" TargetMode="External" /><Relationship Id="rId237" Type="http://schemas.openxmlformats.org/officeDocument/2006/relationships/hyperlink" Target="https://www.youtube.com/watch?v=CrjnNe_jHhI" TargetMode="External" /><Relationship Id="rId238" Type="http://schemas.openxmlformats.org/officeDocument/2006/relationships/hyperlink" Target="https://www.youtube.com/watch?v=F4zbKhSVlP4" TargetMode="External" /><Relationship Id="rId239" Type="http://schemas.openxmlformats.org/officeDocument/2006/relationships/hyperlink" Target="https://www.youtube.com/watch?v=2T7UtKHRQ1c" TargetMode="External" /><Relationship Id="rId240" Type="http://schemas.openxmlformats.org/officeDocument/2006/relationships/hyperlink" Target="https://www.youtube.com/watch?v=_Xom797CeKI" TargetMode="External" /><Relationship Id="rId241" Type="http://schemas.openxmlformats.org/officeDocument/2006/relationships/hyperlink" Target="https://www.youtube.com/watch?v=tp0S4tNaH-w" TargetMode="External" /><Relationship Id="rId242" Type="http://schemas.openxmlformats.org/officeDocument/2006/relationships/hyperlink" Target="https://www.youtube.com/watch?v=rQlnuRHXl5k" TargetMode="External" /><Relationship Id="rId243" Type="http://schemas.openxmlformats.org/officeDocument/2006/relationships/hyperlink" Target="https://www.youtube.com/watch?v=pddipna4Dr8" TargetMode="External" /><Relationship Id="rId244" Type="http://schemas.openxmlformats.org/officeDocument/2006/relationships/hyperlink" Target="https://www.youtube.com/watch?v=xEMbnwk6v0Y" TargetMode="External" /><Relationship Id="rId245" Type="http://schemas.openxmlformats.org/officeDocument/2006/relationships/hyperlink" Target="https://www.youtube.com/watch?v=24567M2-u-4" TargetMode="External" /><Relationship Id="rId246" Type="http://schemas.openxmlformats.org/officeDocument/2006/relationships/hyperlink" Target="https://www.youtube.com/watch?v=O834Nhc_sKM" TargetMode="External" /><Relationship Id="rId247" Type="http://schemas.openxmlformats.org/officeDocument/2006/relationships/hyperlink" Target="https://www.youtube.com/watch?v=mprvfI7JwFI" TargetMode="External" /><Relationship Id="rId248" Type="http://schemas.openxmlformats.org/officeDocument/2006/relationships/hyperlink" Target="https://www.youtube.com/watch?v=lEQBHeZqDIo" TargetMode="External" /><Relationship Id="rId249" Type="http://schemas.openxmlformats.org/officeDocument/2006/relationships/hyperlink" Target="https://www.youtube.com/watch?v=bSUbHF87VOw" TargetMode="External" /><Relationship Id="rId250" Type="http://schemas.openxmlformats.org/officeDocument/2006/relationships/hyperlink" Target="https://www.youtube.com/watch?v=NG54UWO9yJ4" TargetMode="External" /><Relationship Id="rId251" Type="http://schemas.openxmlformats.org/officeDocument/2006/relationships/hyperlink" Target="https://www.youtube.com/watch?v=oVYVEH7d7_k" TargetMode="External" /><Relationship Id="rId252" Type="http://schemas.openxmlformats.org/officeDocument/2006/relationships/hyperlink" Target="https://www.youtube.com/watch?v=h4XXng440zQ" TargetMode="External" /><Relationship Id="rId253" Type="http://schemas.openxmlformats.org/officeDocument/2006/relationships/hyperlink" Target="https://www.youtube.com/watch?v=IraO_qjheKM" TargetMode="External" /><Relationship Id="rId254" Type="http://schemas.openxmlformats.org/officeDocument/2006/relationships/hyperlink" Target="https://www.youtube.com/watch?v=vm2GObgs514" TargetMode="External" /><Relationship Id="rId255" Type="http://schemas.openxmlformats.org/officeDocument/2006/relationships/hyperlink" Target="https://www.youtube.com/watch?v=8eXcdNk8qVU" TargetMode="External" /><Relationship Id="rId256" Type="http://schemas.openxmlformats.org/officeDocument/2006/relationships/hyperlink" Target="https://www.youtube.com/watch?v=PnjHgq5SEKU" TargetMode="External" /><Relationship Id="rId257" Type="http://schemas.openxmlformats.org/officeDocument/2006/relationships/hyperlink" Target="https://www.youtube.com/watch?v=d6g7uFq6s0I" TargetMode="External" /><Relationship Id="rId258" Type="http://schemas.openxmlformats.org/officeDocument/2006/relationships/hyperlink" Target="https://www.youtube.com/watch?v=gvpb3ILyJA0" TargetMode="External" /><Relationship Id="rId259" Type="http://schemas.openxmlformats.org/officeDocument/2006/relationships/hyperlink" Target="https://www.youtube.com/watch?v=DetEn9yo5-k" TargetMode="External" /><Relationship Id="rId260" Type="http://schemas.openxmlformats.org/officeDocument/2006/relationships/hyperlink" Target="https://www.youtube.com/watch?v=aAkDCUgWtlA" TargetMode="External" /><Relationship Id="rId261" Type="http://schemas.openxmlformats.org/officeDocument/2006/relationships/hyperlink" Target="https://www.youtube.com/watch?v=tqL6jGpAKGQ" TargetMode="External" /><Relationship Id="rId262" Type="http://schemas.openxmlformats.org/officeDocument/2006/relationships/hyperlink" Target="https://www.youtube.com/watch?v=0VPJ_CAoQm8" TargetMode="External" /><Relationship Id="rId263" Type="http://schemas.openxmlformats.org/officeDocument/2006/relationships/hyperlink" Target="https://www.youtube.com/watch?v=mBtsNNXjBPw" TargetMode="External" /><Relationship Id="rId264" Type="http://schemas.openxmlformats.org/officeDocument/2006/relationships/hyperlink" Target="https://www.youtube.com/watch?v=eqf6xtv8kD8" TargetMode="External" /><Relationship Id="rId265" Type="http://schemas.openxmlformats.org/officeDocument/2006/relationships/hyperlink" Target="https://www.youtube.com/watch?v=MFjnNNz4HWE" TargetMode="External" /><Relationship Id="rId266" Type="http://schemas.openxmlformats.org/officeDocument/2006/relationships/hyperlink" Target="https://www.youtube.com/watch?v=LNK430YOiT4" TargetMode="External" /><Relationship Id="rId267" Type="http://schemas.openxmlformats.org/officeDocument/2006/relationships/hyperlink" Target="https://www.youtube.com/watch?v=KlmrKsz0NmY" TargetMode="External" /><Relationship Id="rId268" Type="http://schemas.openxmlformats.org/officeDocument/2006/relationships/hyperlink" Target="https://www.youtube.com/watch?v=XwvjkJXaIJE" TargetMode="External" /><Relationship Id="rId269" Type="http://schemas.openxmlformats.org/officeDocument/2006/relationships/hyperlink" Target="https://www.youtube.com/watch?v=DSyK3SAzJa8" TargetMode="External" /><Relationship Id="rId270" Type="http://schemas.openxmlformats.org/officeDocument/2006/relationships/hyperlink" Target="https://www.youtube.com/watch?v=LQV60aUVpWQ" TargetMode="External" /><Relationship Id="rId271" Type="http://schemas.openxmlformats.org/officeDocument/2006/relationships/hyperlink" Target="https://www.youtube.com/watch?v=eBuuAX8rs-4" TargetMode="External" /><Relationship Id="rId272" Type="http://schemas.openxmlformats.org/officeDocument/2006/relationships/hyperlink" Target="https://www.youtube.com/watch?v=VVpSTSx2sGU" TargetMode="External" /><Relationship Id="rId273" Type="http://schemas.openxmlformats.org/officeDocument/2006/relationships/hyperlink" Target="https://www.youtube.com/watch?v=glmG9RkBUgs" TargetMode="External" /><Relationship Id="rId274" Type="http://schemas.openxmlformats.org/officeDocument/2006/relationships/hyperlink" Target="https://www.youtube.com/watch?v=8bwKjO9hauw" TargetMode="External" /><Relationship Id="rId275" Type="http://schemas.openxmlformats.org/officeDocument/2006/relationships/hyperlink" Target="https://www.youtube.com/watch?v=K_jqKtnW2Ec" TargetMode="External" /><Relationship Id="rId276" Type="http://schemas.openxmlformats.org/officeDocument/2006/relationships/hyperlink" Target="https://www.youtube.com/watch?v=ccIBTlCXFpM" TargetMode="External" /><Relationship Id="rId277" Type="http://schemas.openxmlformats.org/officeDocument/2006/relationships/hyperlink" Target="https://www.youtube.com/watch?v=eFc1y5h31NM" TargetMode="External" /><Relationship Id="rId278" Type="http://schemas.openxmlformats.org/officeDocument/2006/relationships/hyperlink" Target="https://www.youtube.com/watch?v=9vcF7akFT3M" TargetMode="External" /><Relationship Id="rId279" Type="http://schemas.openxmlformats.org/officeDocument/2006/relationships/hyperlink" Target="https://www.youtube.com/watch?v=iLS7aalY_7A" TargetMode="External" /><Relationship Id="rId280" Type="http://schemas.openxmlformats.org/officeDocument/2006/relationships/hyperlink" Target="https://www.youtube.com/watch?v=_JZHFOCZtoM" TargetMode="External" /><Relationship Id="rId281" Type="http://schemas.openxmlformats.org/officeDocument/2006/relationships/hyperlink" Target="https://www.youtube.com/watch?v=xFMORbaY0n0" TargetMode="External" /><Relationship Id="rId282" Type="http://schemas.openxmlformats.org/officeDocument/2006/relationships/hyperlink" Target="https://www.youtube.com/watch?v=il0OYDmB5as" TargetMode="External" /><Relationship Id="rId283" Type="http://schemas.openxmlformats.org/officeDocument/2006/relationships/hyperlink" Target="https://www.youtube.com/watch?v=JMTxvrW-HVg" TargetMode="External" /><Relationship Id="rId284" Type="http://schemas.openxmlformats.org/officeDocument/2006/relationships/hyperlink" Target="https://www.youtube.com/watch?v=UQPLlKBR2_8" TargetMode="External" /><Relationship Id="rId285" Type="http://schemas.openxmlformats.org/officeDocument/2006/relationships/hyperlink" Target="https://www.youtube.com/watch?v=ZPWWSqgBWmc" TargetMode="External" /><Relationship Id="rId286" Type="http://schemas.openxmlformats.org/officeDocument/2006/relationships/hyperlink" Target="https://www.youtube.com/watch?v=0aU3kX5V634" TargetMode="External" /><Relationship Id="rId287" Type="http://schemas.openxmlformats.org/officeDocument/2006/relationships/hyperlink" Target="https://www.youtube.com/watch?v=rxbvuDvEN1Q" TargetMode="External" /><Relationship Id="rId288" Type="http://schemas.openxmlformats.org/officeDocument/2006/relationships/hyperlink" Target="https://www.youtube.com/watch?v=51LroAfZ_8k" TargetMode="External" /><Relationship Id="rId289" Type="http://schemas.openxmlformats.org/officeDocument/2006/relationships/hyperlink" Target="https://www.youtube.com/watch?v=khvbkz4Qz3o" TargetMode="External" /><Relationship Id="rId290" Type="http://schemas.openxmlformats.org/officeDocument/2006/relationships/hyperlink" Target="https://www.youtube.com/watch?v=B7aGYBaKe40" TargetMode="External" /><Relationship Id="rId291" Type="http://schemas.openxmlformats.org/officeDocument/2006/relationships/hyperlink" Target="https://www.youtube.com/watch?v=RrethC8VR7Y" TargetMode="External" /><Relationship Id="rId292" Type="http://schemas.openxmlformats.org/officeDocument/2006/relationships/hyperlink" Target="https://www.youtube.com/watch?v=11JG5W3WfgM" TargetMode="External" /><Relationship Id="rId293" Type="http://schemas.openxmlformats.org/officeDocument/2006/relationships/hyperlink" Target="https://www.youtube.com/watch?v=CjHgiG9NGIU" TargetMode="External" /><Relationship Id="rId294" Type="http://schemas.openxmlformats.org/officeDocument/2006/relationships/hyperlink" Target="https://www.youtube.com/watch?v=gqigwlTccO0" TargetMode="External" /><Relationship Id="rId295" Type="http://schemas.openxmlformats.org/officeDocument/2006/relationships/hyperlink" Target="https://www.youtube.com/watch?v=XTuDJtZdMzc" TargetMode="External" /><Relationship Id="rId296" Type="http://schemas.openxmlformats.org/officeDocument/2006/relationships/hyperlink" Target="https://www.youtube.com/watch?v=3HlYCyJ2znc" TargetMode="External" /><Relationship Id="rId297" Type="http://schemas.openxmlformats.org/officeDocument/2006/relationships/hyperlink" Target="https://www.youtube.com/watch?v=3nso_KfY6AQ" TargetMode="External" /><Relationship Id="rId298" Type="http://schemas.openxmlformats.org/officeDocument/2006/relationships/hyperlink" Target="https://www.youtube.com/watch?v=EhPGph-dryk" TargetMode="External" /><Relationship Id="rId299" Type="http://schemas.openxmlformats.org/officeDocument/2006/relationships/hyperlink" Target="https://www.youtube.com/watch?v=8uQwhecKc88" TargetMode="External" /><Relationship Id="rId300" Type="http://schemas.openxmlformats.org/officeDocument/2006/relationships/hyperlink" Target="https://www.youtube.com/watch?v=u2TEDlIoZ8w" TargetMode="External" /><Relationship Id="rId301" Type="http://schemas.openxmlformats.org/officeDocument/2006/relationships/hyperlink" Target="https://www.youtube.com/watch?v=-P1ScLjrGzo" TargetMode="External" /><Relationship Id="rId302" Type="http://schemas.openxmlformats.org/officeDocument/2006/relationships/hyperlink" Target="https://www.youtube.com/watch?v=tSKQwG0-i_A" TargetMode="External" /><Relationship Id="rId303" Type="http://schemas.openxmlformats.org/officeDocument/2006/relationships/hyperlink" Target="https://www.youtube.com/watch?v=o90Yp54oxkc" TargetMode="External" /><Relationship Id="rId304" Type="http://schemas.openxmlformats.org/officeDocument/2006/relationships/hyperlink" Target="https://www.youtube.com/watch?v=mRQtNgHUzQs" TargetMode="External" /><Relationship Id="rId305" Type="http://schemas.openxmlformats.org/officeDocument/2006/relationships/hyperlink" Target="https://www.youtube.com/watch?v=ldwa4mme6rg" TargetMode="External" /><Relationship Id="rId306" Type="http://schemas.openxmlformats.org/officeDocument/2006/relationships/hyperlink" Target="https://www.youtube.com/watch?v=0nFP1kmGiGo" TargetMode="External" /><Relationship Id="rId307" Type="http://schemas.openxmlformats.org/officeDocument/2006/relationships/hyperlink" Target="https://www.youtube.com/watch?v=n1bYzo1ojfU" TargetMode="External" /><Relationship Id="rId308" Type="http://schemas.openxmlformats.org/officeDocument/2006/relationships/hyperlink" Target="https://www.youtube.com/watch?v=G9fq3BljjKo" TargetMode="External" /><Relationship Id="rId309" Type="http://schemas.openxmlformats.org/officeDocument/2006/relationships/hyperlink" Target="https://www.youtube.com/watch?v=-7yM0Av0au0" TargetMode="External" /><Relationship Id="rId310" Type="http://schemas.openxmlformats.org/officeDocument/2006/relationships/hyperlink" Target="https://www.youtube.com/watch?v=IFS5CSP5fRM" TargetMode="External" /><Relationship Id="rId311" Type="http://schemas.openxmlformats.org/officeDocument/2006/relationships/hyperlink" Target="https://www.youtube.com/watch?v=fVbprK-1lgU" TargetMode="External" /><Relationship Id="rId312" Type="http://schemas.openxmlformats.org/officeDocument/2006/relationships/hyperlink" Target="https://www.youtube.com/watch?v=pHs3M5ObElQ" TargetMode="External" /><Relationship Id="rId313" Type="http://schemas.openxmlformats.org/officeDocument/2006/relationships/hyperlink" Target="https://www.youtube.com/watch?v=Kk6uNlSkLj4" TargetMode="External" /><Relationship Id="rId314" Type="http://schemas.openxmlformats.org/officeDocument/2006/relationships/hyperlink" Target="https://www.youtube.com/watch?v=iPh1gFp1vBs" TargetMode="External" /><Relationship Id="rId315" Type="http://schemas.openxmlformats.org/officeDocument/2006/relationships/hyperlink" Target="https://www.youtube.com/watch?v=JIPfsP1PxBc" TargetMode="External" /><Relationship Id="rId316" Type="http://schemas.openxmlformats.org/officeDocument/2006/relationships/hyperlink" Target="https://www.youtube.com/watch?v=3Ar80sFzViw" TargetMode="External" /><Relationship Id="rId317" Type="http://schemas.openxmlformats.org/officeDocument/2006/relationships/hyperlink" Target="https://www.youtube.com/watch?v=npoh2osD8Pk" TargetMode="External" /><Relationship Id="rId318" Type="http://schemas.openxmlformats.org/officeDocument/2006/relationships/hyperlink" Target="https://www.youtube.com/watch?v=49PVGHmSp8E" TargetMode="External" /><Relationship Id="rId319" Type="http://schemas.openxmlformats.org/officeDocument/2006/relationships/hyperlink" Target="https://www.youtube.com/watch?v=ZYSjPZUqLdk" TargetMode="External" /><Relationship Id="rId320" Type="http://schemas.openxmlformats.org/officeDocument/2006/relationships/hyperlink" Target="https://www.youtube.com/watch?v=1KC7lctZYsA" TargetMode="External" /><Relationship Id="rId321" Type="http://schemas.openxmlformats.org/officeDocument/2006/relationships/hyperlink" Target="https://www.youtube.com/watch?v=reO1kYjSAu8" TargetMode="External" /><Relationship Id="rId322" Type="http://schemas.openxmlformats.org/officeDocument/2006/relationships/hyperlink" Target="https://www.youtube.com/watch?v=1_6dMpjXWMw" TargetMode="External" /><Relationship Id="rId323" Type="http://schemas.openxmlformats.org/officeDocument/2006/relationships/hyperlink" Target="https://www.youtube.com/watch?v=uJzpJBMQfy4" TargetMode="External" /><Relationship Id="rId324" Type="http://schemas.openxmlformats.org/officeDocument/2006/relationships/hyperlink" Target="https://www.youtube.com/watch?v=ZeRg80wKFkM" TargetMode="External" /><Relationship Id="rId325" Type="http://schemas.openxmlformats.org/officeDocument/2006/relationships/hyperlink" Target="https://www.youtube.com/watch?v=0Jx4BVJSdsw" TargetMode="External" /><Relationship Id="rId326" Type="http://schemas.openxmlformats.org/officeDocument/2006/relationships/hyperlink" Target="https://www.youtube.com/watch?v=2AWuhq1AR2k" TargetMode="External" /><Relationship Id="rId327" Type="http://schemas.openxmlformats.org/officeDocument/2006/relationships/hyperlink" Target="https://www.youtube.com/watch?v=KZNaAIuRqI4" TargetMode="External" /><Relationship Id="rId328" Type="http://schemas.openxmlformats.org/officeDocument/2006/relationships/hyperlink" Target="https://www.youtube.com/watch?v=P_znacxuhyU" TargetMode="External" /><Relationship Id="rId329" Type="http://schemas.openxmlformats.org/officeDocument/2006/relationships/hyperlink" Target="https://www.youtube.com/watch?v=X8SfB00WBRI" TargetMode="External" /><Relationship Id="rId330" Type="http://schemas.openxmlformats.org/officeDocument/2006/relationships/hyperlink" Target="https://www.youtube.com/watch?v=Hk1HtRYRco4" TargetMode="External" /><Relationship Id="rId331" Type="http://schemas.openxmlformats.org/officeDocument/2006/relationships/hyperlink" Target="https://www.youtube.com/watch?v=U0__P_ny77g" TargetMode="External" /><Relationship Id="rId332" Type="http://schemas.openxmlformats.org/officeDocument/2006/relationships/hyperlink" Target="https://www.youtube.com/watch?v=N_i8KWTo8Tg" TargetMode="External" /><Relationship Id="rId333" Type="http://schemas.openxmlformats.org/officeDocument/2006/relationships/hyperlink" Target="https://www.youtube.com/watch?v=wKILHsRvyJw" TargetMode="External" /><Relationship Id="rId334" Type="http://schemas.openxmlformats.org/officeDocument/2006/relationships/hyperlink" Target="https://www.youtube.com/watch?v=Vdxy2qakWAk" TargetMode="External" /><Relationship Id="rId335" Type="http://schemas.openxmlformats.org/officeDocument/2006/relationships/hyperlink" Target="https://www.youtube.com/watch?v=hboVyzo0NKA" TargetMode="External" /><Relationship Id="rId336" Type="http://schemas.openxmlformats.org/officeDocument/2006/relationships/hyperlink" Target="https://www.youtube.com/watch?v=0yqo-dZOJVE" TargetMode="External" /><Relationship Id="rId337" Type="http://schemas.openxmlformats.org/officeDocument/2006/relationships/hyperlink" Target="https://www.youtube.com/watch?v=I8ecTRhRITo" TargetMode="External" /><Relationship Id="rId338" Type="http://schemas.openxmlformats.org/officeDocument/2006/relationships/hyperlink" Target="https://www.youtube.com/watch?v=FEB9a_m8kr0" TargetMode="External" /><Relationship Id="rId339" Type="http://schemas.openxmlformats.org/officeDocument/2006/relationships/hyperlink" Target="https://www.youtube.com/watch?v=BUcu2xI8p1c" TargetMode="External" /><Relationship Id="rId340" Type="http://schemas.openxmlformats.org/officeDocument/2006/relationships/hyperlink" Target="https://www.youtube.com/watch?v=0eBU7SQTPQY" TargetMode="External" /><Relationship Id="rId341" Type="http://schemas.openxmlformats.org/officeDocument/2006/relationships/hyperlink" Target="https://www.youtube.com/watch?v=VZHCI2VBF2o" TargetMode="External" /><Relationship Id="rId342" Type="http://schemas.openxmlformats.org/officeDocument/2006/relationships/hyperlink" Target="https://www.youtube.com/watch?v=rxfIXIlBwoo" TargetMode="External" /><Relationship Id="rId343" Type="http://schemas.openxmlformats.org/officeDocument/2006/relationships/hyperlink" Target="https://www.youtube.com/watch?v=ErmKZ2N50k0" TargetMode="External" /><Relationship Id="rId344" Type="http://schemas.openxmlformats.org/officeDocument/2006/relationships/hyperlink" Target="https://www.youtube.com/watch?v=UvopPM-TBe8" TargetMode="External" /><Relationship Id="rId345" Type="http://schemas.openxmlformats.org/officeDocument/2006/relationships/hyperlink" Target="https://www.youtube.com/watch?v=tWiJEgSaHW8" TargetMode="External" /><Relationship Id="rId346" Type="http://schemas.openxmlformats.org/officeDocument/2006/relationships/hyperlink" Target="https://www.youtube.com/watch?v=A4DdLYb5AvQ" TargetMode="External" /><Relationship Id="rId347" Type="http://schemas.openxmlformats.org/officeDocument/2006/relationships/hyperlink" Target="https://www.youtube.com/watch?v=2-Xw0_2eMJg" TargetMode="External" /><Relationship Id="rId348" Type="http://schemas.openxmlformats.org/officeDocument/2006/relationships/hyperlink" Target="https://www.youtube.com/watch?v=fhyrNO_Z5pM" TargetMode="External" /><Relationship Id="rId349" Type="http://schemas.openxmlformats.org/officeDocument/2006/relationships/hyperlink" Target="https://www.youtube.com/watch?v=srPKzea_98c" TargetMode="External" /><Relationship Id="rId350" Type="http://schemas.openxmlformats.org/officeDocument/2006/relationships/hyperlink" Target="https://www.youtube.com/watch?v=G3d25A35hXQ" TargetMode="External" /><Relationship Id="rId351" Type="http://schemas.openxmlformats.org/officeDocument/2006/relationships/hyperlink" Target="https://www.youtube.com/watch?v=_UpTOfgUchI" TargetMode="External" /><Relationship Id="rId352" Type="http://schemas.openxmlformats.org/officeDocument/2006/relationships/hyperlink" Target="https://www.youtube.com/watch?v=viQnQYHVb8M" TargetMode="External" /><Relationship Id="rId353" Type="http://schemas.openxmlformats.org/officeDocument/2006/relationships/hyperlink" Target="https://www.youtube.com/watch?v=z6ZNrr_Qs7o" TargetMode="External" /><Relationship Id="rId354" Type="http://schemas.openxmlformats.org/officeDocument/2006/relationships/hyperlink" Target="https://www.youtube.com/watch?v=KsVN01g83fM" TargetMode="External" /><Relationship Id="rId355" Type="http://schemas.openxmlformats.org/officeDocument/2006/relationships/hyperlink" Target="https://www.youtube.com/watch?v=DvaHYChKIyk" TargetMode="External" /><Relationship Id="rId356" Type="http://schemas.openxmlformats.org/officeDocument/2006/relationships/hyperlink" Target="https://www.youtube.com/watch?v=qgYFoZP_mA8" TargetMode="External" /><Relationship Id="rId357" Type="http://schemas.openxmlformats.org/officeDocument/2006/relationships/hyperlink" Target="https://www.youtube.com/watch?v=7BDk5F3T8lY" TargetMode="External" /><Relationship Id="rId358" Type="http://schemas.openxmlformats.org/officeDocument/2006/relationships/hyperlink" Target="https://www.youtube.com/watch?v=UvpSX627zgc" TargetMode="External" /><Relationship Id="rId359" Type="http://schemas.openxmlformats.org/officeDocument/2006/relationships/hyperlink" Target="https://www.youtube.com/watch?v=LY4rcUoWOIE" TargetMode="External" /><Relationship Id="rId360" Type="http://schemas.openxmlformats.org/officeDocument/2006/relationships/hyperlink" Target="https://www.youtube.com/watch?v=s8ajUZ62v14" TargetMode="External" /><Relationship Id="rId361" Type="http://schemas.openxmlformats.org/officeDocument/2006/relationships/hyperlink" Target="https://www.youtube.com/watch?v=lrUrqfrX4Tc" TargetMode="External" /><Relationship Id="rId362" Type="http://schemas.openxmlformats.org/officeDocument/2006/relationships/hyperlink" Target="https://www.youtube.com/watch?v=tsFUcfVDxek" TargetMode="External" /><Relationship Id="rId363" Type="http://schemas.openxmlformats.org/officeDocument/2006/relationships/hyperlink" Target="https://www.youtube.com/watch?v=mdhYK_2lKY8" TargetMode="External" /><Relationship Id="rId364" Type="http://schemas.openxmlformats.org/officeDocument/2006/relationships/hyperlink" Target="https://www.youtube.com/watch?v=bbt3GQAE7Ys" TargetMode="External" /><Relationship Id="rId365" Type="http://schemas.openxmlformats.org/officeDocument/2006/relationships/hyperlink" Target="https://www.youtube.com/watch?v=H7P6p2P1HFI" TargetMode="External" /><Relationship Id="rId366" Type="http://schemas.openxmlformats.org/officeDocument/2006/relationships/hyperlink" Target="https://www.youtube.com/watch?v=b4ngtFIt4uA" TargetMode="External" /><Relationship Id="rId367" Type="http://schemas.openxmlformats.org/officeDocument/2006/relationships/hyperlink" Target="https://www.youtube.com/watch?v=R-9WgPaBRLY" TargetMode="External" /><Relationship Id="rId368" Type="http://schemas.openxmlformats.org/officeDocument/2006/relationships/hyperlink" Target="https://www.youtube.com/watch?v=Br4Q2pKHXss" TargetMode="External" /><Relationship Id="rId369" Type="http://schemas.openxmlformats.org/officeDocument/2006/relationships/hyperlink" Target="https://www.youtube.com/watch?v=GEMC2mwq1R8" TargetMode="External" /><Relationship Id="rId370" Type="http://schemas.openxmlformats.org/officeDocument/2006/relationships/hyperlink" Target="https://www.youtube.com/watch?v=faNa5_Rn1Mk" TargetMode="External" /><Relationship Id="rId371" Type="http://schemas.openxmlformats.org/officeDocument/2006/relationships/hyperlink" Target="https://www.youtube.com/watch?v=w9zQxwGCp3s" TargetMode="External" /><Relationship Id="rId372" Type="http://schemas.openxmlformats.org/officeDocument/2006/relationships/hyperlink" Target="https://www.youtube.com/watch?v=ciXnolumIhc" TargetMode="External" /><Relationship Id="rId373" Type="http://schemas.openxmlformats.org/officeDocument/2006/relationships/hyperlink" Target="https://www.youtube.com/watch?v=C2SmcalZroM" TargetMode="External" /><Relationship Id="rId374" Type="http://schemas.openxmlformats.org/officeDocument/2006/relationships/hyperlink" Target="https://www.youtube.com/watch?v=G4fd7T9IThk" TargetMode="External" /><Relationship Id="rId375" Type="http://schemas.openxmlformats.org/officeDocument/2006/relationships/hyperlink" Target="https://www.youtube.com/watch?v=HFBjCmCAHbo" TargetMode="External" /><Relationship Id="rId376" Type="http://schemas.openxmlformats.org/officeDocument/2006/relationships/hyperlink" Target="https://www.youtube.com/watch?v=OyMA9BM6tYQ" TargetMode="External" /><Relationship Id="rId377" Type="http://schemas.openxmlformats.org/officeDocument/2006/relationships/hyperlink" Target="https://www.youtube.com/watch?v=oHmKWUYoFr0" TargetMode="External" /><Relationship Id="rId378" Type="http://schemas.openxmlformats.org/officeDocument/2006/relationships/hyperlink" Target="https://www.youtube.com/watch?v=mZ7Pbg7jf54" TargetMode="External" /><Relationship Id="rId379" Type="http://schemas.openxmlformats.org/officeDocument/2006/relationships/comments" Target="../comments2.xml" /><Relationship Id="rId380" Type="http://schemas.openxmlformats.org/officeDocument/2006/relationships/vmlDrawing" Target="../drawings/vmlDrawing2.vml" /><Relationship Id="rId381" Type="http://schemas.openxmlformats.org/officeDocument/2006/relationships/table" Target="../tables/table2.xml" /><Relationship Id="rId38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0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3.8515625" style="0" bestFit="1" customWidth="1"/>
    <col min="17" max="18" width="12.00390625" style="0" bestFit="1" customWidth="1"/>
    <col min="19" max="20" width="16.421875" style="0" bestFit="1" customWidth="1"/>
    <col min="21" max="22" width="20.140625" style="0" bestFit="1" customWidth="1"/>
    <col min="23" max="24" width="20.28125" style="0" bestFit="1" customWidth="1"/>
    <col min="25" max="25" width="20.140625" style="0" bestFit="1" customWidth="1"/>
    <col min="26" max="27" width="18.7109375" style="0" bestFit="1" customWidth="1"/>
    <col min="28" max="28" width="14.421875" style="0" customWidth="1"/>
    <col min="29" max="30" width="11.140625" style="0" bestFit="1" customWidth="1"/>
    <col min="31" max="31" width="21.7109375" style="0" bestFit="1" customWidth="1"/>
    <col min="32" max="32" width="27.421875" style="0" bestFit="1" customWidth="1"/>
    <col min="33" max="33" width="22.57421875" style="0" bestFit="1" customWidth="1"/>
    <col min="34" max="34" width="28.421875" style="0" bestFit="1" customWidth="1"/>
    <col min="35" max="35" width="29.140625" style="0" bestFit="1" customWidth="1"/>
    <col min="36" max="36" width="33.57421875" style="0" bestFit="1" customWidth="1"/>
    <col min="37" max="37" width="18.57421875" style="0" bestFit="1" customWidth="1"/>
    <col min="38" max="38" width="22.28125" style="0" bestFit="1" customWidth="1"/>
    <col min="39" max="39" width="15.7109375" style="0" bestFit="1" customWidth="1"/>
  </cols>
  <sheetData>
    <row r="1" spans="3:14" ht="15">
      <c r="C1" s="16" t="s">
        <v>40</v>
      </c>
      <c r="D1" s="17"/>
      <c r="E1" s="17"/>
      <c r="F1" s="17"/>
      <c r="G1" s="16"/>
      <c r="H1" s="14" t="s">
        <v>44</v>
      </c>
      <c r="I1" s="50"/>
      <c r="J1" s="50"/>
      <c r="K1" s="33" t="s">
        <v>43</v>
      </c>
      <c r="L1" s="18" t="s">
        <v>41</v>
      </c>
      <c r="M1" s="18"/>
      <c r="N1" s="15" t="s">
        <v>42</v>
      </c>
    </row>
    <row r="2" spans="1:39" ht="30" customHeight="1">
      <c r="A2" s="11" t="s">
        <v>0</v>
      </c>
      <c r="B2" s="11" t="s">
        <v>1</v>
      </c>
      <c r="C2" s="13" t="s">
        <v>2</v>
      </c>
      <c r="D2" s="13" t="s">
        <v>3</v>
      </c>
      <c r="E2" s="13" t="s">
        <v>131</v>
      </c>
      <c r="F2" s="13" t="s">
        <v>4</v>
      </c>
      <c r="G2" s="13" t="s">
        <v>11</v>
      </c>
      <c r="H2" s="11" t="s">
        <v>47</v>
      </c>
      <c r="I2" s="13" t="s">
        <v>161</v>
      </c>
      <c r="J2" s="13" t="s">
        <v>162</v>
      </c>
      <c r="K2" s="13" t="s">
        <v>166</v>
      </c>
      <c r="L2" s="13" t="s">
        <v>12</v>
      </c>
      <c r="M2" s="13" t="s">
        <v>39</v>
      </c>
      <c r="N2" s="13" t="s">
        <v>26</v>
      </c>
      <c r="O2" s="13" t="s">
        <v>210</v>
      </c>
      <c r="P2" s="13" t="s">
        <v>211</v>
      </c>
      <c r="Q2" s="13" t="s">
        <v>212</v>
      </c>
      <c r="R2" s="13" t="s">
        <v>213</v>
      </c>
      <c r="S2" s="13" t="s">
        <v>214</v>
      </c>
      <c r="T2" s="13" t="s">
        <v>215</v>
      </c>
      <c r="U2" s="13" t="s">
        <v>216</v>
      </c>
      <c r="V2" s="13" t="s">
        <v>217</v>
      </c>
      <c r="W2" s="13" t="s">
        <v>218</v>
      </c>
      <c r="X2" s="13" t="s">
        <v>219</v>
      </c>
      <c r="Y2" s="13" t="s">
        <v>220</v>
      </c>
      <c r="Z2" s="13" t="s">
        <v>221</v>
      </c>
      <c r="AA2" s="13" t="s">
        <v>222</v>
      </c>
      <c r="AB2" t="s">
        <v>3040</v>
      </c>
      <c r="AC2" s="13" t="s">
        <v>3062</v>
      </c>
      <c r="AD2" s="13" t="s">
        <v>3063</v>
      </c>
      <c r="AE2" s="52" t="s">
        <v>4774</v>
      </c>
      <c r="AF2" s="52" t="s">
        <v>4775</v>
      </c>
      <c r="AG2" s="52" t="s">
        <v>4776</v>
      </c>
      <c r="AH2" s="52" t="s">
        <v>4777</v>
      </c>
      <c r="AI2" s="52" t="s">
        <v>4778</v>
      </c>
      <c r="AJ2" s="52" t="s">
        <v>4779</v>
      </c>
      <c r="AK2" s="52" t="s">
        <v>4780</v>
      </c>
      <c r="AL2" s="52" t="s">
        <v>4781</v>
      </c>
      <c r="AM2" s="52" t="s">
        <v>4782</v>
      </c>
    </row>
    <row r="3" spans="1:39" ht="15" customHeight="1">
      <c r="A3" s="65" t="s">
        <v>223</v>
      </c>
      <c r="B3" s="65" t="s">
        <v>341</v>
      </c>
      <c r="C3" s="66" t="s">
        <v>4893</v>
      </c>
      <c r="D3" s="67">
        <v>1</v>
      </c>
      <c r="E3" s="68" t="s">
        <v>133</v>
      </c>
      <c r="F3" s="69">
        <v>32</v>
      </c>
      <c r="G3" s="66"/>
      <c r="H3" s="70"/>
      <c r="I3" s="71"/>
      <c r="J3" s="71"/>
      <c r="K3" s="34"/>
      <c r="L3" s="72">
        <v>3</v>
      </c>
      <c r="M3" s="72"/>
      <c r="N3" s="73"/>
      <c r="O3" s="79" t="s">
        <v>381</v>
      </c>
      <c r="P3" s="79" t="s">
        <v>382</v>
      </c>
      <c r="Q3" s="79" t="s">
        <v>683</v>
      </c>
      <c r="R3" s="79" t="s">
        <v>1194</v>
      </c>
      <c r="S3" s="79"/>
      <c r="T3" s="79"/>
      <c r="U3" s="79"/>
      <c r="V3" s="79"/>
      <c r="W3" s="79"/>
      <c r="X3" s="79"/>
      <c r="Y3" s="79"/>
      <c r="Z3" s="79"/>
      <c r="AA3" s="79"/>
      <c r="AB3">
        <v>1</v>
      </c>
      <c r="AC3" s="79" t="str">
        <f>REPLACE(INDEX(GroupVertices[Group],MATCH(Edges[[#This Row],[Vertex 1]],GroupVertices[Vertex],0)),1,1,"")</f>
        <v>6</v>
      </c>
      <c r="AD3" s="79" t="str">
        <f>REPLACE(INDEX(GroupVertices[Group],MATCH(Edges[[#This Row],[Vertex 2]],GroupVertices[Vertex],0)),1,1,"")</f>
        <v>6</v>
      </c>
      <c r="AE3" s="34"/>
      <c r="AF3" s="34"/>
      <c r="AG3" s="34"/>
      <c r="AH3" s="34"/>
      <c r="AI3" s="34"/>
      <c r="AJ3" s="34"/>
      <c r="AK3" s="34"/>
      <c r="AL3" s="34"/>
      <c r="AM3" s="34"/>
    </row>
    <row r="4" spans="1:39" ht="15" customHeight="1">
      <c r="A4" s="65" t="s">
        <v>224</v>
      </c>
      <c r="B4" s="65" t="s">
        <v>341</v>
      </c>
      <c r="C4" s="66" t="s">
        <v>4893</v>
      </c>
      <c r="D4" s="67">
        <v>1</v>
      </c>
      <c r="E4" s="68" t="s">
        <v>133</v>
      </c>
      <c r="F4" s="69">
        <v>32</v>
      </c>
      <c r="G4" s="66"/>
      <c r="H4" s="70"/>
      <c r="I4" s="71"/>
      <c r="J4" s="71"/>
      <c r="K4" s="34"/>
      <c r="L4" s="78">
        <v>4</v>
      </c>
      <c r="M4" s="78"/>
      <c r="N4" s="73"/>
      <c r="O4" s="80" t="s">
        <v>381</v>
      </c>
      <c r="P4" s="80" t="s">
        <v>382</v>
      </c>
      <c r="Q4" s="80" t="s">
        <v>684</v>
      </c>
      <c r="R4" s="80" t="s">
        <v>1194</v>
      </c>
      <c r="S4" s="80"/>
      <c r="T4" s="80"/>
      <c r="U4" s="80"/>
      <c r="V4" s="80"/>
      <c r="W4" s="80"/>
      <c r="X4" s="80"/>
      <c r="Y4" s="80"/>
      <c r="Z4" s="80"/>
      <c r="AA4" s="80"/>
      <c r="AB4">
        <v>1</v>
      </c>
      <c r="AC4" s="79" t="str">
        <f>REPLACE(INDEX(GroupVertices[Group],MATCH(Edges[[#This Row],[Vertex 1]],GroupVertices[Vertex],0)),1,1,"")</f>
        <v>6</v>
      </c>
      <c r="AD4" s="79" t="str">
        <f>REPLACE(INDEX(GroupVertices[Group],MATCH(Edges[[#This Row],[Vertex 2]],GroupVertices[Vertex],0)),1,1,"")</f>
        <v>6</v>
      </c>
      <c r="AE4" s="34"/>
      <c r="AF4" s="34"/>
      <c r="AG4" s="34"/>
      <c r="AH4" s="34"/>
      <c r="AI4" s="34"/>
      <c r="AJ4" s="34"/>
      <c r="AK4" s="34"/>
      <c r="AL4" s="34"/>
      <c r="AM4" s="34"/>
    </row>
    <row r="5" spans="1:39" ht="15">
      <c r="A5" s="65" t="s">
        <v>225</v>
      </c>
      <c r="B5" s="65" t="s">
        <v>342</v>
      </c>
      <c r="C5" s="66" t="s">
        <v>4893</v>
      </c>
      <c r="D5" s="67">
        <v>1</v>
      </c>
      <c r="E5" s="68" t="s">
        <v>133</v>
      </c>
      <c r="F5" s="69">
        <v>32</v>
      </c>
      <c r="G5" s="66"/>
      <c r="H5" s="70"/>
      <c r="I5" s="71"/>
      <c r="J5" s="71"/>
      <c r="K5" s="34"/>
      <c r="L5" s="78">
        <v>5</v>
      </c>
      <c r="M5" s="78"/>
      <c r="N5" s="73"/>
      <c r="O5" s="80" t="s">
        <v>381</v>
      </c>
      <c r="P5" s="80" t="s">
        <v>383</v>
      </c>
      <c r="Q5" s="80" t="s">
        <v>685</v>
      </c>
      <c r="R5" s="80" t="s">
        <v>1195</v>
      </c>
      <c r="S5" s="80"/>
      <c r="T5" s="80"/>
      <c r="U5" s="80"/>
      <c r="V5" s="80"/>
      <c r="W5" s="80"/>
      <c r="X5" s="80"/>
      <c r="Y5" s="80"/>
      <c r="Z5" s="80"/>
      <c r="AA5" s="80"/>
      <c r="AB5">
        <v>1</v>
      </c>
      <c r="AC5" s="79" t="str">
        <f>REPLACE(INDEX(GroupVertices[Group],MATCH(Edges[[#This Row],[Vertex 1]],GroupVertices[Vertex],0)),1,1,"")</f>
        <v>6</v>
      </c>
      <c r="AD5" s="79" t="str">
        <f>REPLACE(INDEX(GroupVertices[Group],MATCH(Edges[[#This Row],[Vertex 2]],GroupVertices[Vertex],0)),1,1,"")</f>
        <v>6</v>
      </c>
      <c r="AE5" s="34"/>
      <c r="AF5" s="34"/>
      <c r="AG5" s="34"/>
      <c r="AH5" s="34"/>
      <c r="AI5" s="34"/>
      <c r="AJ5" s="34"/>
      <c r="AK5" s="34"/>
      <c r="AL5" s="34"/>
      <c r="AM5" s="34"/>
    </row>
    <row r="6" spans="1:39" ht="15">
      <c r="A6" s="65" t="s">
        <v>226</v>
      </c>
      <c r="B6" s="65" t="s">
        <v>342</v>
      </c>
      <c r="C6" s="66" t="s">
        <v>4893</v>
      </c>
      <c r="D6" s="67">
        <v>1.1428571428571428</v>
      </c>
      <c r="E6" s="68" t="s">
        <v>137</v>
      </c>
      <c r="F6" s="69">
        <v>31.59375</v>
      </c>
      <c r="G6" s="66"/>
      <c r="H6" s="70"/>
      <c r="I6" s="71"/>
      <c r="J6" s="71"/>
      <c r="K6" s="34"/>
      <c r="L6" s="78">
        <v>6</v>
      </c>
      <c r="M6" s="78"/>
      <c r="N6" s="73"/>
      <c r="O6" s="80" t="s">
        <v>381</v>
      </c>
      <c r="P6" s="80" t="s">
        <v>384</v>
      </c>
      <c r="Q6" s="80" t="s">
        <v>686</v>
      </c>
      <c r="R6" s="80" t="s">
        <v>1196</v>
      </c>
      <c r="S6" s="80"/>
      <c r="T6" s="80"/>
      <c r="U6" s="80"/>
      <c r="V6" s="80"/>
      <c r="W6" s="80"/>
      <c r="X6" s="80"/>
      <c r="Y6" s="80"/>
      <c r="Z6" s="80"/>
      <c r="AA6" s="80"/>
      <c r="AB6">
        <v>2</v>
      </c>
      <c r="AC6" s="79" t="str">
        <f>REPLACE(INDEX(GroupVertices[Group],MATCH(Edges[[#This Row],[Vertex 1]],GroupVertices[Vertex],0)),1,1,"")</f>
        <v>6</v>
      </c>
      <c r="AD6" s="79" t="str">
        <f>REPLACE(INDEX(GroupVertices[Group],MATCH(Edges[[#This Row],[Vertex 2]],GroupVertices[Vertex],0)),1,1,"")</f>
        <v>6</v>
      </c>
      <c r="AE6" s="34"/>
      <c r="AF6" s="34"/>
      <c r="AG6" s="34"/>
      <c r="AH6" s="34"/>
      <c r="AI6" s="34"/>
      <c r="AJ6" s="34"/>
      <c r="AK6" s="34"/>
      <c r="AL6" s="34"/>
      <c r="AM6" s="34"/>
    </row>
    <row r="7" spans="1:39" ht="15">
      <c r="A7" s="65" t="s">
        <v>226</v>
      </c>
      <c r="B7" s="65" t="s">
        <v>342</v>
      </c>
      <c r="C7" s="66" t="s">
        <v>4893</v>
      </c>
      <c r="D7" s="67">
        <v>1.1428571428571428</v>
      </c>
      <c r="E7" s="68" t="s">
        <v>137</v>
      </c>
      <c r="F7" s="69">
        <v>31.59375</v>
      </c>
      <c r="G7" s="66"/>
      <c r="H7" s="70"/>
      <c r="I7" s="71"/>
      <c r="J7" s="71"/>
      <c r="K7" s="34"/>
      <c r="L7" s="78">
        <v>7</v>
      </c>
      <c r="M7" s="78"/>
      <c r="N7" s="73"/>
      <c r="O7" s="80" t="s">
        <v>381</v>
      </c>
      <c r="P7" s="80" t="s">
        <v>384</v>
      </c>
      <c r="Q7" s="80" t="s">
        <v>686</v>
      </c>
      <c r="R7" s="80" t="s">
        <v>1197</v>
      </c>
      <c r="S7" s="80"/>
      <c r="T7" s="80"/>
      <c r="U7" s="80"/>
      <c r="V7" s="80"/>
      <c r="W7" s="80"/>
      <c r="X7" s="80"/>
      <c r="Y7" s="80"/>
      <c r="Z7" s="80"/>
      <c r="AA7" s="80"/>
      <c r="AB7">
        <v>2</v>
      </c>
      <c r="AC7" s="79" t="str">
        <f>REPLACE(INDEX(GroupVertices[Group],MATCH(Edges[[#This Row],[Vertex 1]],GroupVertices[Vertex],0)),1,1,"")</f>
        <v>6</v>
      </c>
      <c r="AD7" s="79" t="str">
        <f>REPLACE(INDEX(GroupVertices[Group],MATCH(Edges[[#This Row],[Vertex 2]],GroupVertices[Vertex],0)),1,1,"")</f>
        <v>6</v>
      </c>
      <c r="AE7" s="34"/>
      <c r="AF7" s="34"/>
      <c r="AG7" s="34"/>
      <c r="AH7" s="34"/>
      <c r="AI7" s="34"/>
      <c r="AJ7" s="34"/>
      <c r="AK7" s="34"/>
      <c r="AL7" s="34"/>
      <c r="AM7" s="34"/>
    </row>
    <row r="8" spans="1:39" ht="15">
      <c r="A8" s="65" t="s">
        <v>227</v>
      </c>
      <c r="B8" s="65" t="s">
        <v>343</v>
      </c>
      <c r="C8" s="66" t="s">
        <v>4893</v>
      </c>
      <c r="D8" s="67">
        <v>1</v>
      </c>
      <c r="E8" s="68" t="s">
        <v>133</v>
      </c>
      <c r="F8" s="69">
        <v>32</v>
      </c>
      <c r="G8" s="66"/>
      <c r="H8" s="70"/>
      <c r="I8" s="71"/>
      <c r="J8" s="71"/>
      <c r="K8" s="34"/>
      <c r="L8" s="78">
        <v>8</v>
      </c>
      <c r="M8" s="78"/>
      <c r="N8" s="73"/>
      <c r="O8" s="80" t="s">
        <v>381</v>
      </c>
      <c r="P8" s="80" t="s">
        <v>385</v>
      </c>
      <c r="Q8" s="80" t="s">
        <v>687</v>
      </c>
      <c r="R8" s="80" t="s">
        <v>1198</v>
      </c>
      <c r="S8" s="80"/>
      <c r="T8" s="80"/>
      <c r="U8" s="80"/>
      <c r="V8" s="80"/>
      <c r="W8" s="80"/>
      <c r="X8" s="80"/>
      <c r="Y8" s="80"/>
      <c r="Z8" s="80"/>
      <c r="AA8" s="80"/>
      <c r="AB8">
        <v>1</v>
      </c>
      <c r="AC8" s="79" t="str">
        <f>REPLACE(INDEX(GroupVertices[Group],MATCH(Edges[[#This Row],[Vertex 1]],GroupVertices[Vertex],0)),1,1,"")</f>
        <v>9</v>
      </c>
      <c r="AD8" s="79" t="str">
        <f>REPLACE(INDEX(GroupVertices[Group],MATCH(Edges[[#This Row],[Vertex 2]],GroupVertices[Vertex],0)),1,1,"")</f>
        <v>9</v>
      </c>
      <c r="AE8" s="34"/>
      <c r="AF8" s="34"/>
      <c r="AG8" s="34"/>
      <c r="AH8" s="34"/>
      <c r="AI8" s="34"/>
      <c r="AJ8" s="34"/>
      <c r="AK8" s="34"/>
      <c r="AL8" s="34"/>
      <c r="AM8" s="34"/>
    </row>
    <row r="9" spans="1:39" ht="15">
      <c r="A9" s="65" t="s">
        <v>228</v>
      </c>
      <c r="B9" s="65" t="s">
        <v>344</v>
      </c>
      <c r="C9" s="66" t="s">
        <v>4893</v>
      </c>
      <c r="D9" s="67">
        <v>1</v>
      </c>
      <c r="E9" s="68" t="s">
        <v>133</v>
      </c>
      <c r="F9" s="69">
        <v>32</v>
      </c>
      <c r="G9" s="66"/>
      <c r="H9" s="70"/>
      <c r="I9" s="71"/>
      <c r="J9" s="71"/>
      <c r="K9" s="34"/>
      <c r="L9" s="78">
        <v>9</v>
      </c>
      <c r="M9" s="78"/>
      <c r="N9" s="73"/>
      <c r="O9" s="80" t="s">
        <v>381</v>
      </c>
      <c r="P9" s="80" t="s">
        <v>386</v>
      </c>
      <c r="Q9" s="80" t="s">
        <v>688</v>
      </c>
      <c r="R9" s="80" t="s">
        <v>1199</v>
      </c>
      <c r="S9" s="80"/>
      <c r="T9" s="80"/>
      <c r="U9" s="80"/>
      <c r="V9" s="80"/>
      <c r="W9" s="80"/>
      <c r="X9" s="80"/>
      <c r="Y9" s="80"/>
      <c r="Z9" s="80"/>
      <c r="AA9" s="80"/>
      <c r="AB9">
        <v>1</v>
      </c>
      <c r="AC9" s="79" t="str">
        <f>REPLACE(INDEX(GroupVertices[Group],MATCH(Edges[[#This Row],[Vertex 1]],GroupVertices[Vertex],0)),1,1,"")</f>
        <v>2</v>
      </c>
      <c r="AD9" s="79" t="str">
        <f>REPLACE(INDEX(GroupVertices[Group],MATCH(Edges[[#This Row],[Vertex 2]],GroupVertices[Vertex],0)),1,1,"")</f>
        <v>2</v>
      </c>
      <c r="AE9" s="34"/>
      <c r="AF9" s="34"/>
      <c r="AG9" s="34"/>
      <c r="AH9" s="34"/>
      <c r="AI9" s="34"/>
      <c r="AJ9" s="34"/>
      <c r="AK9" s="34"/>
      <c r="AL9" s="34"/>
      <c r="AM9" s="34"/>
    </row>
    <row r="10" spans="1:39" ht="15">
      <c r="A10" s="65" t="s">
        <v>229</v>
      </c>
      <c r="B10" s="65" t="s">
        <v>228</v>
      </c>
      <c r="C10" s="66" t="s">
        <v>4893</v>
      </c>
      <c r="D10" s="67">
        <v>1</v>
      </c>
      <c r="E10" s="68" t="s">
        <v>133</v>
      </c>
      <c r="F10" s="69">
        <v>32</v>
      </c>
      <c r="G10" s="66"/>
      <c r="H10" s="70"/>
      <c r="I10" s="71"/>
      <c r="J10" s="71"/>
      <c r="K10" s="34"/>
      <c r="L10" s="78">
        <v>10</v>
      </c>
      <c r="M10" s="78"/>
      <c r="N10" s="73"/>
      <c r="O10" s="80" t="s">
        <v>381</v>
      </c>
      <c r="P10" s="80" t="s">
        <v>387</v>
      </c>
      <c r="Q10" s="80" t="s">
        <v>689</v>
      </c>
      <c r="R10" s="80" t="s">
        <v>1200</v>
      </c>
      <c r="S10" s="80"/>
      <c r="T10" s="80" t="s">
        <v>1613</v>
      </c>
      <c r="U10" s="80"/>
      <c r="V10" s="80" t="s">
        <v>1635</v>
      </c>
      <c r="W10" s="80"/>
      <c r="X10" s="80"/>
      <c r="Y10" s="80" t="s">
        <v>1646</v>
      </c>
      <c r="Z10" s="80" t="s">
        <v>1739</v>
      </c>
      <c r="AA10" s="80"/>
      <c r="AB10">
        <v>1</v>
      </c>
      <c r="AC10" s="79" t="str">
        <f>REPLACE(INDEX(GroupVertices[Group],MATCH(Edges[[#This Row],[Vertex 1]],GroupVertices[Vertex],0)),1,1,"")</f>
        <v>2</v>
      </c>
      <c r="AD10" s="79" t="str">
        <f>REPLACE(INDEX(GroupVertices[Group],MATCH(Edges[[#This Row],[Vertex 2]],GroupVertices[Vertex],0)),1,1,"")</f>
        <v>2</v>
      </c>
      <c r="AE10" s="34"/>
      <c r="AF10" s="34"/>
      <c r="AG10" s="34"/>
      <c r="AH10" s="34"/>
      <c r="AI10" s="34"/>
      <c r="AJ10" s="34"/>
      <c r="AK10" s="34"/>
      <c r="AL10" s="34"/>
      <c r="AM10" s="34"/>
    </row>
    <row r="11" spans="1:39" ht="15">
      <c r="A11" s="65" t="s">
        <v>230</v>
      </c>
      <c r="B11" s="65" t="s">
        <v>345</v>
      </c>
      <c r="C11" s="66" t="s">
        <v>4893</v>
      </c>
      <c r="D11" s="67">
        <v>1</v>
      </c>
      <c r="E11" s="68" t="s">
        <v>133</v>
      </c>
      <c r="F11" s="69">
        <v>32</v>
      </c>
      <c r="G11" s="66"/>
      <c r="H11" s="70"/>
      <c r="I11" s="71"/>
      <c r="J11" s="71"/>
      <c r="K11" s="34"/>
      <c r="L11" s="78">
        <v>11</v>
      </c>
      <c r="M11" s="78"/>
      <c r="N11" s="73"/>
      <c r="O11" s="80" t="s">
        <v>381</v>
      </c>
      <c r="P11" s="80" t="s">
        <v>388</v>
      </c>
      <c r="Q11" s="80" t="s">
        <v>690</v>
      </c>
      <c r="R11" s="80" t="s">
        <v>1201</v>
      </c>
      <c r="S11" s="80"/>
      <c r="T11" s="80"/>
      <c r="U11" s="80"/>
      <c r="V11" s="80"/>
      <c r="W11" s="80"/>
      <c r="X11" s="80"/>
      <c r="Y11" s="80"/>
      <c r="Z11" s="80"/>
      <c r="AA11" s="80"/>
      <c r="AB11">
        <v>1</v>
      </c>
      <c r="AC11" s="79" t="str">
        <f>REPLACE(INDEX(GroupVertices[Group],MATCH(Edges[[#This Row],[Vertex 1]],GroupVertices[Vertex],0)),1,1,"")</f>
        <v>2</v>
      </c>
      <c r="AD11" s="79" t="str">
        <f>REPLACE(INDEX(GroupVertices[Group],MATCH(Edges[[#This Row],[Vertex 2]],GroupVertices[Vertex],0)),1,1,"")</f>
        <v>2</v>
      </c>
      <c r="AE11" s="34"/>
      <c r="AF11" s="34"/>
      <c r="AG11" s="34"/>
      <c r="AH11" s="34"/>
      <c r="AI11" s="34"/>
      <c r="AJ11" s="34"/>
      <c r="AK11" s="34"/>
      <c r="AL11" s="34"/>
      <c r="AM11" s="34"/>
    </row>
    <row r="12" spans="1:39" ht="15">
      <c r="A12" s="65" t="s">
        <v>231</v>
      </c>
      <c r="B12" s="65" t="s">
        <v>346</v>
      </c>
      <c r="C12" s="66" t="s">
        <v>4893</v>
      </c>
      <c r="D12" s="67">
        <v>1</v>
      </c>
      <c r="E12" s="68" t="s">
        <v>133</v>
      </c>
      <c r="F12" s="69">
        <v>32</v>
      </c>
      <c r="G12" s="66"/>
      <c r="H12" s="70"/>
      <c r="I12" s="71"/>
      <c r="J12" s="71"/>
      <c r="K12" s="34"/>
      <c r="L12" s="78">
        <v>12</v>
      </c>
      <c r="M12" s="78"/>
      <c r="N12" s="73"/>
      <c r="O12" s="80" t="s">
        <v>381</v>
      </c>
      <c r="P12" s="80" t="s">
        <v>389</v>
      </c>
      <c r="Q12" s="80" t="s">
        <v>691</v>
      </c>
      <c r="R12" s="80" t="s">
        <v>1202</v>
      </c>
      <c r="S12" s="80"/>
      <c r="T12" s="80"/>
      <c r="U12" s="80"/>
      <c r="V12" s="80"/>
      <c r="W12" s="80"/>
      <c r="X12" s="80"/>
      <c r="Y12" s="80"/>
      <c r="Z12" s="80"/>
      <c r="AA12" s="80"/>
      <c r="AB12">
        <v>1</v>
      </c>
      <c r="AC12" s="79" t="str">
        <f>REPLACE(INDEX(GroupVertices[Group],MATCH(Edges[[#This Row],[Vertex 1]],GroupVertices[Vertex],0)),1,1,"")</f>
        <v>3</v>
      </c>
      <c r="AD12" s="79" t="str">
        <f>REPLACE(INDEX(GroupVertices[Group],MATCH(Edges[[#This Row],[Vertex 2]],GroupVertices[Vertex],0)),1,1,"")</f>
        <v>3</v>
      </c>
      <c r="AE12" s="34"/>
      <c r="AF12" s="34"/>
      <c r="AG12" s="34"/>
      <c r="AH12" s="34"/>
      <c r="AI12" s="34"/>
      <c r="AJ12" s="34"/>
      <c r="AK12" s="34"/>
      <c r="AL12" s="34"/>
      <c r="AM12" s="34"/>
    </row>
    <row r="13" spans="1:39" ht="15">
      <c r="A13" s="65" t="s">
        <v>232</v>
      </c>
      <c r="B13" s="65" t="s">
        <v>347</v>
      </c>
      <c r="C13" s="66" t="s">
        <v>4893</v>
      </c>
      <c r="D13" s="67">
        <v>1.1428571428571428</v>
      </c>
      <c r="E13" s="68" t="s">
        <v>137</v>
      </c>
      <c r="F13" s="69">
        <v>31.59375</v>
      </c>
      <c r="G13" s="66"/>
      <c r="H13" s="70"/>
      <c r="I13" s="71"/>
      <c r="J13" s="71"/>
      <c r="K13" s="34"/>
      <c r="L13" s="78">
        <v>13</v>
      </c>
      <c r="M13" s="78"/>
      <c r="N13" s="73"/>
      <c r="O13" s="80" t="s">
        <v>381</v>
      </c>
      <c r="P13" s="80" t="s">
        <v>390</v>
      </c>
      <c r="Q13" s="80" t="s">
        <v>692</v>
      </c>
      <c r="R13" s="80" t="s">
        <v>1203</v>
      </c>
      <c r="S13" s="80"/>
      <c r="T13" s="80"/>
      <c r="U13" s="80"/>
      <c r="V13" s="80"/>
      <c r="W13" s="80"/>
      <c r="X13" s="80"/>
      <c r="Y13" s="80"/>
      <c r="Z13" s="80"/>
      <c r="AA13" s="80"/>
      <c r="AB13">
        <v>2</v>
      </c>
      <c r="AC13" s="79" t="str">
        <f>REPLACE(INDEX(GroupVertices[Group],MATCH(Edges[[#This Row],[Vertex 1]],GroupVertices[Vertex],0)),1,1,"")</f>
        <v>5</v>
      </c>
      <c r="AD13" s="79" t="str">
        <f>REPLACE(INDEX(GroupVertices[Group],MATCH(Edges[[#This Row],[Vertex 2]],GroupVertices[Vertex],0)),1,1,"")</f>
        <v>5</v>
      </c>
      <c r="AE13" s="34"/>
      <c r="AF13" s="34"/>
      <c r="AG13" s="34"/>
      <c r="AH13" s="34"/>
      <c r="AI13" s="34"/>
      <c r="AJ13" s="34"/>
      <c r="AK13" s="34"/>
      <c r="AL13" s="34"/>
      <c r="AM13" s="34"/>
    </row>
    <row r="14" spans="1:39" ht="15">
      <c r="A14" s="65" t="s">
        <v>232</v>
      </c>
      <c r="B14" s="65" t="s">
        <v>347</v>
      </c>
      <c r="C14" s="66" t="s">
        <v>4893</v>
      </c>
      <c r="D14" s="67">
        <v>1.1428571428571428</v>
      </c>
      <c r="E14" s="68" t="s">
        <v>137</v>
      </c>
      <c r="F14" s="69">
        <v>31.59375</v>
      </c>
      <c r="G14" s="66"/>
      <c r="H14" s="70"/>
      <c r="I14" s="71"/>
      <c r="J14" s="71"/>
      <c r="K14" s="34"/>
      <c r="L14" s="78">
        <v>14</v>
      </c>
      <c r="M14" s="78"/>
      <c r="N14" s="73"/>
      <c r="O14" s="80" t="s">
        <v>381</v>
      </c>
      <c r="P14" s="80" t="s">
        <v>391</v>
      </c>
      <c r="Q14" s="80" t="s">
        <v>693</v>
      </c>
      <c r="R14" s="80" t="s">
        <v>1204</v>
      </c>
      <c r="S14" s="80"/>
      <c r="T14" s="80"/>
      <c r="U14" s="80"/>
      <c r="V14" s="80"/>
      <c r="W14" s="80"/>
      <c r="X14" s="80"/>
      <c r="Y14" s="80"/>
      <c r="Z14" s="80"/>
      <c r="AA14" s="80"/>
      <c r="AB14">
        <v>2</v>
      </c>
      <c r="AC14" s="79" t="str">
        <f>REPLACE(INDEX(GroupVertices[Group],MATCH(Edges[[#This Row],[Vertex 1]],GroupVertices[Vertex],0)),1,1,"")</f>
        <v>5</v>
      </c>
      <c r="AD14" s="79" t="str">
        <f>REPLACE(INDEX(GroupVertices[Group],MATCH(Edges[[#This Row],[Vertex 2]],GroupVertices[Vertex],0)),1,1,"")</f>
        <v>5</v>
      </c>
      <c r="AE14" s="34"/>
      <c r="AF14" s="34"/>
      <c r="AG14" s="34"/>
      <c r="AH14" s="34"/>
      <c r="AI14" s="34"/>
      <c r="AJ14" s="34"/>
      <c r="AK14" s="34"/>
      <c r="AL14" s="34"/>
      <c r="AM14" s="34"/>
    </row>
    <row r="15" spans="1:39" ht="15">
      <c r="A15" s="65" t="s">
        <v>233</v>
      </c>
      <c r="B15" s="65" t="s">
        <v>294</v>
      </c>
      <c r="C15" s="66" t="s">
        <v>4893</v>
      </c>
      <c r="D15" s="67">
        <v>1</v>
      </c>
      <c r="E15" s="68" t="s">
        <v>133</v>
      </c>
      <c r="F15" s="69">
        <v>32</v>
      </c>
      <c r="G15" s="66"/>
      <c r="H15" s="70"/>
      <c r="I15" s="71"/>
      <c r="J15" s="71"/>
      <c r="K15" s="34"/>
      <c r="L15" s="78">
        <v>15</v>
      </c>
      <c r="M15" s="78"/>
      <c r="N15" s="73"/>
      <c r="O15" s="80" t="s">
        <v>381</v>
      </c>
      <c r="P15" s="80" t="s">
        <v>392</v>
      </c>
      <c r="Q15" s="80" t="s">
        <v>694</v>
      </c>
      <c r="R15" s="80" t="s">
        <v>1205</v>
      </c>
      <c r="S15" s="80"/>
      <c r="T15" s="80"/>
      <c r="U15" s="80"/>
      <c r="V15" s="80"/>
      <c r="W15" s="80"/>
      <c r="X15" s="80"/>
      <c r="Y15" s="80"/>
      <c r="Z15" s="80"/>
      <c r="AA15" s="80"/>
      <c r="AB15">
        <v>1</v>
      </c>
      <c r="AC15" s="79" t="str">
        <f>REPLACE(INDEX(GroupVertices[Group],MATCH(Edges[[#This Row],[Vertex 1]],GroupVertices[Vertex],0)),1,1,"")</f>
        <v>5</v>
      </c>
      <c r="AD15" s="79" t="str">
        <f>REPLACE(INDEX(GroupVertices[Group],MATCH(Edges[[#This Row],[Vertex 2]],GroupVertices[Vertex],0)),1,1,"")</f>
        <v>6</v>
      </c>
      <c r="AE15" s="34"/>
      <c r="AF15" s="34"/>
      <c r="AG15" s="34"/>
      <c r="AH15" s="34"/>
      <c r="AI15" s="34"/>
      <c r="AJ15" s="34"/>
      <c r="AK15" s="34"/>
      <c r="AL15" s="34"/>
      <c r="AM15" s="34"/>
    </row>
    <row r="16" spans="1:39" ht="15">
      <c r="A16" s="65" t="s">
        <v>232</v>
      </c>
      <c r="B16" s="65" t="s">
        <v>233</v>
      </c>
      <c r="C16" s="66" t="s">
        <v>4893</v>
      </c>
      <c r="D16" s="67">
        <v>1.1428571428571428</v>
      </c>
      <c r="E16" s="68" t="s">
        <v>137</v>
      </c>
      <c r="F16" s="69">
        <v>31.59375</v>
      </c>
      <c r="G16" s="66"/>
      <c r="H16" s="70"/>
      <c r="I16" s="71"/>
      <c r="J16" s="71"/>
      <c r="K16" s="34"/>
      <c r="L16" s="78">
        <v>16</v>
      </c>
      <c r="M16" s="78"/>
      <c r="N16" s="73"/>
      <c r="O16" s="80" t="s">
        <v>381</v>
      </c>
      <c r="P16" s="80" t="s">
        <v>393</v>
      </c>
      <c r="Q16" s="80" t="s">
        <v>695</v>
      </c>
      <c r="R16" s="80" t="s">
        <v>1206</v>
      </c>
      <c r="S16" s="80"/>
      <c r="T16" s="80"/>
      <c r="U16" s="80"/>
      <c r="V16" s="80"/>
      <c r="W16" s="80"/>
      <c r="X16" s="80"/>
      <c r="Y16" s="80"/>
      <c r="Z16" s="80"/>
      <c r="AA16" s="80"/>
      <c r="AB16">
        <v>2</v>
      </c>
      <c r="AC16" s="79" t="str">
        <f>REPLACE(INDEX(GroupVertices[Group],MATCH(Edges[[#This Row],[Vertex 1]],GroupVertices[Vertex],0)),1,1,"")</f>
        <v>5</v>
      </c>
      <c r="AD16" s="79" t="str">
        <f>REPLACE(INDEX(GroupVertices[Group],MATCH(Edges[[#This Row],[Vertex 2]],GroupVertices[Vertex],0)),1,1,"")</f>
        <v>5</v>
      </c>
      <c r="AE16" s="34"/>
      <c r="AF16" s="34"/>
      <c r="AG16" s="34"/>
      <c r="AH16" s="34"/>
      <c r="AI16" s="34"/>
      <c r="AJ16" s="34"/>
      <c r="AK16" s="34"/>
      <c r="AL16" s="34"/>
      <c r="AM16" s="34"/>
    </row>
    <row r="17" spans="1:39" ht="15">
      <c r="A17" s="65" t="s">
        <v>232</v>
      </c>
      <c r="B17" s="65" t="s">
        <v>233</v>
      </c>
      <c r="C17" s="66" t="s">
        <v>4893</v>
      </c>
      <c r="D17" s="67">
        <v>1.1428571428571428</v>
      </c>
      <c r="E17" s="68" t="s">
        <v>137</v>
      </c>
      <c r="F17" s="69">
        <v>31.59375</v>
      </c>
      <c r="G17" s="66"/>
      <c r="H17" s="70"/>
      <c r="I17" s="71"/>
      <c r="J17" s="71"/>
      <c r="K17" s="34"/>
      <c r="L17" s="78">
        <v>17</v>
      </c>
      <c r="M17" s="78"/>
      <c r="N17" s="73"/>
      <c r="O17" s="80" t="s">
        <v>381</v>
      </c>
      <c r="P17" s="80" t="s">
        <v>393</v>
      </c>
      <c r="Q17" s="80" t="s">
        <v>695</v>
      </c>
      <c r="R17" s="80" t="s">
        <v>1207</v>
      </c>
      <c r="S17" s="80"/>
      <c r="T17" s="80"/>
      <c r="U17" s="80"/>
      <c r="V17" s="80"/>
      <c r="W17" s="80"/>
      <c r="X17" s="80"/>
      <c r="Y17" s="80"/>
      <c r="Z17" s="80"/>
      <c r="AA17" s="80"/>
      <c r="AB17">
        <v>2</v>
      </c>
      <c r="AC17" s="79" t="str">
        <f>REPLACE(INDEX(GroupVertices[Group],MATCH(Edges[[#This Row],[Vertex 1]],GroupVertices[Vertex],0)),1,1,"")</f>
        <v>5</v>
      </c>
      <c r="AD17" s="79" t="str">
        <f>REPLACE(INDEX(GroupVertices[Group],MATCH(Edges[[#This Row],[Vertex 2]],GroupVertices[Vertex],0)),1,1,"")</f>
        <v>5</v>
      </c>
      <c r="AE17" s="34"/>
      <c r="AF17" s="34"/>
      <c r="AG17" s="34"/>
      <c r="AH17" s="34"/>
      <c r="AI17" s="34"/>
      <c r="AJ17" s="34"/>
      <c r="AK17" s="34"/>
      <c r="AL17" s="34"/>
      <c r="AM17" s="34"/>
    </row>
    <row r="18" spans="1:39" ht="15">
      <c r="A18" s="65" t="s">
        <v>226</v>
      </c>
      <c r="B18" s="65" t="s">
        <v>224</v>
      </c>
      <c r="C18" s="66" t="s">
        <v>4893</v>
      </c>
      <c r="D18" s="67">
        <v>1</v>
      </c>
      <c r="E18" s="68" t="s">
        <v>133</v>
      </c>
      <c r="F18" s="69">
        <v>32</v>
      </c>
      <c r="G18" s="66"/>
      <c r="H18" s="70"/>
      <c r="I18" s="71"/>
      <c r="J18" s="71"/>
      <c r="K18" s="34"/>
      <c r="L18" s="78">
        <v>18</v>
      </c>
      <c r="M18" s="78"/>
      <c r="N18" s="73"/>
      <c r="O18" s="80" t="s">
        <v>381</v>
      </c>
      <c r="P18" s="80" t="s">
        <v>394</v>
      </c>
      <c r="Q18" s="80" t="s">
        <v>696</v>
      </c>
      <c r="R18" s="80" t="s">
        <v>1208</v>
      </c>
      <c r="S18" s="80"/>
      <c r="T18" s="80"/>
      <c r="U18" s="80"/>
      <c r="V18" s="80"/>
      <c r="W18" s="80"/>
      <c r="X18" s="80"/>
      <c r="Y18" s="80"/>
      <c r="Z18" s="80"/>
      <c r="AA18" s="80"/>
      <c r="AB18">
        <v>1</v>
      </c>
      <c r="AC18" s="79" t="str">
        <f>REPLACE(INDEX(GroupVertices[Group],MATCH(Edges[[#This Row],[Vertex 1]],GroupVertices[Vertex],0)),1,1,"")</f>
        <v>6</v>
      </c>
      <c r="AD18" s="79" t="str">
        <f>REPLACE(INDEX(GroupVertices[Group],MATCH(Edges[[#This Row],[Vertex 2]],GroupVertices[Vertex],0)),1,1,"")</f>
        <v>6</v>
      </c>
      <c r="AE18" s="34"/>
      <c r="AF18" s="34"/>
      <c r="AG18" s="34"/>
      <c r="AH18" s="34"/>
      <c r="AI18" s="34"/>
      <c r="AJ18" s="34"/>
      <c r="AK18" s="34"/>
      <c r="AL18" s="34"/>
      <c r="AM18" s="34"/>
    </row>
    <row r="19" spans="1:39" ht="15">
      <c r="A19" s="65" t="s">
        <v>226</v>
      </c>
      <c r="B19" s="65" t="s">
        <v>294</v>
      </c>
      <c r="C19" s="66" t="s">
        <v>4894</v>
      </c>
      <c r="D19" s="67">
        <v>1.2857142857142856</v>
      </c>
      <c r="E19" s="68" t="s">
        <v>137</v>
      </c>
      <c r="F19" s="69">
        <v>31.1875</v>
      </c>
      <c r="G19" s="66"/>
      <c r="H19" s="70"/>
      <c r="I19" s="71"/>
      <c r="J19" s="71"/>
      <c r="K19" s="34"/>
      <c r="L19" s="78">
        <v>19</v>
      </c>
      <c r="M19" s="78"/>
      <c r="N19" s="73"/>
      <c r="O19" s="80" t="s">
        <v>381</v>
      </c>
      <c r="P19" s="80" t="s">
        <v>395</v>
      </c>
      <c r="Q19" s="80" t="s">
        <v>697</v>
      </c>
      <c r="R19" s="80" t="s">
        <v>1209</v>
      </c>
      <c r="S19" s="80"/>
      <c r="T19" s="80"/>
      <c r="U19" s="80"/>
      <c r="V19" s="80"/>
      <c r="W19" s="80"/>
      <c r="X19" s="80"/>
      <c r="Y19" s="80"/>
      <c r="Z19" s="80"/>
      <c r="AA19" s="80"/>
      <c r="AB19">
        <v>3</v>
      </c>
      <c r="AC19" s="79" t="str">
        <f>REPLACE(INDEX(GroupVertices[Group],MATCH(Edges[[#This Row],[Vertex 1]],GroupVertices[Vertex],0)),1,1,"")</f>
        <v>6</v>
      </c>
      <c r="AD19" s="79" t="str">
        <f>REPLACE(INDEX(GroupVertices[Group],MATCH(Edges[[#This Row],[Vertex 2]],GroupVertices[Vertex],0)),1,1,"")</f>
        <v>6</v>
      </c>
      <c r="AE19" s="34"/>
      <c r="AF19" s="34"/>
      <c r="AG19" s="34"/>
      <c r="AH19" s="34"/>
      <c r="AI19" s="34"/>
      <c r="AJ19" s="34"/>
      <c r="AK19" s="34"/>
      <c r="AL19" s="34"/>
      <c r="AM19" s="34"/>
    </row>
    <row r="20" spans="1:39" ht="15">
      <c r="A20" s="65" t="s">
        <v>226</v>
      </c>
      <c r="B20" s="65" t="s">
        <v>294</v>
      </c>
      <c r="C20" s="66" t="s">
        <v>4894</v>
      </c>
      <c r="D20" s="67">
        <v>1.2857142857142856</v>
      </c>
      <c r="E20" s="68" t="s">
        <v>137</v>
      </c>
      <c r="F20" s="69">
        <v>31.1875</v>
      </c>
      <c r="G20" s="66"/>
      <c r="H20" s="70"/>
      <c r="I20" s="71"/>
      <c r="J20" s="71"/>
      <c r="K20" s="34"/>
      <c r="L20" s="78">
        <v>20</v>
      </c>
      <c r="M20" s="78"/>
      <c r="N20" s="73"/>
      <c r="O20" s="80" t="s">
        <v>381</v>
      </c>
      <c r="P20" s="80" t="s">
        <v>395</v>
      </c>
      <c r="Q20" s="80" t="s">
        <v>698</v>
      </c>
      <c r="R20" s="80" t="s">
        <v>1209</v>
      </c>
      <c r="S20" s="80"/>
      <c r="T20" s="80"/>
      <c r="U20" s="80"/>
      <c r="V20" s="80"/>
      <c r="W20" s="80"/>
      <c r="X20" s="80"/>
      <c r="Y20" s="80"/>
      <c r="Z20" s="80"/>
      <c r="AA20" s="80"/>
      <c r="AB20">
        <v>3</v>
      </c>
      <c r="AC20" s="79" t="str">
        <f>REPLACE(INDEX(GroupVertices[Group],MATCH(Edges[[#This Row],[Vertex 1]],GroupVertices[Vertex],0)),1,1,"")</f>
        <v>6</v>
      </c>
      <c r="AD20" s="79" t="str">
        <f>REPLACE(INDEX(GroupVertices[Group],MATCH(Edges[[#This Row],[Vertex 2]],GroupVertices[Vertex],0)),1,1,"")</f>
        <v>6</v>
      </c>
      <c r="AE20" s="34"/>
      <c r="AF20" s="34"/>
      <c r="AG20" s="34"/>
      <c r="AH20" s="34"/>
      <c r="AI20" s="34"/>
      <c r="AJ20" s="34"/>
      <c r="AK20" s="34"/>
      <c r="AL20" s="34"/>
      <c r="AM20" s="34"/>
    </row>
    <row r="21" spans="1:39" ht="15">
      <c r="A21" s="65" t="s">
        <v>226</v>
      </c>
      <c r="B21" s="65" t="s">
        <v>294</v>
      </c>
      <c r="C21" s="66" t="s">
        <v>4894</v>
      </c>
      <c r="D21" s="67">
        <v>1.2857142857142856</v>
      </c>
      <c r="E21" s="68" t="s">
        <v>137</v>
      </c>
      <c r="F21" s="69">
        <v>31.1875</v>
      </c>
      <c r="G21" s="66"/>
      <c r="H21" s="70"/>
      <c r="I21" s="71"/>
      <c r="J21" s="71"/>
      <c r="K21" s="34"/>
      <c r="L21" s="78">
        <v>21</v>
      </c>
      <c r="M21" s="78"/>
      <c r="N21" s="73"/>
      <c r="O21" s="80" t="s">
        <v>381</v>
      </c>
      <c r="P21" s="80" t="s">
        <v>395</v>
      </c>
      <c r="Q21" s="80" t="s">
        <v>699</v>
      </c>
      <c r="R21" s="80" t="s">
        <v>1209</v>
      </c>
      <c r="S21" s="80"/>
      <c r="T21" s="80"/>
      <c r="U21" s="80"/>
      <c r="V21" s="80"/>
      <c r="W21" s="80"/>
      <c r="X21" s="80"/>
      <c r="Y21" s="80"/>
      <c r="Z21" s="80"/>
      <c r="AA21" s="80"/>
      <c r="AB21">
        <v>3</v>
      </c>
      <c r="AC21" s="79" t="str">
        <f>REPLACE(INDEX(GroupVertices[Group],MATCH(Edges[[#This Row],[Vertex 1]],GroupVertices[Vertex],0)),1,1,"")</f>
        <v>6</v>
      </c>
      <c r="AD21" s="79" t="str">
        <f>REPLACE(INDEX(GroupVertices[Group],MATCH(Edges[[#This Row],[Vertex 2]],GroupVertices[Vertex],0)),1,1,"")</f>
        <v>6</v>
      </c>
      <c r="AE21" s="34"/>
      <c r="AF21" s="34"/>
      <c r="AG21" s="34"/>
      <c r="AH21" s="34"/>
      <c r="AI21" s="34"/>
      <c r="AJ21" s="34"/>
      <c r="AK21" s="34"/>
      <c r="AL21" s="34"/>
      <c r="AM21" s="34"/>
    </row>
    <row r="22" spans="1:39" ht="15">
      <c r="A22" s="65" t="s">
        <v>226</v>
      </c>
      <c r="B22" s="65" t="s">
        <v>282</v>
      </c>
      <c r="C22" s="66" t="s">
        <v>4893</v>
      </c>
      <c r="D22" s="67">
        <v>1</v>
      </c>
      <c r="E22" s="68" t="s">
        <v>133</v>
      </c>
      <c r="F22" s="69">
        <v>32</v>
      </c>
      <c r="G22" s="66"/>
      <c r="H22" s="70"/>
      <c r="I22" s="71"/>
      <c r="J22" s="71"/>
      <c r="K22" s="34"/>
      <c r="L22" s="78">
        <v>22</v>
      </c>
      <c r="M22" s="78"/>
      <c r="N22" s="73"/>
      <c r="O22" s="80" t="s">
        <v>381</v>
      </c>
      <c r="P22" s="80" t="s">
        <v>396</v>
      </c>
      <c r="Q22" s="80" t="s">
        <v>700</v>
      </c>
      <c r="R22" s="80" t="s">
        <v>1210</v>
      </c>
      <c r="S22" s="80"/>
      <c r="T22" s="80"/>
      <c r="U22" s="80"/>
      <c r="V22" s="80"/>
      <c r="W22" s="80"/>
      <c r="X22" s="80"/>
      <c r="Y22" s="80"/>
      <c r="Z22" s="80"/>
      <c r="AA22" s="80"/>
      <c r="AB22">
        <v>1</v>
      </c>
      <c r="AC22" s="79" t="str">
        <f>REPLACE(INDEX(GroupVertices[Group],MATCH(Edges[[#This Row],[Vertex 1]],GroupVertices[Vertex],0)),1,1,"")</f>
        <v>6</v>
      </c>
      <c r="AD22" s="79" t="str">
        <f>REPLACE(INDEX(GroupVertices[Group],MATCH(Edges[[#This Row],[Vertex 2]],GroupVertices[Vertex],0)),1,1,"")</f>
        <v>6</v>
      </c>
      <c r="AE22" s="34"/>
      <c r="AF22" s="34"/>
      <c r="AG22" s="34"/>
      <c r="AH22" s="34"/>
      <c r="AI22" s="34"/>
      <c r="AJ22" s="34"/>
      <c r="AK22" s="34"/>
      <c r="AL22" s="34"/>
      <c r="AM22" s="34"/>
    </row>
    <row r="23" spans="1:39" ht="15">
      <c r="A23" s="65" t="s">
        <v>234</v>
      </c>
      <c r="B23" s="65" t="s">
        <v>226</v>
      </c>
      <c r="C23" s="66" t="s">
        <v>4894</v>
      </c>
      <c r="D23" s="67">
        <v>1.2857142857142856</v>
      </c>
      <c r="E23" s="68" t="s">
        <v>137</v>
      </c>
      <c r="F23" s="69">
        <v>31.1875</v>
      </c>
      <c r="G23" s="66"/>
      <c r="H23" s="70"/>
      <c r="I23" s="71"/>
      <c r="J23" s="71"/>
      <c r="K23" s="34"/>
      <c r="L23" s="78">
        <v>23</v>
      </c>
      <c r="M23" s="78"/>
      <c r="N23" s="73"/>
      <c r="O23" s="80" t="s">
        <v>381</v>
      </c>
      <c r="P23" s="80" t="s">
        <v>397</v>
      </c>
      <c r="Q23" s="80" t="s">
        <v>701</v>
      </c>
      <c r="R23" s="80" t="s">
        <v>1211</v>
      </c>
      <c r="S23" s="80"/>
      <c r="T23" s="80"/>
      <c r="U23" s="80"/>
      <c r="V23" s="80"/>
      <c r="W23" s="80"/>
      <c r="X23" s="80"/>
      <c r="Y23" s="80"/>
      <c r="Z23" s="80"/>
      <c r="AA23" s="80"/>
      <c r="AB23">
        <v>3</v>
      </c>
      <c r="AC23" s="79" t="str">
        <f>REPLACE(INDEX(GroupVertices[Group],MATCH(Edges[[#This Row],[Vertex 1]],GroupVertices[Vertex],0)),1,1,"")</f>
        <v>7</v>
      </c>
      <c r="AD23" s="79" t="str">
        <f>REPLACE(INDEX(GroupVertices[Group],MATCH(Edges[[#This Row],[Vertex 2]],GroupVertices[Vertex],0)),1,1,"")</f>
        <v>6</v>
      </c>
      <c r="AE23" s="34"/>
      <c r="AF23" s="34"/>
      <c r="AG23" s="34"/>
      <c r="AH23" s="34"/>
      <c r="AI23" s="34"/>
      <c r="AJ23" s="34"/>
      <c r="AK23" s="34"/>
      <c r="AL23" s="34"/>
      <c r="AM23" s="34"/>
    </row>
    <row r="24" spans="1:39" ht="15">
      <c r="A24" s="65" t="s">
        <v>234</v>
      </c>
      <c r="B24" s="65" t="s">
        <v>226</v>
      </c>
      <c r="C24" s="66" t="s">
        <v>4894</v>
      </c>
      <c r="D24" s="67">
        <v>1.2857142857142856</v>
      </c>
      <c r="E24" s="68" t="s">
        <v>137</v>
      </c>
      <c r="F24" s="69">
        <v>31.1875</v>
      </c>
      <c r="G24" s="66"/>
      <c r="H24" s="70"/>
      <c r="I24" s="71"/>
      <c r="J24" s="71"/>
      <c r="K24" s="34"/>
      <c r="L24" s="78">
        <v>24</v>
      </c>
      <c r="M24" s="78"/>
      <c r="N24" s="73"/>
      <c r="O24" s="80" t="s">
        <v>381</v>
      </c>
      <c r="P24" s="80" t="s">
        <v>397</v>
      </c>
      <c r="Q24" s="80" t="s">
        <v>701</v>
      </c>
      <c r="R24" s="80" t="s">
        <v>1212</v>
      </c>
      <c r="S24" s="80"/>
      <c r="T24" s="80" t="s">
        <v>1614</v>
      </c>
      <c r="U24" s="80"/>
      <c r="V24" s="80" t="s">
        <v>1638</v>
      </c>
      <c r="W24" s="80"/>
      <c r="X24" s="80"/>
      <c r="Y24" s="80" t="s">
        <v>1647</v>
      </c>
      <c r="Z24" s="80" t="s">
        <v>1740</v>
      </c>
      <c r="AA24" s="80"/>
      <c r="AB24">
        <v>3</v>
      </c>
      <c r="AC24" s="79" t="str">
        <f>REPLACE(INDEX(GroupVertices[Group],MATCH(Edges[[#This Row],[Vertex 1]],GroupVertices[Vertex],0)),1,1,"")</f>
        <v>7</v>
      </c>
      <c r="AD24" s="79" t="str">
        <f>REPLACE(INDEX(GroupVertices[Group],MATCH(Edges[[#This Row],[Vertex 2]],GroupVertices[Vertex],0)),1,1,"")</f>
        <v>6</v>
      </c>
      <c r="AE24" s="34"/>
      <c r="AF24" s="34"/>
      <c r="AG24" s="34"/>
      <c r="AH24" s="34"/>
      <c r="AI24" s="34"/>
      <c r="AJ24" s="34"/>
      <c r="AK24" s="34"/>
      <c r="AL24" s="34"/>
      <c r="AM24" s="34"/>
    </row>
    <row r="25" spans="1:39" ht="15">
      <c r="A25" s="65" t="s">
        <v>234</v>
      </c>
      <c r="B25" s="65" t="s">
        <v>226</v>
      </c>
      <c r="C25" s="66" t="s">
        <v>4894</v>
      </c>
      <c r="D25" s="67">
        <v>1.2857142857142856</v>
      </c>
      <c r="E25" s="68" t="s">
        <v>137</v>
      </c>
      <c r="F25" s="69">
        <v>31.1875</v>
      </c>
      <c r="G25" s="66"/>
      <c r="H25" s="70"/>
      <c r="I25" s="71"/>
      <c r="J25" s="71"/>
      <c r="K25" s="34"/>
      <c r="L25" s="78">
        <v>25</v>
      </c>
      <c r="M25" s="78"/>
      <c r="N25" s="73"/>
      <c r="O25" s="80" t="s">
        <v>381</v>
      </c>
      <c r="P25" s="80" t="s">
        <v>397</v>
      </c>
      <c r="Q25" s="80" t="s">
        <v>701</v>
      </c>
      <c r="R25" s="80" t="s">
        <v>1213</v>
      </c>
      <c r="S25" s="80"/>
      <c r="T25" s="80"/>
      <c r="U25" s="80"/>
      <c r="V25" s="80"/>
      <c r="W25" s="80"/>
      <c r="X25" s="80"/>
      <c r="Y25" s="80"/>
      <c r="Z25" s="80"/>
      <c r="AA25" s="80"/>
      <c r="AB25">
        <v>3</v>
      </c>
      <c r="AC25" s="79" t="str">
        <f>REPLACE(INDEX(GroupVertices[Group],MATCH(Edges[[#This Row],[Vertex 1]],GroupVertices[Vertex],0)),1,1,"")</f>
        <v>7</v>
      </c>
      <c r="AD25" s="79" t="str">
        <f>REPLACE(INDEX(GroupVertices[Group],MATCH(Edges[[#This Row],[Vertex 2]],GroupVertices[Vertex],0)),1,1,"")</f>
        <v>6</v>
      </c>
      <c r="AE25" s="34"/>
      <c r="AF25" s="34"/>
      <c r="AG25" s="34"/>
      <c r="AH25" s="34"/>
      <c r="AI25" s="34"/>
      <c r="AJ25" s="34"/>
      <c r="AK25" s="34"/>
      <c r="AL25" s="34"/>
      <c r="AM25" s="34"/>
    </row>
    <row r="26" spans="1:39" ht="15">
      <c r="A26" s="65" t="s">
        <v>235</v>
      </c>
      <c r="B26" s="65" t="s">
        <v>325</v>
      </c>
      <c r="C26" s="66" t="s">
        <v>4894</v>
      </c>
      <c r="D26" s="67">
        <v>1.4285714285714286</v>
      </c>
      <c r="E26" s="68" t="s">
        <v>137</v>
      </c>
      <c r="F26" s="69">
        <v>30.78125</v>
      </c>
      <c r="G26" s="66"/>
      <c r="H26" s="70"/>
      <c r="I26" s="71"/>
      <c r="J26" s="71"/>
      <c r="K26" s="34"/>
      <c r="L26" s="78">
        <v>26</v>
      </c>
      <c r="M26" s="78"/>
      <c r="N26" s="73"/>
      <c r="O26" s="80" t="s">
        <v>381</v>
      </c>
      <c r="P26" s="80" t="s">
        <v>398</v>
      </c>
      <c r="Q26" s="80" t="s">
        <v>702</v>
      </c>
      <c r="R26" s="80" t="s">
        <v>1214</v>
      </c>
      <c r="S26" s="80"/>
      <c r="T26" s="80"/>
      <c r="U26" s="80"/>
      <c r="V26" s="80"/>
      <c r="W26" s="80"/>
      <c r="X26" s="80"/>
      <c r="Y26" s="80"/>
      <c r="Z26" s="80"/>
      <c r="AA26" s="80"/>
      <c r="AB26">
        <v>4</v>
      </c>
      <c r="AC26" s="79" t="str">
        <f>REPLACE(INDEX(GroupVertices[Group],MATCH(Edges[[#This Row],[Vertex 1]],GroupVertices[Vertex],0)),1,1,"")</f>
        <v>9</v>
      </c>
      <c r="AD26" s="79" t="str">
        <f>REPLACE(INDEX(GroupVertices[Group],MATCH(Edges[[#This Row],[Vertex 2]],GroupVertices[Vertex],0)),1,1,"")</f>
        <v>5</v>
      </c>
      <c r="AE26" s="34"/>
      <c r="AF26" s="34"/>
      <c r="AG26" s="34"/>
      <c r="AH26" s="34"/>
      <c r="AI26" s="34"/>
      <c r="AJ26" s="34"/>
      <c r="AK26" s="34"/>
      <c r="AL26" s="34"/>
      <c r="AM26" s="34"/>
    </row>
    <row r="27" spans="1:39" ht="15">
      <c r="A27" s="65" t="s">
        <v>235</v>
      </c>
      <c r="B27" s="65" t="s">
        <v>325</v>
      </c>
      <c r="C27" s="66" t="s">
        <v>4894</v>
      </c>
      <c r="D27" s="67">
        <v>1.4285714285714286</v>
      </c>
      <c r="E27" s="68" t="s">
        <v>137</v>
      </c>
      <c r="F27" s="69">
        <v>30.78125</v>
      </c>
      <c r="G27" s="66"/>
      <c r="H27" s="70"/>
      <c r="I27" s="71"/>
      <c r="J27" s="71"/>
      <c r="K27" s="34"/>
      <c r="L27" s="78">
        <v>27</v>
      </c>
      <c r="M27" s="78"/>
      <c r="N27" s="73"/>
      <c r="O27" s="80" t="s">
        <v>381</v>
      </c>
      <c r="P27" s="80" t="s">
        <v>398</v>
      </c>
      <c r="Q27" s="80" t="s">
        <v>702</v>
      </c>
      <c r="R27" s="80" t="s">
        <v>1215</v>
      </c>
      <c r="S27" s="80"/>
      <c r="T27" s="80"/>
      <c r="U27" s="80"/>
      <c r="V27" s="80"/>
      <c r="W27" s="80"/>
      <c r="X27" s="80"/>
      <c r="Y27" s="80"/>
      <c r="Z27" s="80"/>
      <c r="AA27" s="80"/>
      <c r="AB27">
        <v>4</v>
      </c>
      <c r="AC27" s="79" t="str">
        <f>REPLACE(INDEX(GroupVertices[Group],MATCH(Edges[[#This Row],[Vertex 1]],GroupVertices[Vertex],0)),1,1,"")</f>
        <v>9</v>
      </c>
      <c r="AD27" s="79" t="str">
        <f>REPLACE(INDEX(GroupVertices[Group],MATCH(Edges[[#This Row],[Vertex 2]],GroupVertices[Vertex],0)),1,1,"")</f>
        <v>5</v>
      </c>
      <c r="AE27" s="34"/>
      <c r="AF27" s="34"/>
      <c r="AG27" s="34"/>
      <c r="AH27" s="34"/>
      <c r="AI27" s="34"/>
      <c r="AJ27" s="34"/>
      <c r="AK27" s="34"/>
      <c r="AL27" s="34"/>
      <c r="AM27" s="34"/>
    </row>
    <row r="28" spans="1:39" ht="15">
      <c r="A28" s="65" t="s">
        <v>235</v>
      </c>
      <c r="B28" s="65" t="s">
        <v>325</v>
      </c>
      <c r="C28" s="66" t="s">
        <v>4894</v>
      </c>
      <c r="D28" s="67">
        <v>1.4285714285714286</v>
      </c>
      <c r="E28" s="68" t="s">
        <v>137</v>
      </c>
      <c r="F28" s="69">
        <v>30.78125</v>
      </c>
      <c r="G28" s="66"/>
      <c r="H28" s="70"/>
      <c r="I28" s="71"/>
      <c r="J28" s="71"/>
      <c r="K28" s="34"/>
      <c r="L28" s="78">
        <v>28</v>
      </c>
      <c r="M28" s="78"/>
      <c r="N28" s="73"/>
      <c r="O28" s="80" t="s">
        <v>381</v>
      </c>
      <c r="P28" s="80" t="s">
        <v>398</v>
      </c>
      <c r="Q28" s="80" t="s">
        <v>703</v>
      </c>
      <c r="R28" s="80" t="s">
        <v>1214</v>
      </c>
      <c r="S28" s="80"/>
      <c r="T28" s="80"/>
      <c r="U28" s="80"/>
      <c r="V28" s="80"/>
      <c r="W28" s="80"/>
      <c r="X28" s="80"/>
      <c r="Y28" s="80"/>
      <c r="Z28" s="80"/>
      <c r="AA28" s="80"/>
      <c r="AB28">
        <v>4</v>
      </c>
      <c r="AC28" s="79" t="str">
        <f>REPLACE(INDEX(GroupVertices[Group],MATCH(Edges[[#This Row],[Vertex 1]],GroupVertices[Vertex],0)),1,1,"")</f>
        <v>9</v>
      </c>
      <c r="AD28" s="79" t="str">
        <f>REPLACE(INDEX(GroupVertices[Group],MATCH(Edges[[#This Row],[Vertex 2]],GroupVertices[Vertex],0)),1,1,"")</f>
        <v>5</v>
      </c>
      <c r="AE28" s="34"/>
      <c r="AF28" s="34"/>
      <c r="AG28" s="34"/>
      <c r="AH28" s="34"/>
      <c r="AI28" s="34"/>
      <c r="AJ28" s="34"/>
      <c r="AK28" s="34"/>
      <c r="AL28" s="34"/>
      <c r="AM28" s="34"/>
    </row>
    <row r="29" spans="1:39" ht="15">
      <c r="A29" s="65" t="s">
        <v>235</v>
      </c>
      <c r="B29" s="65" t="s">
        <v>325</v>
      </c>
      <c r="C29" s="66" t="s">
        <v>4894</v>
      </c>
      <c r="D29" s="67">
        <v>1.4285714285714286</v>
      </c>
      <c r="E29" s="68" t="s">
        <v>137</v>
      </c>
      <c r="F29" s="69">
        <v>30.78125</v>
      </c>
      <c r="G29" s="66"/>
      <c r="H29" s="70"/>
      <c r="I29" s="71"/>
      <c r="J29" s="71"/>
      <c r="K29" s="34"/>
      <c r="L29" s="78">
        <v>29</v>
      </c>
      <c r="M29" s="78"/>
      <c r="N29" s="73"/>
      <c r="O29" s="80" t="s">
        <v>381</v>
      </c>
      <c r="P29" s="80" t="s">
        <v>398</v>
      </c>
      <c r="Q29" s="80" t="s">
        <v>703</v>
      </c>
      <c r="R29" s="80" t="s">
        <v>1215</v>
      </c>
      <c r="S29" s="80"/>
      <c r="T29" s="80"/>
      <c r="U29" s="80"/>
      <c r="V29" s="80"/>
      <c r="W29" s="80"/>
      <c r="X29" s="80"/>
      <c r="Y29" s="80"/>
      <c r="Z29" s="80"/>
      <c r="AA29" s="80"/>
      <c r="AB29">
        <v>4</v>
      </c>
      <c r="AC29" s="79" t="str">
        <f>REPLACE(INDEX(GroupVertices[Group],MATCH(Edges[[#This Row],[Vertex 1]],GroupVertices[Vertex],0)),1,1,"")</f>
        <v>9</v>
      </c>
      <c r="AD29" s="79" t="str">
        <f>REPLACE(INDEX(GroupVertices[Group],MATCH(Edges[[#This Row],[Vertex 2]],GroupVertices[Vertex],0)),1,1,"")</f>
        <v>5</v>
      </c>
      <c r="AE29" s="34"/>
      <c r="AF29" s="34"/>
      <c r="AG29" s="34"/>
      <c r="AH29" s="34"/>
      <c r="AI29" s="34"/>
      <c r="AJ29" s="34"/>
      <c r="AK29" s="34"/>
      <c r="AL29" s="34"/>
      <c r="AM29" s="34"/>
    </row>
    <row r="30" spans="1:39" ht="15">
      <c r="A30" s="65" t="s">
        <v>235</v>
      </c>
      <c r="B30" s="65" t="s">
        <v>343</v>
      </c>
      <c r="C30" s="66" t="s">
        <v>4893</v>
      </c>
      <c r="D30" s="67">
        <v>1</v>
      </c>
      <c r="E30" s="68" t="s">
        <v>133</v>
      </c>
      <c r="F30" s="69">
        <v>32</v>
      </c>
      <c r="G30" s="66"/>
      <c r="H30" s="70"/>
      <c r="I30" s="71"/>
      <c r="J30" s="71"/>
      <c r="K30" s="34"/>
      <c r="L30" s="78">
        <v>30</v>
      </c>
      <c r="M30" s="78"/>
      <c r="N30" s="73"/>
      <c r="O30" s="80" t="s">
        <v>381</v>
      </c>
      <c r="P30" s="80" t="s">
        <v>399</v>
      </c>
      <c r="Q30" s="80" t="s">
        <v>704</v>
      </c>
      <c r="R30" s="80" t="s">
        <v>1216</v>
      </c>
      <c r="S30" s="80"/>
      <c r="T30" s="80"/>
      <c r="U30" s="80"/>
      <c r="V30" s="80"/>
      <c r="W30" s="80"/>
      <c r="X30" s="80"/>
      <c r="Y30" s="80"/>
      <c r="Z30" s="80"/>
      <c r="AA30" s="80"/>
      <c r="AB30">
        <v>1</v>
      </c>
      <c r="AC30" s="79" t="str">
        <f>REPLACE(INDEX(GroupVertices[Group],MATCH(Edges[[#This Row],[Vertex 1]],GroupVertices[Vertex],0)),1,1,"")</f>
        <v>9</v>
      </c>
      <c r="AD30" s="79" t="str">
        <f>REPLACE(INDEX(GroupVertices[Group],MATCH(Edges[[#This Row],[Vertex 2]],GroupVertices[Vertex],0)),1,1,"")</f>
        <v>9</v>
      </c>
      <c r="AE30" s="34"/>
      <c r="AF30" s="34"/>
      <c r="AG30" s="34"/>
      <c r="AH30" s="34"/>
      <c r="AI30" s="34"/>
      <c r="AJ30" s="34"/>
      <c r="AK30" s="34"/>
      <c r="AL30" s="34"/>
      <c r="AM30" s="34"/>
    </row>
    <row r="31" spans="1:39" ht="15">
      <c r="A31" s="65" t="s">
        <v>230</v>
      </c>
      <c r="B31" s="65" t="s">
        <v>348</v>
      </c>
      <c r="C31" s="66" t="s">
        <v>4893</v>
      </c>
      <c r="D31" s="67">
        <v>1</v>
      </c>
      <c r="E31" s="68" t="s">
        <v>133</v>
      </c>
      <c r="F31" s="69">
        <v>32</v>
      </c>
      <c r="G31" s="66"/>
      <c r="H31" s="70"/>
      <c r="I31" s="71"/>
      <c r="J31" s="71"/>
      <c r="K31" s="34"/>
      <c r="L31" s="78">
        <v>31</v>
      </c>
      <c r="M31" s="78"/>
      <c r="N31" s="73"/>
      <c r="O31" s="80" t="s">
        <v>381</v>
      </c>
      <c r="P31" s="80" t="s">
        <v>400</v>
      </c>
      <c r="Q31" s="80" t="s">
        <v>705</v>
      </c>
      <c r="R31" s="80" t="s">
        <v>1217</v>
      </c>
      <c r="S31" s="80"/>
      <c r="T31" s="80"/>
      <c r="U31" s="80"/>
      <c r="V31" s="80"/>
      <c r="W31" s="80"/>
      <c r="X31" s="80"/>
      <c r="Y31" s="80"/>
      <c r="Z31" s="80"/>
      <c r="AA31" s="80"/>
      <c r="AB31">
        <v>1</v>
      </c>
      <c r="AC31" s="79" t="str">
        <f>REPLACE(INDEX(GroupVertices[Group],MATCH(Edges[[#This Row],[Vertex 1]],GroupVertices[Vertex],0)),1,1,"")</f>
        <v>2</v>
      </c>
      <c r="AD31" s="79" t="str">
        <f>REPLACE(INDEX(GroupVertices[Group],MATCH(Edges[[#This Row],[Vertex 2]],GroupVertices[Vertex],0)),1,1,"")</f>
        <v>2</v>
      </c>
      <c r="AE31" s="34"/>
      <c r="AF31" s="34"/>
      <c r="AG31" s="34"/>
      <c r="AH31" s="34"/>
      <c r="AI31" s="34"/>
      <c r="AJ31" s="34"/>
      <c r="AK31" s="34"/>
      <c r="AL31" s="34"/>
      <c r="AM31" s="34"/>
    </row>
    <row r="32" spans="1:39" ht="15">
      <c r="A32" s="65" t="s">
        <v>236</v>
      </c>
      <c r="B32" s="65" t="s">
        <v>348</v>
      </c>
      <c r="C32" s="66" t="s">
        <v>4895</v>
      </c>
      <c r="D32" s="67">
        <v>4.857142857142858</v>
      </c>
      <c r="E32" s="68" t="s">
        <v>137</v>
      </c>
      <c r="F32" s="69">
        <v>21.03125</v>
      </c>
      <c r="G32" s="66"/>
      <c r="H32" s="70"/>
      <c r="I32" s="71"/>
      <c r="J32" s="71"/>
      <c r="K32" s="34"/>
      <c r="L32" s="78">
        <v>32</v>
      </c>
      <c r="M32" s="78"/>
      <c r="N32" s="73"/>
      <c r="O32" s="80" t="s">
        <v>381</v>
      </c>
      <c r="P32" s="80" t="s">
        <v>401</v>
      </c>
      <c r="Q32" s="80" t="s">
        <v>706</v>
      </c>
      <c r="R32" s="80" t="s">
        <v>1218</v>
      </c>
      <c r="S32" s="80"/>
      <c r="T32" s="80"/>
      <c r="U32" s="80"/>
      <c r="V32" s="80"/>
      <c r="W32" s="80"/>
      <c r="X32" s="80"/>
      <c r="Y32" s="80"/>
      <c r="Z32" s="80"/>
      <c r="AA32" s="80"/>
      <c r="AB32">
        <v>28</v>
      </c>
      <c r="AC32" s="79" t="str">
        <f>REPLACE(INDEX(GroupVertices[Group],MATCH(Edges[[#This Row],[Vertex 1]],GroupVertices[Vertex],0)),1,1,"")</f>
        <v>2</v>
      </c>
      <c r="AD32" s="79" t="str">
        <f>REPLACE(INDEX(GroupVertices[Group],MATCH(Edges[[#This Row],[Vertex 2]],GroupVertices[Vertex],0)),1,1,"")</f>
        <v>2</v>
      </c>
      <c r="AE32" s="34"/>
      <c r="AF32" s="34"/>
      <c r="AG32" s="34"/>
      <c r="AH32" s="34"/>
      <c r="AI32" s="34"/>
      <c r="AJ32" s="34"/>
      <c r="AK32" s="34"/>
      <c r="AL32" s="34"/>
      <c r="AM32" s="34"/>
    </row>
    <row r="33" spans="1:39" ht="15">
      <c r="A33" s="65" t="s">
        <v>236</v>
      </c>
      <c r="B33" s="65" t="s">
        <v>348</v>
      </c>
      <c r="C33" s="66" t="s">
        <v>4895</v>
      </c>
      <c r="D33" s="67">
        <v>4.857142857142858</v>
      </c>
      <c r="E33" s="68" t="s">
        <v>137</v>
      </c>
      <c r="F33" s="69">
        <v>21.03125</v>
      </c>
      <c r="G33" s="66"/>
      <c r="H33" s="70"/>
      <c r="I33" s="71"/>
      <c r="J33" s="71"/>
      <c r="K33" s="34"/>
      <c r="L33" s="78">
        <v>33</v>
      </c>
      <c r="M33" s="78"/>
      <c r="N33" s="73"/>
      <c r="O33" s="80" t="s">
        <v>381</v>
      </c>
      <c r="P33" s="80" t="s">
        <v>401</v>
      </c>
      <c r="Q33" s="80" t="s">
        <v>706</v>
      </c>
      <c r="R33" s="80" t="s">
        <v>1219</v>
      </c>
      <c r="S33" s="80"/>
      <c r="T33" s="80"/>
      <c r="U33" s="80"/>
      <c r="V33" s="80"/>
      <c r="W33" s="80"/>
      <c r="X33" s="80"/>
      <c r="Y33" s="80"/>
      <c r="Z33" s="80"/>
      <c r="AA33" s="80"/>
      <c r="AB33">
        <v>28</v>
      </c>
      <c r="AC33" s="79" t="str">
        <f>REPLACE(INDEX(GroupVertices[Group],MATCH(Edges[[#This Row],[Vertex 1]],GroupVertices[Vertex],0)),1,1,"")</f>
        <v>2</v>
      </c>
      <c r="AD33" s="79" t="str">
        <f>REPLACE(INDEX(GroupVertices[Group],MATCH(Edges[[#This Row],[Vertex 2]],GroupVertices[Vertex],0)),1,1,"")</f>
        <v>2</v>
      </c>
      <c r="AE33" s="34"/>
      <c r="AF33" s="34"/>
      <c r="AG33" s="34"/>
      <c r="AH33" s="34"/>
      <c r="AI33" s="34"/>
      <c r="AJ33" s="34"/>
      <c r="AK33" s="34"/>
      <c r="AL33" s="34"/>
      <c r="AM33" s="34"/>
    </row>
    <row r="34" spans="1:39" ht="15">
      <c r="A34" s="65" t="s">
        <v>236</v>
      </c>
      <c r="B34" s="65" t="s">
        <v>348</v>
      </c>
      <c r="C34" s="66" t="s">
        <v>4895</v>
      </c>
      <c r="D34" s="67">
        <v>4.857142857142858</v>
      </c>
      <c r="E34" s="68" t="s">
        <v>137</v>
      </c>
      <c r="F34" s="69">
        <v>21.03125</v>
      </c>
      <c r="G34" s="66"/>
      <c r="H34" s="70"/>
      <c r="I34" s="71"/>
      <c r="J34" s="71"/>
      <c r="K34" s="34"/>
      <c r="L34" s="78">
        <v>34</v>
      </c>
      <c r="M34" s="78"/>
      <c r="N34" s="73"/>
      <c r="O34" s="80" t="s">
        <v>381</v>
      </c>
      <c r="P34" s="80" t="s">
        <v>401</v>
      </c>
      <c r="Q34" s="80" t="s">
        <v>706</v>
      </c>
      <c r="R34" s="80" t="s">
        <v>1220</v>
      </c>
      <c r="S34" s="80"/>
      <c r="T34" s="80"/>
      <c r="U34" s="80"/>
      <c r="V34" s="80"/>
      <c r="W34" s="80"/>
      <c r="X34" s="80"/>
      <c r="Y34" s="80"/>
      <c r="Z34" s="80"/>
      <c r="AA34" s="80"/>
      <c r="AB34">
        <v>28</v>
      </c>
      <c r="AC34" s="79" t="str">
        <f>REPLACE(INDEX(GroupVertices[Group],MATCH(Edges[[#This Row],[Vertex 1]],GroupVertices[Vertex],0)),1,1,"")</f>
        <v>2</v>
      </c>
      <c r="AD34" s="79" t="str">
        <f>REPLACE(INDEX(GroupVertices[Group],MATCH(Edges[[#This Row],[Vertex 2]],GroupVertices[Vertex],0)),1,1,"")</f>
        <v>2</v>
      </c>
      <c r="AE34" s="34"/>
      <c r="AF34" s="34"/>
      <c r="AG34" s="34"/>
      <c r="AH34" s="34"/>
      <c r="AI34" s="34"/>
      <c r="AJ34" s="34"/>
      <c r="AK34" s="34"/>
      <c r="AL34" s="34"/>
      <c r="AM34" s="34"/>
    </row>
    <row r="35" spans="1:39" ht="15">
      <c r="A35" s="65" t="s">
        <v>236</v>
      </c>
      <c r="B35" s="65" t="s">
        <v>348</v>
      </c>
      <c r="C35" s="66" t="s">
        <v>4895</v>
      </c>
      <c r="D35" s="67">
        <v>4.857142857142858</v>
      </c>
      <c r="E35" s="68" t="s">
        <v>137</v>
      </c>
      <c r="F35" s="69">
        <v>21.03125</v>
      </c>
      <c r="G35" s="66"/>
      <c r="H35" s="70"/>
      <c r="I35" s="71"/>
      <c r="J35" s="71"/>
      <c r="K35" s="34"/>
      <c r="L35" s="78">
        <v>35</v>
      </c>
      <c r="M35" s="78"/>
      <c r="N35" s="73"/>
      <c r="O35" s="80" t="s">
        <v>381</v>
      </c>
      <c r="P35" s="80" t="s">
        <v>401</v>
      </c>
      <c r="Q35" s="80" t="s">
        <v>706</v>
      </c>
      <c r="R35" s="80" t="s">
        <v>1221</v>
      </c>
      <c r="S35" s="80"/>
      <c r="T35" s="80"/>
      <c r="U35" s="80"/>
      <c r="V35" s="80"/>
      <c r="W35" s="80"/>
      <c r="X35" s="80"/>
      <c r="Y35" s="80"/>
      <c r="Z35" s="80"/>
      <c r="AA35" s="80"/>
      <c r="AB35">
        <v>28</v>
      </c>
      <c r="AC35" s="79" t="str">
        <f>REPLACE(INDEX(GroupVertices[Group],MATCH(Edges[[#This Row],[Vertex 1]],GroupVertices[Vertex],0)),1,1,"")</f>
        <v>2</v>
      </c>
      <c r="AD35" s="79" t="str">
        <f>REPLACE(INDEX(GroupVertices[Group],MATCH(Edges[[#This Row],[Vertex 2]],GroupVertices[Vertex],0)),1,1,"")</f>
        <v>2</v>
      </c>
      <c r="AE35" s="34"/>
      <c r="AF35" s="34"/>
      <c r="AG35" s="34"/>
      <c r="AH35" s="34"/>
      <c r="AI35" s="34"/>
      <c r="AJ35" s="34"/>
      <c r="AK35" s="34"/>
      <c r="AL35" s="34"/>
      <c r="AM35" s="34"/>
    </row>
    <row r="36" spans="1:39" ht="15">
      <c r="A36" s="65" t="s">
        <v>236</v>
      </c>
      <c r="B36" s="65" t="s">
        <v>348</v>
      </c>
      <c r="C36" s="66" t="s">
        <v>4895</v>
      </c>
      <c r="D36" s="67">
        <v>4.857142857142858</v>
      </c>
      <c r="E36" s="68" t="s">
        <v>137</v>
      </c>
      <c r="F36" s="69">
        <v>21.03125</v>
      </c>
      <c r="G36" s="66"/>
      <c r="H36" s="70"/>
      <c r="I36" s="71"/>
      <c r="J36" s="71"/>
      <c r="K36" s="34"/>
      <c r="L36" s="78">
        <v>36</v>
      </c>
      <c r="M36" s="78"/>
      <c r="N36" s="73"/>
      <c r="O36" s="80" t="s">
        <v>381</v>
      </c>
      <c r="P36" s="80" t="s">
        <v>401</v>
      </c>
      <c r="Q36" s="80" t="s">
        <v>706</v>
      </c>
      <c r="R36" s="80" t="s">
        <v>1222</v>
      </c>
      <c r="S36" s="80"/>
      <c r="T36" s="80"/>
      <c r="U36" s="80"/>
      <c r="V36" s="80"/>
      <c r="W36" s="80"/>
      <c r="X36" s="80"/>
      <c r="Y36" s="80"/>
      <c r="Z36" s="80"/>
      <c r="AA36" s="80"/>
      <c r="AB36">
        <v>28</v>
      </c>
      <c r="AC36" s="79" t="str">
        <f>REPLACE(INDEX(GroupVertices[Group],MATCH(Edges[[#This Row],[Vertex 1]],GroupVertices[Vertex],0)),1,1,"")</f>
        <v>2</v>
      </c>
      <c r="AD36" s="79" t="str">
        <f>REPLACE(INDEX(GroupVertices[Group],MATCH(Edges[[#This Row],[Vertex 2]],GroupVertices[Vertex],0)),1,1,"")</f>
        <v>2</v>
      </c>
      <c r="AE36" s="34"/>
      <c r="AF36" s="34"/>
      <c r="AG36" s="34"/>
      <c r="AH36" s="34"/>
      <c r="AI36" s="34"/>
      <c r="AJ36" s="34"/>
      <c r="AK36" s="34"/>
      <c r="AL36" s="34"/>
      <c r="AM36" s="34"/>
    </row>
    <row r="37" spans="1:39" ht="15">
      <c r="A37" s="65" t="s">
        <v>236</v>
      </c>
      <c r="B37" s="65" t="s">
        <v>348</v>
      </c>
      <c r="C37" s="66" t="s">
        <v>4895</v>
      </c>
      <c r="D37" s="67">
        <v>4.857142857142858</v>
      </c>
      <c r="E37" s="68" t="s">
        <v>137</v>
      </c>
      <c r="F37" s="69">
        <v>21.03125</v>
      </c>
      <c r="G37" s="66"/>
      <c r="H37" s="70"/>
      <c r="I37" s="71"/>
      <c r="J37" s="71"/>
      <c r="K37" s="34"/>
      <c r="L37" s="78">
        <v>37</v>
      </c>
      <c r="M37" s="78"/>
      <c r="N37" s="73"/>
      <c r="O37" s="80" t="s">
        <v>381</v>
      </c>
      <c r="P37" s="80" t="s">
        <v>401</v>
      </c>
      <c r="Q37" s="80" t="s">
        <v>706</v>
      </c>
      <c r="R37" s="80" t="s">
        <v>1223</v>
      </c>
      <c r="S37" s="80"/>
      <c r="T37" s="80"/>
      <c r="U37" s="80"/>
      <c r="V37" s="80"/>
      <c r="W37" s="80"/>
      <c r="X37" s="80"/>
      <c r="Y37" s="80"/>
      <c r="Z37" s="80"/>
      <c r="AA37" s="80"/>
      <c r="AB37">
        <v>28</v>
      </c>
      <c r="AC37" s="79" t="str">
        <f>REPLACE(INDEX(GroupVertices[Group],MATCH(Edges[[#This Row],[Vertex 1]],GroupVertices[Vertex],0)),1,1,"")</f>
        <v>2</v>
      </c>
      <c r="AD37" s="79" t="str">
        <f>REPLACE(INDEX(GroupVertices[Group],MATCH(Edges[[#This Row],[Vertex 2]],GroupVertices[Vertex],0)),1,1,"")</f>
        <v>2</v>
      </c>
      <c r="AE37" s="34"/>
      <c r="AF37" s="34"/>
      <c r="AG37" s="34"/>
      <c r="AH37" s="34"/>
      <c r="AI37" s="34"/>
      <c r="AJ37" s="34"/>
      <c r="AK37" s="34"/>
      <c r="AL37" s="34"/>
      <c r="AM37" s="34"/>
    </row>
    <row r="38" spans="1:39" ht="15">
      <c r="A38" s="65" t="s">
        <v>236</v>
      </c>
      <c r="B38" s="65" t="s">
        <v>348</v>
      </c>
      <c r="C38" s="66" t="s">
        <v>4895</v>
      </c>
      <c r="D38" s="67">
        <v>4.857142857142858</v>
      </c>
      <c r="E38" s="68" t="s">
        <v>137</v>
      </c>
      <c r="F38" s="69">
        <v>21.03125</v>
      </c>
      <c r="G38" s="66"/>
      <c r="H38" s="70"/>
      <c r="I38" s="71"/>
      <c r="J38" s="71"/>
      <c r="K38" s="34"/>
      <c r="L38" s="78">
        <v>38</v>
      </c>
      <c r="M38" s="78"/>
      <c r="N38" s="73"/>
      <c r="O38" s="80" t="s">
        <v>381</v>
      </c>
      <c r="P38" s="80" t="s">
        <v>401</v>
      </c>
      <c r="Q38" s="80" t="s">
        <v>706</v>
      </c>
      <c r="R38" s="80" t="s">
        <v>1224</v>
      </c>
      <c r="S38" s="80"/>
      <c r="T38" s="80"/>
      <c r="U38" s="80"/>
      <c r="V38" s="80"/>
      <c r="W38" s="80"/>
      <c r="X38" s="80"/>
      <c r="Y38" s="80"/>
      <c r="Z38" s="80"/>
      <c r="AA38" s="80"/>
      <c r="AB38">
        <v>28</v>
      </c>
      <c r="AC38" s="79" t="str">
        <f>REPLACE(INDEX(GroupVertices[Group],MATCH(Edges[[#This Row],[Vertex 1]],GroupVertices[Vertex],0)),1,1,"")</f>
        <v>2</v>
      </c>
      <c r="AD38" s="79" t="str">
        <f>REPLACE(INDEX(GroupVertices[Group],MATCH(Edges[[#This Row],[Vertex 2]],GroupVertices[Vertex],0)),1,1,"")</f>
        <v>2</v>
      </c>
      <c r="AE38" s="34"/>
      <c r="AF38" s="34"/>
      <c r="AG38" s="34"/>
      <c r="AH38" s="34"/>
      <c r="AI38" s="34"/>
      <c r="AJ38" s="34"/>
      <c r="AK38" s="34"/>
      <c r="AL38" s="34"/>
      <c r="AM38" s="34"/>
    </row>
    <row r="39" spans="1:39" ht="15">
      <c r="A39" s="65" t="s">
        <v>236</v>
      </c>
      <c r="B39" s="65" t="s">
        <v>348</v>
      </c>
      <c r="C39" s="66" t="s">
        <v>4895</v>
      </c>
      <c r="D39" s="67">
        <v>4.857142857142858</v>
      </c>
      <c r="E39" s="68" t="s">
        <v>137</v>
      </c>
      <c r="F39" s="69">
        <v>21.03125</v>
      </c>
      <c r="G39" s="66"/>
      <c r="H39" s="70"/>
      <c r="I39" s="71"/>
      <c r="J39" s="71"/>
      <c r="K39" s="34"/>
      <c r="L39" s="78">
        <v>39</v>
      </c>
      <c r="M39" s="78"/>
      <c r="N39" s="73"/>
      <c r="O39" s="80" t="s">
        <v>381</v>
      </c>
      <c r="P39" s="80" t="s">
        <v>401</v>
      </c>
      <c r="Q39" s="80" t="s">
        <v>707</v>
      </c>
      <c r="R39" s="80" t="s">
        <v>1218</v>
      </c>
      <c r="S39" s="80"/>
      <c r="T39" s="80"/>
      <c r="U39" s="80"/>
      <c r="V39" s="80"/>
      <c r="W39" s="80"/>
      <c r="X39" s="80"/>
      <c r="Y39" s="80"/>
      <c r="Z39" s="80"/>
      <c r="AA39" s="80"/>
      <c r="AB39">
        <v>28</v>
      </c>
      <c r="AC39" s="79" t="str">
        <f>REPLACE(INDEX(GroupVertices[Group],MATCH(Edges[[#This Row],[Vertex 1]],GroupVertices[Vertex],0)),1,1,"")</f>
        <v>2</v>
      </c>
      <c r="AD39" s="79" t="str">
        <f>REPLACE(INDEX(GroupVertices[Group],MATCH(Edges[[#This Row],[Vertex 2]],GroupVertices[Vertex],0)),1,1,"")</f>
        <v>2</v>
      </c>
      <c r="AE39" s="34"/>
      <c r="AF39" s="34"/>
      <c r="AG39" s="34"/>
      <c r="AH39" s="34"/>
      <c r="AI39" s="34"/>
      <c r="AJ39" s="34"/>
      <c r="AK39" s="34"/>
      <c r="AL39" s="34"/>
      <c r="AM39" s="34"/>
    </row>
    <row r="40" spans="1:39" ht="15">
      <c r="A40" s="65" t="s">
        <v>236</v>
      </c>
      <c r="B40" s="65" t="s">
        <v>348</v>
      </c>
      <c r="C40" s="66" t="s">
        <v>4895</v>
      </c>
      <c r="D40" s="67">
        <v>4.857142857142858</v>
      </c>
      <c r="E40" s="68" t="s">
        <v>137</v>
      </c>
      <c r="F40" s="69">
        <v>21.03125</v>
      </c>
      <c r="G40" s="66"/>
      <c r="H40" s="70"/>
      <c r="I40" s="71"/>
      <c r="J40" s="71"/>
      <c r="K40" s="34"/>
      <c r="L40" s="78">
        <v>40</v>
      </c>
      <c r="M40" s="78"/>
      <c r="N40" s="73"/>
      <c r="O40" s="80" t="s">
        <v>381</v>
      </c>
      <c r="P40" s="80" t="s">
        <v>401</v>
      </c>
      <c r="Q40" s="80" t="s">
        <v>707</v>
      </c>
      <c r="R40" s="80" t="s">
        <v>1219</v>
      </c>
      <c r="S40" s="80"/>
      <c r="T40" s="80"/>
      <c r="U40" s="80"/>
      <c r="V40" s="80"/>
      <c r="W40" s="80"/>
      <c r="X40" s="80"/>
      <c r="Y40" s="80"/>
      <c r="Z40" s="80"/>
      <c r="AA40" s="80"/>
      <c r="AB40">
        <v>28</v>
      </c>
      <c r="AC40" s="79" t="str">
        <f>REPLACE(INDEX(GroupVertices[Group],MATCH(Edges[[#This Row],[Vertex 1]],GroupVertices[Vertex],0)),1,1,"")</f>
        <v>2</v>
      </c>
      <c r="AD40" s="79" t="str">
        <f>REPLACE(INDEX(GroupVertices[Group],MATCH(Edges[[#This Row],[Vertex 2]],GroupVertices[Vertex],0)),1,1,"")</f>
        <v>2</v>
      </c>
      <c r="AE40" s="34"/>
      <c r="AF40" s="34"/>
      <c r="AG40" s="34"/>
      <c r="AH40" s="34"/>
      <c r="AI40" s="34"/>
      <c r="AJ40" s="34"/>
      <c r="AK40" s="34"/>
      <c r="AL40" s="34"/>
      <c r="AM40" s="34"/>
    </row>
    <row r="41" spans="1:39" ht="15">
      <c r="A41" s="65" t="s">
        <v>236</v>
      </c>
      <c r="B41" s="65" t="s">
        <v>348</v>
      </c>
      <c r="C41" s="66" t="s">
        <v>4895</v>
      </c>
      <c r="D41" s="67">
        <v>4.857142857142858</v>
      </c>
      <c r="E41" s="68" t="s">
        <v>137</v>
      </c>
      <c r="F41" s="69">
        <v>21.03125</v>
      </c>
      <c r="G41" s="66"/>
      <c r="H41" s="70"/>
      <c r="I41" s="71"/>
      <c r="J41" s="71"/>
      <c r="K41" s="34"/>
      <c r="L41" s="78">
        <v>41</v>
      </c>
      <c r="M41" s="78"/>
      <c r="N41" s="73"/>
      <c r="O41" s="80" t="s">
        <v>381</v>
      </c>
      <c r="P41" s="80" t="s">
        <v>401</v>
      </c>
      <c r="Q41" s="80" t="s">
        <v>707</v>
      </c>
      <c r="R41" s="80" t="s">
        <v>1220</v>
      </c>
      <c r="S41" s="80"/>
      <c r="T41" s="80"/>
      <c r="U41" s="80"/>
      <c r="V41" s="80"/>
      <c r="W41" s="80"/>
      <c r="X41" s="80"/>
      <c r="Y41" s="80"/>
      <c r="Z41" s="80"/>
      <c r="AA41" s="80"/>
      <c r="AB41">
        <v>28</v>
      </c>
      <c r="AC41" s="79" t="str">
        <f>REPLACE(INDEX(GroupVertices[Group],MATCH(Edges[[#This Row],[Vertex 1]],GroupVertices[Vertex],0)),1,1,"")</f>
        <v>2</v>
      </c>
      <c r="AD41" s="79" t="str">
        <f>REPLACE(INDEX(GroupVertices[Group],MATCH(Edges[[#This Row],[Vertex 2]],GroupVertices[Vertex],0)),1,1,"")</f>
        <v>2</v>
      </c>
      <c r="AE41" s="34"/>
      <c r="AF41" s="34"/>
      <c r="AG41" s="34"/>
      <c r="AH41" s="34"/>
      <c r="AI41" s="34"/>
      <c r="AJ41" s="34"/>
      <c r="AK41" s="34"/>
      <c r="AL41" s="34"/>
      <c r="AM41" s="34"/>
    </row>
    <row r="42" spans="1:39" ht="15">
      <c r="A42" s="65" t="s">
        <v>236</v>
      </c>
      <c r="B42" s="65" t="s">
        <v>348</v>
      </c>
      <c r="C42" s="66" t="s">
        <v>4895</v>
      </c>
      <c r="D42" s="67">
        <v>4.857142857142858</v>
      </c>
      <c r="E42" s="68" t="s">
        <v>137</v>
      </c>
      <c r="F42" s="69">
        <v>21.03125</v>
      </c>
      <c r="G42" s="66"/>
      <c r="H42" s="70"/>
      <c r="I42" s="71"/>
      <c r="J42" s="71"/>
      <c r="K42" s="34"/>
      <c r="L42" s="78">
        <v>42</v>
      </c>
      <c r="M42" s="78"/>
      <c r="N42" s="73"/>
      <c r="O42" s="80" t="s">
        <v>381</v>
      </c>
      <c r="P42" s="80" t="s">
        <v>401</v>
      </c>
      <c r="Q42" s="80" t="s">
        <v>707</v>
      </c>
      <c r="R42" s="80" t="s">
        <v>1221</v>
      </c>
      <c r="S42" s="80"/>
      <c r="T42" s="80"/>
      <c r="U42" s="80"/>
      <c r="V42" s="80"/>
      <c r="W42" s="80"/>
      <c r="X42" s="80"/>
      <c r="Y42" s="80"/>
      <c r="Z42" s="80"/>
      <c r="AA42" s="80"/>
      <c r="AB42">
        <v>28</v>
      </c>
      <c r="AC42" s="79" t="str">
        <f>REPLACE(INDEX(GroupVertices[Group],MATCH(Edges[[#This Row],[Vertex 1]],GroupVertices[Vertex],0)),1,1,"")</f>
        <v>2</v>
      </c>
      <c r="AD42" s="79" t="str">
        <f>REPLACE(INDEX(GroupVertices[Group],MATCH(Edges[[#This Row],[Vertex 2]],GroupVertices[Vertex],0)),1,1,"")</f>
        <v>2</v>
      </c>
      <c r="AE42" s="34"/>
      <c r="AF42" s="34"/>
      <c r="AG42" s="34"/>
      <c r="AH42" s="34"/>
      <c r="AI42" s="34"/>
      <c r="AJ42" s="34"/>
      <c r="AK42" s="34"/>
      <c r="AL42" s="34"/>
      <c r="AM42" s="34"/>
    </row>
    <row r="43" spans="1:39" ht="15">
      <c r="A43" s="65" t="s">
        <v>236</v>
      </c>
      <c r="B43" s="65" t="s">
        <v>348</v>
      </c>
      <c r="C43" s="66" t="s">
        <v>4895</v>
      </c>
      <c r="D43" s="67">
        <v>4.857142857142858</v>
      </c>
      <c r="E43" s="68" t="s">
        <v>137</v>
      </c>
      <c r="F43" s="69">
        <v>21.03125</v>
      </c>
      <c r="G43" s="66"/>
      <c r="H43" s="70"/>
      <c r="I43" s="71"/>
      <c r="J43" s="71"/>
      <c r="K43" s="34"/>
      <c r="L43" s="78">
        <v>43</v>
      </c>
      <c r="M43" s="78"/>
      <c r="N43" s="73"/>
      <c r="O43" s="80" t="s">
        <v>381</v>
      </c>
      <c r="P43" s="80" t="s">
        <v>401</v>
      </c>
      <c r="Q43" s="80" t="s">
        <v>707</v>
      </c>
      <c r="R43" s="80" t="s">
        <v>1222</v>
      </c>
      <c r="S43" s="80"/>
      <c r="T43" s="80"/>
      <c r="U43" s="80"/>
      <c r="V43" s="80"/>
      <c r="W43" s="80"/>
      <c r="X43" s="80"/>
      <c r="Y43" s="80"/>
      <c r="Z43" s="80"/>
      <c r="AA43" s="80"/>
      <c r="AB43">
        <v>28</v>
      </c>
      <c r="AC43" s="79" t="str">
        <f>REPLACE(INDEX(GroupVertices[Group],MATCH(Edges[[#This Row],[Vertex 1]],GroupVertices[Vertex],0)),1,1,"")</f>
        <v>2</v>
      </c>
      <c r="AD43" s="79" t="str">
        <f>REPLACE(INDEX(GroupVertices[Group],MATCH(Edges[[#This Row],[Vertex 2]],GroupVertices[Vertex],0)),1,1,"")</f>
        <v>2</v>
      </c>
      <c r="AE43" s="34"/>
      <c r="AF43" s="34"/>
      <c r="AG43" s="34"/>
      <c r="AH43" s="34"/>
      <c r="AI43" s="34"/>
      <c r="AJ43" s="34"/>
      <c r="AK43" s="34"/>
      <c r="AL43" s="34"/>
      <c r="AM43" s="34"/>
    </row>
    <row r="44" spans="1:39" ht="15">
      <c r="A44" s="65" t="s">
        <v>236</v>
      </c>
      <c r="B44" s="65" t="s">
        <v>348</v>
      </c>
      <c r="C44" s="66" t="s">
        <v>4895</v>
      </c>
      <c r="D44" s="67">
        <v>4.857142857142858</v>
      </c>
      <c r="E44" s="68" t="s">
        <v>137</v>
      </c>
      <c r="F44" s="69">
        <v>21.03125</v>
      </c>
      <c r="G44" s="66"/>
      <c r="H44" s="70"/>
      <c r="I44" s="71"/>
      <c r="J44" s="71"/>
      <c r="K44" s="34"/>
      <c r="L44" s="78">
        <v>44</v>
      </c>
      <c r="M44" s="78"/>
      <c r="N44" s="73"/>
      <c r="O44" s="80" t="s">
        <v>381</v>
      </c>
      <c r="P44" s="80" t="s">
        <v>401</v>
      </c>
      <c r="Q44" s="80" t="s">
        <v>707</v>
      </c>
      <c r="R44" s="80" t="s">
        <v>1223</v>
      </c>
      <c r="S44" s="80"/>
      <c r="T44" s="80"/>
      <c r="U44" s="80"/>
      <c r="V44" s="80"/>
      <c r="W44" s="80"/>
      <c r="X44" s="80"/>
      <c r="Y44" s="80"/>
      <c r="Z44" s="80"/>
      <c r="AA44" s="80"/>
      <c r="AB44">
        <v>28</v>
      </c>
      <c r="AC44" s="79" t="str">
        <f>REPLACE(INDEX(GroupVertices[Group],MATCH(Edges[[#This Row],[Vertex 1]],GroupVertices[Vertex],0)),1,1,"")</f>
        <v>2</v>
      </c>
      <c r="AD44" s="79" t="str">
        <f>REPLACE(INDEX(GroupVertices[Group],MATCH(Edges[[#This Row],[Vertex 2]],GroupVertices[Vertex],0)),1,1,"")</f>
        <v>2</v>
      </c>
      <c r="AE44" s="34"/>
      <c r="AF44" s="34"/>
      <c r="AG44" s="34"/>
      <c r="AH44" s="34"/>
      <c r="AI44" s="34"/>
      <c r="AJ44" s="34"/>
      <c r="AK44" s="34"/>
      <c r="AL44" s="34"/>
      <c r="AM44" s="34"/>
    </row>
    <row r="45" spans="1:39" ht="15">
      <c r="A45" s="65" t="s">
        <v>236</v>
      </c>
      <c r="B45" s="65" t="s">
        <v>348</v>
      </c>
      <c r="C45" s="66" t="s">
        <v>4895</v>
      </c>
      <c r="D45" s="67">
        <v>4.857142857142858</v>
      </c>
      <c r="E45" s="68" t="s">
        <v>137</v>
      </c>
      <c r="F45" s="69">
        <v>21.03125</v>
      </c>
      <c r="G45" s="66"/>
      <c r="H45" s="70"/>
      <c r="I45" s="71"/>
      <c r="J45" s="71"/>
      <c r="K45" s="34"/>
      <c r="L45" s="78">
        <v>45</v>
      </c>
      <c r="M45" s="78"/>
      <c r="N45" s="73"/>
      <c r="O45" s="80" t="s">
        <v>381</v>
      </c>
      <c r="P45" s="80" t="s">
        <v>401</v>
      </c>
      <c r="Q45" s="80" t="s">
        <v>707</v>
      </c>
      <c r="R45" s="80" t="s">
        <v>1224</v>
      </c>
      <c r="S45" s="80"/>
      <c r="T45" s="80"/>
      <c r="U45" s="80"/>
      <c r="V45" s="80"/>
      <c r="W45" s="80"/>
      <c r="X45" s="80"/>
      <c r="Y45" s="80"/>
      <c r="Z45" s="80"/>
      <c r="AA45" s="80"/>
      <c r="AB45">
        <v>28</v>
      </c>
      <c r="AC45" s="79" t="str">
        <f>REPLACE(INDEX(GroupVertices[Group],MATCH(Edges[[#This Row],[Vertex 1]],GroupVertices[Vertex],0)),1,1,"")</f>
        <v>2</v>
      </c>
      <c r="AD45" s="79" t="str">
        <f>REPLACE(INDEX(GroupVertices[Group],MATCH(Edges[[#This Row],[Vertex 2]],GroupVertices[Vertex],0)),1,1,"")</f>
        <v>2</v>
      </c>
      <c r="AE45" s="34"/>
      <c r="AF45" s="34"/>
      <c r="AG45" s="34"/>
      <c r="AH45" s="34"/>
      <c r="AI45" s="34"/>
      <c r="AJ45" s="34"/>
      <c r="AK45" s="34"/>
      <c r="AL45" s="34"/>
      <c r="AM45" s="34"/>
    </row>
    <row r="46" spans="1:39" ht="15">
      <c r="A46" s="65" t="s">
        <v>236</v>
      </c>
      <c r="B46" s="65" t="s">
        <v>348</v>
      </c>
      <c r="C46" s="66" t="s">
        <v>4895</v>
      </c>
      <c r="D46" s="67">
        <v>4.857142857142858</v>
      </c>
      <c r="E46" s="68" t="s">
        <v>137</v>
      </c>
      <c r="F46" s="69">
        <v>21.03125</v>
      </c>
      <c r="G46" s="66"/>
      <c r="H46" s="70"/>
      <c r="I46" s="71"/>
      <c r="J46" s="71"/>
      <c r="K46" s="34"/>
      <c r="L46" s="78">
        <v>46</v>
      </c>
      <c r="M46" s="78"/>
      <c r="N46" s="73"/>
      <c r="O46" s="80" t="s">
        <v>381</v>
      </c>
      <c r="P46" s="80" t="s">
        <v>401</v>
      </c>
      <c r="Q46" s="80" t="s">
        <v>708</v>
      </c>
      <c r="R46" s="80" t="s">
        <v>1218</v>
      </c>
      <c r="S46" s="80"/>
      <c r="T46" s="80"/>
      <c r="U46" s="80"/>
      <c r="V46" s="80"/>
      <c r="W46" s="80"/>
      <c r="X46" s="80"/>
      <c r="Y46" s="80"/>
      <c r="Z46" s="80"/>
      <c r="AA46" s="80"/>
      <c r="AB46">
        <v>28</v>
      </c>
      <c r="AC46" s="79" t="str">
        <f>REPLACE(INDEX(GroupVertices[Group],MATCH(Edges[[#This Row],[Vertex 1]],GroupVertices[Vertex],0)),1,1,"")</f>
        <v>2</v>
      </c>
      <c r="AD46" s="79" t="str">
        <f>REPLACE(INDEX(GroupVertices[Group],MATCH(Edges[[#This Row],[Vertex 2]],GroupVertices[Vertex],0)),1,1,"")</f>
        <v>2</v>
      </c>
      <c r="AE46" s="34"/>
      <c r="AF46" s="34"/>
      <c r="AG46" s="34"/>
      <c r="AH46" s="34"/>
      <c r="AI46" s="34"/>
      <c r="AJ46" s="34"/>
      <c r="AK46" s="34"/>
      <c r="AL46" s="34"/>
      <c r="AM46" s="34"/>
    </row>
    <row r="47" spans="1:39" ht="15">
      <c r="A47" s="65" t="s">
        <v>236</v>
      </c>
      <c r="B47" s="65" t="s">
        <v>348</v>
      </c>
      <c r="C47" s="66" t="s">
        <v>4895</v>
      </c>
      <c r="D47" s="67">
        <v>4.857142857142858</v>
      </c>
      <c r="E47" s="68" t="s">
        <v>137</v>
      </c>
      <c r="F47" s="69">
        <v>21.03125</v>
      </c>
      <c r="G47" s="66"/>
      <c r="H47" s="70"/>
      <c r="I47" s="71"/>
      <c r="J47" s="71"/>
      <c r="K47" s="34"/>
      <c r="L47" s="78">
        <v>47</v>
      </c>
      <c r="M47" s="78"/>
      <c r="N47" s="73"/>
      <c r="O47" s="80" t="s">
        <v>381</v>
      </c>
      <c r="P47" s="80" t="s">
        <v>401</v>
      </c>
      <c r="Q47" s="80" t="s">
        <v>708</v>
      </c>
      <c r="R47" s="80" t="s">
        <v>1219</v>
      </c>
      <c r="S47" s="80"/>
      <c r="T47" s="80"/>
      <c r="U47" s="80"/>
      <c r="V47" s="80"/>
      <c r="W47" s="80"/>
      <c r="X47" s="80"/>
      <c r="Y47" s="80"/>
      <c r="Z47" s="80"/>
      <c r="AA47" s="80"/>
      <c r="AB47">
        <v>28</v>
      </c>
      <c r="AC47" s="79" t="str">
        <f>REPLACE(INDEX(GroupVertices[Group],MATCH(Edges[[#This Row],[Vertex 1]],GroupVertices[Vertex],0)),1,1,"")</f>
        <v>2</v>
      </c>
      <c r="AD47" s="79" t="str">
        <f>REPLACE(INDEX(GroupVertices[Group],MATCH(Edges[[#This Row],[Vertex 2]],GroupVertices[Vertex],0)),1,1,"")</f>
        <v>2</v>
      </c>
      <c r="AE47" s="34"/>
      <c r="AF47" s="34"/>
      <c r="AG47" s="34"/>
      <c r="AH47" s="34"/>
      <c r="AI47" s="34"/>
      <c r="AJ47" s="34"/>
      <c r="AK47" s="34"/>
      <c r="AL47" s="34"/>
      <c r="AM47" s="34"/>
    </row>
    <row r="48" spans="1:39" ht="15">
      <c r="A48" s="65" t="s">
        <v>236</v>
      </c>
      <c r="B48" s="65" t="s">
        <v>348</v>
      </c>
      <c r="C48" s="66" t="s">
        <v>4895</v>
      </c>
      <c r="D48" s="67">
        <v>4.857142857142858</v>
      </c>
      <c r="E48" s="68" t="s">
        <v>137</v>
      </c>
      <c r="F48" s="69">
        <v>21.03125</v>
      </c>
      <c r="G48" s="66"/>
      <c r="H48" s="70"/>
      <c r="I48" s="71"/>
      <c r="J48" s="71"/>
      <c r="K48" s="34"/>
      <c r="L48" s="78">
        <v>48</v>
      </c>
      <c r="M48" s="78"/>
      <c r="N48" s="73"/>
      <c r="O48" s="80" t="s">
        <v>381</v>
      </c>
      <c r="P48" s="80" t="s">
        <v>401</v>
      </c>
      <c r="Q48" s="80" t="s">
        <v>708</v>
      </c>
      <c r="R48" s="80" t="s">
        <v>1220</v>
      </c>
      <c r="S48" s="80"/>
      <c r="T48" s="80"/>
      <c r="U48" s="80"/>
      <c r="V48" s="80"/>
      <c r="W48" s="80"/>
      <c r="X48" s="80"/>
      <c r="Y48" s="80"/>
      <c r="Z48" s="80"/>
      <c r="AA48" s="80"/>
      <c r="AB48">
        <v>28</v>
      </c>
      <c r="AC48" s="79" t="str">
        <f>REPLACE(INDEX(GroupVertices[Group],MATCH(Edges[[#This Row],[Vertex 1]],GroupVertices[Vertex],0)),1,1,"")</f>
        <v>2</v>
      </c>
      <c r="AD48" s="79" t="str">
        <f>REPLACE(INDEX(GroupVertices[Group],MATCH(Edges[[#This Row],[Vertex 2]],GroupVertices[Vertex],0)),1,1,"")</f>
        <v>2</v>
      </c>
      <c r="AE48" s="34"/>
      <c r="AF48" s="34"/>
      <c r="AG48" s="34"/>
      <c r="AH48" s="34"/>
      <c r="AI48" s="34"/>
      <c r="AJ48" s="34"/>
      <c r="AK48" s="34"/>
      <c r="AL48" s="34"/>
      <c r="AM48" s="34"/>
    </row>
    <row r="49" spans="1:39" ht="15">
      <c r="A49" s="65" t="s">
        <v>236</v>
      </c>
      <c r="B49" s="65" t="s">
        <v>348</v>
      </c>
      <c r="C49" s="66" t="s">
        <v>4895</v>
      </c>
      <c r="D49" s="67">
        <v>4.857142857142858</v>
      </c>
      <c r="E49" s="68" t="s">
        <v>137</v>
      </c>
      <c r="F49" s="69">
        <v>21.03125</v>
      </c>
      <c r="G49" s="66"/>
      <c r="H49" s="70"/>
      <c r="I49" s="71"/>
      <c r="J49" s="71"/>
      <c r="K49" s="34"/>
      <c r="L49" s="78">
        <v>49</v>
      </c>
      <c r="M49" s="78"/>
      <c r="N49" s="73"/>
      <c r="O49" s="80" t="s">
        <v>381</v>
      </c>
      <c r="P49" s="80" t="s">
        <v>401</v>
      </c>
      <c r="Q49" s="80" t="s">
        <v>708</v>
      </c>
      <c r="R49" s="80" t="s">
        <v>1221</v>
      </c>
      <c r="S49" s="80"/>
      <c r="T49" s="80"/>
      <c r="U49" s="80"/>
      <c r="V49" s="80"/>
      <c r="W49" s="80"/>
      <c r="X49" s="80"/>
      <c r="Y49" s="80"/>
      <c r="Z49" s="80"/>
      <c r="AA49" s="80"/>
      <c r="AB49">
        <v>28</v>
      </c>
      <c r="AC49" s="79" t="str">
        <f>REPLACE(INDEX(GroupVertices[Group],MATCH(Edges[[#This Row],[Vertex 1]],GroupVertices[Vertex],0)),1,1,"")</f>
        <v>2</v>
      </c>
      <c r="AD49" s="79" t="str">
        <f>REPLACE(INDEX(GroupVertices[Group],MATCH(Edges[[#This Row],[Vertex 2]],GroupVertices[Vertex],0)),1,1,"")</f>
        <v>2</v>
      </c>
      <c r="AE49" s="34"/>
      <c r="AF49" s="34"/>
      <c r="AG49" s="34"/>
      <c r="AH49" s="34"/>
      <c r="AI49" s="34"/>
      <c r="AJ49" s="34"/>
      <c r="AK49" s="34"/>
      <c r="AL49" s="34"/>
      <c r="AM49" s="34"/>
    </row>
    <row r="50" spans="1:39" ht="15">
      <c r="A50" s="65" t="s">
        <v>236</v>
      </c>
      <c r="B50" s="65" t="s">
        <v>348</v>
      </c>
      <c r="C50" s="66" t="s">
        <v>4895</v>
      </c>
      <c r="D50" s="67">
        <v>4.857142857142858</v>
      </c>
      <c r="E50" s="68" t="s">
        <v>137</v>
      </c>
      <c r="F50" s="69">
        <v>21.03125</v>
      </c>
      <c r="G50" s="66"/>
      <c r="H50" s="70"/>
      <c r="I50" s="71"/>
      <c r="J50" s="71"/>
      <c r="K50" s="34"/>
      <c r="L50" s="78">
        <v>50</v>
      </c>
      <c r="M50" s="78"/>
      <c r="N50" s="73"/>
      <c r="O50" s="80" t="s">
        <v>381</v>
      </c>
      <c r="P50" s="80" t="s">
        <v>401</v>
      </c>
      <c r="Q50" s="80" t="s">
        <v>708</v>
      </c>
      <c r="R50" s="80" t="s">
        <v>1222</v>
      </c>
      <c r="S50" s="80"/>
      <c r="T50" s="80"/>
      <c r="U50" s="80"/>
      <c r="V50" s="80"/>
      <c r="W50" s="80"/>
      <c r="X50" s="80"/>
      <c r="Y50" s="80"/>
      <c r="Z50" s="80"/>
      <c r="AA50" s="80"/>
      <c r="AB50">
        <v>28</v>
      </c>
      <c r="AC50" s="79" t="str">
        <f>REPLACE(INDEX(GroupVertices[Group],MATCH(Edges[[#This Row],[Vertex 1]],GroupVertices[Vertex],0)),1,1,"")</f>
        <v>2</v>
      </c>
      <c r="AD50" s="79" t="str">
        <f>REPLACE(INDEX(GroupVertices[Group],MATCH(Edges[[#This Row],[Vertex 2]],GroupVertices[Vertex],0)),1,1,"")</f>
        <v>2</v>
      </c>
      <c r="AE50" s="34"/>
      <c r="AF50" s="34"/>
      <c r="AG50" s="34"/>
      <c r="AH50" s="34"/>
      <c r="AI50" s="34"/>
      <c r="AJ50" s="34"/>
      <c r="AK50" s="34"/>
      <c r="AL50" s="34"/>
      <c r="AM50" s="34"/>
    </row>
    <row r="51" spans="1:39" ht="15">
      <c r="A51" s="65" t="s">
        <v>236</v>
      </c>
      <c r="B51" s="65" t="s">
        <v>348</v>
      </c>
      <c r="C51" s="66" t="s">
        <v>4895</v>
      </c>
      <c r="D51" s="67">
        <v>4.857142857142858</v>
      </c>
      <c r="E51" s="68" t="s">
        <v>137</v>
      </c>
      <c r="F51" s="69">
        <v>21.03125</v>
      </c>
      <c r="G51" s="66"/>
      <c r="H51" s="70"/>
      <c r="I51" s="71"/>
      <c r="J51" s="71"/>
      <c r="K51" s="34"/>
      <c r="L51" s="78">
        <v>51</v>
      </c>
      <c r="M51" s="78"/>
      <c r="N51" s="73"/>
      <c r="O51" s="80" t="s">
        <v>381</v>
      </c>
      <c r="P51" s="80" t="s">
        <v>401</v>
      </c>
      <c r="Q51" s="80" t="s">
        <v>708</v>
      </c>
      <c r="R51" s="80" t="s">
        <v>1223</v>
      </c>
      <c r="S51" s="80"/>
      <c r="T51" s="80"/>
      <c r="U51" s="80"/>
      <c r="V51" s="80"/>
      <c r="W51" s="80"/>
      <c r="X51" s="80"/>
      <c r="Y51" s="80"/>
      <c r="Z51" s="80"/>
      <c r="AA51" s="80"/>
      <c r="AB51">
        <v>28</v>
      </c>
      <c r="AC51" s="79" t="str">
        <f>REPLACE(INDEX(GroupVertices[Group],MATCH(Edges[[#This Row],[Vertex 1]],GroupVertices[Vertex],0)),1,1,"")</f>
        <v>2</v>
      </c>
      <c r="AD51" s="79" t="str">
        <f>REPLACE(INDEX(GroupVertices[Group],MATCH(Edges[[#This Row],[Vertex 2]],GroupVertices[Vertex],0)),1,1,"")</f>
        <v>2</v>
      </c>
      <c r="AE51" s="34"/>
      <c r="AF51" s="34"/>
      <c r="AG51" s="34"/>
      <c r="AH51" s="34"/>
      <c r="AI51" s="34"/>
      <c r="AJ51" s="34"/>
      <c r="AK51" s="34"/>
      <c r="AL51" s="34"/>
      <c r="AM51" s="34"/>
    </row>
    <row r="52" spans="1:39" ht="15">
      <c r="A52" s="65" t="s">
        <v>236</v>
      </c>
      <c r="B52" s="65" t="s">
        <v>348</v>
      </c>
      <c r="C52" s="66" t="s">
        <v>4895</v>
      </c>
      <c r="D52" s="67">
        <v>4.857142857142858</v>
      </c>
      <c r="E52" s="68" t="s">
        <v>137</v>
      </c>
      <c r="F52" s="69">
        <v>21.03125</v>
      </c>
      <c r="G52" s="66"/>
      <c r="H52" s="70"/>
      <c r="I52" s="71"/>
      <c r="J52" s="71"/>
      <c r="K52" s="34"/>
      <c r="L52" s="78">
        <v>52</v>
      </c>
      <c r="M52" s="78"/>
      <c r="N52" s="73"/>
      <c r="O52" s="80" t="s">
        <v>381</v>
      </c>
      <c r="P52" s="80" t="s">
        <v>401</v>
      </c>
      <c r="Q52" s="80" t="s">
        <v>708</v>
      </c>
      <c r="R52" s="80" t="s">
        <v>1224</v>
      </c>
      <c r="S52" s="80"/>
      <c r="T52" s="80"/>
      <c r="U52" s="80"/>
      <c r="V52" s="80"/>
      <c r="W52" s="80"/>
      <c r="X52" s="80"/>
      <c r="Y52" s="80"/>
      <c r="Z52" s="80"/>
      <c r="AA52" s="80"/>
      <c r="AB52">
        <v>28</v>
      </c>
      <c r="AC52" s="79" t="str">
        <f>REPLACE(INDEX(GroupVertices[Group],MATCH(Edges[[#This Row],[Vertex 1]],GroupVertices[Vertex],0)),1,1,"")</f>
        <v>2</v>
      </c>
      <c r="AD52" s="79" t="str">
        <f>REPLACE(INDEX(GroupVertices[Group],MATCH(Edges[[#This Row],[Vertex 2]],GroupVertices[Vertex],0)),1,1,"")</f>
        <v>2</v>
      </c>
      <c r="AE52" s="34"/>
      <c r="AF52" s="34"/>
      <c r="AG52" s="34"/>
      <c r="AH52" s="34"/>
      <c r="AI52" s="34"/>
      <c r="AJ52" s="34"/>
      <c r="AK52" s="34"/>
      <c r="AL52" s="34"/>
      <c r="AM52" s="34"/>
    </row>
    <row r="53" spans="1:39" ht="15">
      <c r="A53" s="65" t="s">
        <v>236</v>
      </c>
      <c r="B53" s="65" t="s">
        <v>348</v>
      </c>
      <c r="C53" s="66" t="s">
        <v>4895</v>
      </c>
      <c r="D53" s="67">
        <v>4.857142857142858</v>
      </c>
      <c r="E53" s="68" t="s">
        <v>137</v>
      </c>
      <c r="F53" s="69">
        <v>21.03125</v>
      </c>
      <c r="G53" s="66"/>
      <c r="H53" s="70"/>
      <c r="I53" s="71"/>
      <c r="J53" s="71"/>
      <c r="K53" s="34"/>
      <c r="L53" s="78">
        <v>53</v>
      </c>
      <c r="M53" s="78"/>
      <c r="N53" s="73"/>
      <c r="O53" s="80" t="s">
        <v>381</v>
      </c>
      <c r="P53" s="80" t="s">
        <v>401</v>
      </c>
      <c r="Q53" s="80" t="s">
        <v>709</v>
      </c>
      <c r="R53" s="80" t="s">
        <v>1218</v>
      </c>
      <c r="S53" s="80"/>
      <c r="T53" s="80"/>
      <c r="U53" s="80"/>
      <c r="V53" s="80"/>
      <c r="W53" s="80"/>
      <c r="X53" s="80"/>
      <c r="Y53" s="80"/>
      <c r="Z53" s="80"/>
      <c r="AA53" s="80"/>
      <c r="AB53">
        <v>28</v>
      </c>
      <c r="AC53" s="79" t="str">
        <f>REPLACE(INDEX(GroupVertices[Group],MATCH(Edges[[#This Row],[Vertex 1]],GroupVertices[Vertex],0)),1,1,"")</f>
        <v>2</v>
      </c>
      <c r="AD53" s="79" t="str">
        <f>REPLACE(INDEX(GroupVertices[Group],MATCH(Edges[[#This Row],[Vertex 2]],GroupVertices[Vertex],0)),1,1,"")</f>
        <v>2</v>
      </c>
      <c r="AE53" s="34"/>
      <c r="AF53" s="34"/>
      <c r="AG53" s="34"/>
      <c r="AH53" s="34"/>
      <c r="AI53" s="34"/>
      <c r="AJ53" s="34"/>
      <c r="AK53" s="34"/>
      <c r="AL53" s="34"/>
      <c r="AM53" s="34"/>
    </row>
    <row r="54" spans="1:39" ht="15">
      <c r="A54" s="65" t="s">
        <v>236</v>
      </c>
      <c r="B54" s="65" t="s">
        <v>348</v>
      </c>
      <c r="C54" s="66" t="s">
        <v>4895</v>
      </c>
      <c r="D54" s="67">
        <v>4.857142857142858</v>
      </c>
      <c r="E54" s="68" t="s">
        <v>137</v>
      </c>
      <c r="F54" s="69">
        <v>21.03125</v>
      </c>
      <c r="G54" s="66"/>
      <c r="H54" s="70"/>
      <c r="I54" s="71"/>
      <c r="J54" s="71"/>
      <c r="K54" s="34"/>
      <c r="L54" s="78">
        <v>54</v>
      </c>
      <c r="M54" s="78"/>
      <c r="N54" s="73"/>
      <c r="O54" s="80" t="s">
        <v>381</v>
      </c>
      <c r="P54" s="80" t="s">
        <v>401</v>
      </c>
      <c r="Q54" s="80" t="s">
        <v>709</v>
      </c>
      <c r="R54" s="80" t="s">
        <v>1219</v>
      </c>
      <c r="S54" s="80"/>
      <c r="T54" s="80"/>
      <c r="U54" s="80"/>
      <c r="V54" s="80"/>
      <c r="W54" s="80"/>
      <c r="X54" s="80"/>
      <c r="Y54" s="80"/>
      <c r="Z54" s="80"/>
      <c r="AA54" s="80"/>
      <c r="AB54">
        <v>28</v>
      </c>
      <c r="AC54" s="79" t="str">
        <f>REPLACE(INDEX(GroupVertices[Group],MATCH(Edges[[#This Row],[Vertex 1]],GroupVertices[Vertex],0)),1,1,"")</f>
        <v>2</v>
      </c>
      <c r="AD54" s="79" t="str">
        <f>REPLACE(INDEX(GroupVertices[Group],MATCH(Edges[[#This Row],[Vertex 2]],GroupVertices[Vertex],0)),1,1,"")</f>
        <v>2</v>
      </c>
      <c r="AE54" s="34"/>
      <c r="AF54" s="34"/>
      <c r="AG54" s="34"/>
      <c r="AH54" s="34"/>
      <c r="AI54" s="34"/>
      <c r="AJ54" s="34"/>
      <c r="AK54" s="34"/>
      <c r="AL54" s="34"/>
      <c r="AM54" s="34"/>
    </row>
    <row r="55" spans="1:39" ht="15">
      <c r="A55" s="65" t="s">
        <v>236</v>
      </c>
      <c r="B55" s="65" t="s">
        <v>348</v>
      </c>
      <c r="C55" s="66" t="s">
        <v>4895</v>
      </c>
      <c r="D55" s="67">
        <v>4.857142857142858</v>
      </c>
      <c r="E55" s="68" t="s">
        <v>137</v>
      </c>
      <c r="F55" s="69">
        <v>21.03125</v>
      </c>
      <c r="G55" s="66"/>
      <c r="H55" s="70"/>
      <c r="I55" s="71"/>
      <c r="J55" s="71"/>
      <c r="K55" s="34"/>
      <c r="L55" s="78">
        <v>55</v>
      </c>
      <c r="M55" s="78"/>
      <c r="N55" s="73"/>
      <c r="O55" s="80" t="s">
        <v>381</v>
      </c>
      <c r="P55" s="80" t="s">
        <v>401</v>
      </c>
      <c r="Q55" s="80" t="s">
        <v>709</v>
      </c>
      <c r="R55" s="80" t="s">
        <v>1220</v>
      </c>
      <c r="S55" s="80"/>
      <c r="T55" s="80"/>
      <c r="U55" s="80"/>
      <c r="V55" s="80"/>
      <c r="W55" s="80"/>
      <c r="X55" s="80"/>
      <c r="Y55" s="80"/>
      <c r="Z55" s="80"/>
      <c r="AA55" s="80"/>
      <c r="AB55">
        <v>28</v>
      </c>
      <c r="AC55" s="79" t="str">
        <f>REPLACE(INDEX(GroupVertices[Group],MATCH(Edges[[#This Row],[Vertex 1]],GroupVertices[Vertex],0)),1,1,"")</f>
        <v>2</v>
      </c>
      <c r="AD55" s="79" t="str">
        <f>REPLACE(INDEX(GroupVertices[Group],MATCH(Edges[[#This Row],[Vertex 2]],GroupVertices[Vertex],0)),1,1,"")</f>
        <v>2</v>
      </c>
      <c r="AE55" s="34"/>
      <c r="AF55" s="34"/>
      <c r="AG55" s="34"/>
      <c r="AH55" s="34"/>
      <c r="AI55" s="34"/>
      <c r="AJ55" s="34"/>
      <c r="AK55" s="34"/>
      <c r="AL55" s="34"/>
      <c r="AM55" s="34"/>
    </row>
    <row r="56" spans="1:39" ht="15">
      <c r="A56" s="65" t="s">
        <v>236</v>
      </c>
      <c r="B56" s="65" t="s">
        <v>348</v>
      </c>
      <c r="C56" s="66" t="s">
        <v>4895</v>
      </c>
      <c r="D56" s="67">
        <v>4.857142857142858</v>
      </c>
      <c r="E56" s="68" t="s">
        <v>137</v>
      </c>
      <c r="F56" s="69">
        <v>21.03125</v>
      </c>
      <c r="G56" s="66"/>
      <c r="H56" s="70"/>
      <c r="I56" s="71"/>
      <c r="J56" s="71"/>
      <c r="K56" s="34"/>
      <c r="L56" s="78">
        <v>56</v>
      </c>
      <c r="M56" s="78"/>
      <c r="N56" s="73"/>
      <c r="O56" s="80" t="s">
        <v>381</v>
      </c>
      <c r="P56" s="80" t="s">
        <v>401</v>
      </c>
      <c r="Q56" s="80" t="s">
        <v>709</v>
      </c>
      <c r="R56" s="80" t="s">
        <v>1221</v>
      </c>
      <c r="S56" s="80"/>
      <c r="T56" s="80"/>
      <c r="U56" s="80"/>
      <c r="V56" s="80"/>
      <c r="W56" s="80"/>
      <c r="X56" s="80"/>
      <c r="Y56" s="80"/>
      <c r="Z56" s="80"/>
      <c r="AA56" s="80"/>
      <c r="AB56">
        <v>28</v>
      </c>
      <c r="AC56" s="79" t="str">
        <f>REPLACE(INDEX(GroupVertices[Group],MATCH(Edges[[#This Row],[Vertex 1]],GroupVertices[Vertex],0)),1,1,"")</f>
        <v>2</v>
      </c>
      <c r="AD56" s="79" t="str">
        <f>REPLACE(INDEX(GroupVertices[Group],MATCH(Edges[[#This Row],[Vertex 2]],GroupVertices[Vertex],0)),1,1,"")</f>
        <v>2</v>
      </c>
      <c r="AE56" s="34"/>
      <c r="AF56" s="34"/>
      <c r="AG56" s="34"/>
      <c r="AH56" s="34"/>
      <c r="AI56" s="34"/>
      <c r="AJ56" s="34"/>
      <c r="AK56" s="34"/>
      <c r="AL56" s="34"/>
      <c r="AM56" s="34"/>
    </row>
    <row r="57" spans="1:39" ht="15">
      <c r="A57" s="65" t="s">
        <v>236</v>
      </c>
      <c r="B57" s="65" t="s">
        <v>348</v>
      </c>
      <c r="C57" s="66" t="s">
        <v>4895</v>
      </c>
      <c r="D57" s="67">
        <v>4.857142857142858</v>
      </c>
      <c r="E57" s="68" t="s">
        <v>137</v>
      </c>
      <c r="F57" s="69">
        <v>21.03125</v>
      </c>
      <c r="G57" s="66"/>
      <c r="H57" s="70"/>
      <c r="I57" s="71"/>
      <c r="J57" s="71"/>
      <c r="K57" s="34"/>
      <c r="L57" s="78">
        <v>57</v>
      </c>
      <c r="M57" s="78"/>
      <c r="N57" s="73"/>
      <c r="O57" s="80" t="s">
        <v>381</v>
      </c>
      <c r="P57" s="80" t="s">
        <v>401</v>
      </c>
      <c r="Q57" s="80" t="s">
        <v>709</v>
      </c>
      <c r="R57" s="80" t="s">
        <v>1222</v>
      </c>
      <c r="S57" s="80"/>
      <c r="T57" s="80"/>
      <c r="U57" s="80"/>
      <c r="V57" s="80"/>
      <c r="W57" s="80"/>
      <c r="X57" s="80"/>
      <c r="Y57" s="80"/>
      <c r="Z57" s="80"/>
      <c r="AA57" s="80"/>
      <c r="AB57">
        <v>28</v>
      </c>
      <c r="AC57" s="79" t="str">
        <f>REPLACE(INDEX(GroupVertices[Group],MATCH(Edges[[#This Row],[Vertex 1]],GroupVertices[Vertex],0)),1,1,"")</f>
        <v>2</v>
      </c>
      <c r="AD57" s="79" t="str">
        <f>REPLACE(INDEX(GroupVertices[Group],MATCH(Edges[[#This Row],[Vertex 2]],GroupVertices[Vertex],0)),1,1,"")</f>
        <v>2</v>
      </c>
      <c r="AE57" s="34"/>
      <c r="AF57" s="34"/>
      <c r="AG57" s="34"/>
      <c r="AH57" s="34"/>
      <c r="AI57" s="34"/>
      <c r="AJ57" s="34"/>
      <c r="AK57" s="34"/>
      <c r="AL57" s="34"/>
      <c r="AM57" s="34"/>
    </row>
    <row r="58" spans="1:39" ht="15">
      <c r="A58" s="65" t="s">
        <v>236</v>
      </c>
      <c r="B58" s="65" t="s">
        <v>348</v>
      </c>
      <c r="C58" s="66" t="s">
        <v>4895</v>
      </c>
      <c r="D58" s="67">
        <v>4.857142857142858</v>
      </c>
      <c r="E58" s="68" t="s">
        <v>137</v>
      </c>
      <c r="F58" s="69">
        <v>21.03125</v>
      </c>
      <c r="G58" s="66"/>
      <c r="H58" s="70"/>
      <c r="I58" s="71"/>
      <c r="J58" s="71"/>
      <c r="K58" s="34"/>
      <c r="L58" s="78">
        <v>58</v>
      </c>
      <c r="M58" s="78"/>
      <c r="N58" s="73"/>
      <c r="O58" s="80" t="s">
        <v>381</v>
      </c>
      <c r="P58" s="80" t="s">
        <v>401</v>
      </c>
      <c r="Q58" s="80" t="s">
        <v>709</v>
      </c>
      <c r="R58" s="80" t="s">
        <v>1223</v>
      </c>
      <c r="S58" s="80"/>
      <c r="T58" s="80"/>
      <c r="U58" s="80"/>
      <c r="V58" s="80"/>
      <c r="W58" s="80"/>
      <c r="X58" s="80"/>
      <c r="Y58" s="80"/>
      <c r="Z58" s="80"/>
      <c r="AA58" s="80"/>
      <c r="AB58">
        <v>28</v>
      </c>
      <c r="AC58" s="79" t="str">
        <f>REPLACE(INDEX(GroupVertices[Group],MATCH(Edges[[#This Row],[Vertex 1]],GroupVertices[Vertex],0)),1,1,"")</f>
        <v>2</v>
      </c>
      <c r="AD58" s="79" t="str">
        <f>REPLACE(INDEX(GroupVertices[Group],MATCH(Edges[[#This Row],[Vertex 2]],GroupVertices[Vertex],0)),1,1,"")</f>
        <v>2</v>
      </c>
      <c r="AE58" s="34"/>
      <c r="AF58" s="34"/>
      <c r="AG58" s="34"/>
      <c r="AH58" s="34"/>
      <c r="AI58" s="34"/>
      <c r="AJ58" s="34"/>
      <c r="AK58" s="34"/>
      <c r="AL58" s="34"/>
      <c r="AM58" s="34"/>
    </row>
    <row r="59" spans="1:39" ht="15">
      <c r="A59" s="65" t="s">
        <v>236</v>
      </c>
      <c r="B59" s="65" t="s">
        <v>348</v>
      </c>
      <c r="C59" s="66" t="s">
        <v>4895</v>
      </c>
      <c r="D59" s="67">
        <v>4.857142857142858</v>
      </c>
      <c r="E59" s="68" t="s">
        <v>137</v>
      </c>
      <c r="F59" s="69">
        <v>21.03125</v>
      </c>
      <c r="G59" s="66"/>
      <c r="H59" s="70"/>
      <c r="I59" s="71"/>
      <c r="J59" s="71"/>
      <c r="K59" s="34"/>
      <c r="L59" s="78">
        <v>59</v>
      </c>
      <c r="M59" s="78"/>
      <c r="N59" s="73"/>
      <c r="O59" s="80" t="s">
        <v>381</v>
      </c>
      <c r="P59" s="80" t="s">
        <v>401</v>
      </c>
      <c r="Q59" s="80" t="s">
        <v>709</v>
      </c>
      <c r="R59" s="80" t="s">
        <v>1224</v>
      </c>
      <c r="S59" s="80"/>
      <c r="T59" s="80"/>
      <c r="U59" s="80"/>
      <c r="V59" s="80"/>
      <c r="W59" s="80"/>
      <c r="X59" s="80"/>
      <c r="Y59" s="80"/>
      <c r="Z59" s="80"/>
      <c r="AA59" s="80"/>
      <c r="AB59">
        <v>28</v>
      </c>
      <c r="AC59" s="79" t="str">
        <f>REPLACE(INDEX(GroupVertices[Group],MATCH(Edges[[#This Row],[Vertex 1]],GroupVertices[Vertex],0)),1,1,"")</f>
        <v>2</v>
      </c>
      <c r="AD59" s="79" t="str">
        <f>REPLACE(INDEX(GroupVertices[Group],MATCH(Edges[[#This Row],[Vertex 2]],GroupVertices[Vertex],0)),1,1,"")</f>
        <v>2</v>
      </c>
      <c r="AE59" s="34"/>
      <c r="AF59" s="34"/>
      <c r="AG59" s="34"/>
      <c r="AH59" s="34"/>
      <c r="AI59" s="34"/>
      <c r="AJ59" s="34"/>
      <c r="AK59" s="34"/>
      <c r="AL59" s="34"/>
      <c r="AM59" s="34"/>
    </row>
    <row r="60" spans="1:39" ht="15">
      <c r="A60" s="65" t="s">
        <v>237</v>
      </c>
      <c r="B60" s="65" t="s">
        <v>349</v>
      </c>
      <c r="C60" s="66" t="s">
        <v>4893</v>
      </c>
      <c r="D60" s="67">
        <v>1.1428571428571428</v>
      </c>
      <c r="E60" s="68" t="s">
        <v>137</v>
      </c>
      <c r="F60" s="69">
        <v>31.59375</v>
      </c>
      <c r="G60" s="66"/>
      <c r="H60" s="70"/>
      <c r="I60" s="71"/>
      <c r="J60" s="71"/>
      <c r="K60" s="34"/>
      <c r="L60" s="78">
        <v>60</v>
      </c>
      <c r="M60" s="78"/>
      <c r="N60" s="73"/>
      <c r="O60" s="80" t="s">
        <v>381</v>
      </c>
      <c r="P60" s="80" t="s">
        <v>402</v>
      </c>
      <c r="Q60" s="80" t="s">
        <v>710</v>
      </c>
      <c r="R60" s="80" t="s">
        <v>710</v>
      </c>
      <c r="S60" s="80"/>
      <c r="T60" s="80"/>
      <c r="U60" s="80"/>
      <c r="V60" s="80"/>
      <c r="W60" s="80"/>
      <c r="X60" s="80"/>
      <c r="Y60" s="80"/>
      <c r="Z60" s="80"/>
      <c r="AA60" s="80"/>
      <c r="AB60">
        <v>2</v>
      </c>
      <c r="AC60" s="79" t="str">
        <f>REPLACE(INDEX(GroupVertices[Group],MATCH(Edges[[#This Row],[Vertex 1]],GroupVertices[Vertex],0)),1,1,"")</f>
        <v>7</v>
      </c>
      <c r="AD60" s="79" t="str">
        <f>REPLACE(INDEX(GroupVertices[Group],MATCH(Edges[[#This Row],[Vertex 2]],GroupVertices[Vertex],0)),1,1,"")</f>
        <v>7</v>
      </c>
      <c r="AE60" s="34"/>
      <c r="AF60" s="34"/>
      <c r="AG60" s="34"/>
      <c r="AH60" s="34"/>
      <c r="AI60" s="34"/>
      <c r="AJ60" s="34"/>
      <c r="AK60" s="34"/>
      <c r="AL60" s="34"/>
      <c r="AM60" s="34"/>
    </row>
    <row r="61" spans="1:39" ht="15">
      <c r="A61" s="65" t="s">
        <v>237</v>
      </c>
      <c r="B61" s="65" t="s">
        <v>349</v>
      </c>
      <c r="C61" s="66" t="s">
        <v>4893</v>
      </c>
      <c r="D61" s="67">
        <v>1.1428571428571428</v>
      </c>
      <c r="E61" s="68" t="s">
        <v>137</v>
      </c>
      <c r="F61" s="69">
        <v>31.59375</v>
      </c>
      <c r="G61" s="66"/>
      <c r="H61" s="70"/>
      <c r="I61" s="71"/>
      <c r="J61" s="71"/>
      <c r="K61" s="34"/>
      <c r="L61" s="78">
        <v>61</v>
      </c>
      <c r="M61" s="78"/>
      <c r="N61" s="73"/>
      <c r="O61" s="80" t="s">
        <v>381</v>
      </c>
      <c r="P61" s="80" t="s">
        <v>402</v>
      </c>
      <c r="Q61" s="80" t="s">
        <v>710</v>
      </c>
      <c r="R61" s="80" t="s">
        <v>1225</v>
      </c>
      <c r="S61" s="80"/>
      <c r="T61" s="80"/>
      <c r="U61" s="80"/>
      <c r="V61" s="80"/>
      <c r="W61" s="80"/>
      <c r="X61" s="80"/>
      <c r="Y61" s="80"/>
      <c r="Z61" s="80"/>
      <c r="AA61" s="80"/>
      <c r="AB61">
        <v>2</v>
      </c>
      <c r="AC61" s="79" t="str">
        <f>REPLACE(INDEX(GroupVertices[Group],MATCH(Edges[[#This Row],[Vertex 1]],GroupVertices[Vertex],0)),1,1,"")</f>
        <v>7</v>
      </c>
      <c r="AD61" s="79" t="str">
        <f>REPLACE(INDEX(GroupVertices[Group],MATCH(Edges[[#This Row],[Vertex 2]],GroupVertices[Vertex],0)),1,1,"")</f>
        <v>7</v>
      </c>
      <c r="AE61" s="34"/>
      <c r="AF61" s="34"/>
      <c r="AG61" s="34"/>
      <c r="AH61" s="34"/>
      <c r="AI61" s="34"/>
      <c r="AJ61" s="34"/>
      <c r="AK61" s="34"/>
      <c r="AL61" s="34"/>
      <c r="AM61" s="34"/>
    </row>
    <row r="62" spans="1:39" ht="15">
      <c r="A62" s="65" t="s">
        <v>234</v>
      </c>
      <c r="B62" s="65" t="s">
        <v>349</v>
      </c>
      <c r="C62" s="66" t="s">
        <v>4893</v>
      </c>
      <c r="D62" s="67">
        <v>1.1428571428571428</v>
      </c>
      <c r="E62" s="68" t="s">
        <v>137</v>
      </c>
      <c r="F62" s="69">
        <v>31.59375</v>
      </c>
      <c r="G62" s="66"/>
      <c r="H62" s="70"/>
      <c r="I62" s="71"/>
      <c r="J62" s="71"/>
      <c r="K62" s="34"/>
      <c r="L62" s="78">
        <v>62</v>
      </c>
      <c r="M62" s="78"/>
      <c r="N62" s="73"/>
      <c r="O62" s="80" t="s">
        <v>381</v>
      </c>
      <c r="P62" s="80" t="s">
        <v>402</v>
      </c>
      <c r="Q62" s="80" t="s">
        <v>710</v>
      </c>
      <c r="R62" s="80" t="s">
        <v>710</v>
      </c>
      <c r="S62" s="80"/>
      <c r="T62" s="80"/>
      <c r="U62" s="80"/>
      <c r="V62" s="80"/>
      <c r="W62" s="80"/>
      <c r="X62" s="80"/>
      <c r="Y62" s="80"/>
      <c r="Z62" s="80"/>
      <c r="AA62" s="80"/>
      <c r="AB62">
        <v>2</v>
      </c>
      <c r="AC62" s="79" t="str">
        <f>REPLACE(INDEX(GroupVertices[Group],MATCH(Edges[[#This Row],[Vertex 1]],GroupVertices[Vertex],0)),1,1,"")</f>
        <v>7</v>
      </c>
      <c r="AD62" s="79" t="str">
        <f>REPLACE(INDEX(GroupVertices[Group],MATCH(Edges[[#This Row],[Vertex 2]],GroupVertices[Vertex],0)),1,1,"")</f>
        <v>7</v>
      </c>
      <c r="AE62" s="34"/>
      <c r="AF62" s="34"/>
      <c r="AG62" s="34"/>
      <c r="AH62" s="34"/>
      <c r="AI62" s="34"/>
      <c r="AJ62" s="34"/>
      <c r="AK62" s="34"/>
      <c r="AL62" s="34"/>
      <c r="AM62" s="34"/>
    </row>
    <row r="63" spans="1:39" ht="15">
      <c r="A63" s="65" t="s">
        <v>234</v>
      </c>
      <c r="B63" s="65" t="s">
        <v>349</v>
      </c>
      <c r="C63" s="66" t="s">
        <v>4893</v>
      </c>
      <c r="D63" s="67">
        <v>1.1428571428571428</v>
      </c>
      <c r="E63" s="68" t="s">
        <v>137</v>
      </c>
      <c r="F63" s="69">
        <v>31.59375</v>
      </c>
      <c r="G63" s="66"/>
      <c r="H63" s="70"/>
      <c r="I63" s="71"/>
      <c r="J63" s="71"/>
      <c r="K63" s="34"/>
      <c r="L63" s="78">
        <v>63</v>
      </c>
      <c r="M63" s="78"/>
      <c r="N63" s="73"/>
      <c r="O63" s="80" t="s">
        <v>381</v>
      </c>
      <c r="P63" s="80" t="s">
        <v>402</v>
      </c>
      <c r="Q63" s="80" t="s">
        <v>710</v>
      </c>
      <c r="R63" s="80" t="s">
        <v>1225</v>
      </c>
      <c r="S63" s="80"/>
      <c r="T63" s="80"/>
      <c r="U63" s="80"/>
      <c r="V63" s="80"/>
      <c r="W63" s="80"/>
      <c r="X63" s="80"/>
      <c r="Y63" s="80"/>
      <c r="Z63" s="80"/>
      <c r="AA63" s="80"/>
      <c r="AB63">
        <v>2</v>
      </c>
      <c r="AC63" s="79" t="str">
        <f>REPLACE(INDEX(GroupVertices[Group],MATCH(Edges[[#This Row],[Vertex 1]],GroupVertices[Vertex],0)),1,1,"")</f>
        <v>7</v>
      </c>
      <c r="AD63" s="79" t="str">
        <f>REPLACE(INDEX(GroupVertices[Group],MATCH(Edges[[#This Row],[Vertex 2]],GroupVertices[Vertex],0)),1,1,"")</f>
        <v>7</v>
      </c>
      <c r="AE63" s="34"/>
      <c r="AF63" s="34"/>
      <c r="AG63" s="34"/>
      <c r="AH63" s="34"/>
      <c r="AI63" s="34"/>
      <c r="AJ63" s="34"/>
      <c r="AK63" s="34"/>
      <c r="AL63" s="34"/>
      <c r="AM63" s="34"/>
    </row>
    <row r="64" spans="1:39" ht="15">
      <c r="A64" s="65" t="s">
        <v>238</v>
      </c>
      <c r="B64" s="65" t="s">
        <v>349</v>
      </c>
      <c r="C64" s="66" t="s">
        <v>4893</v>
      </c>
      <c r="D64" s="67">
        <v>1.1428571428571428</v>
      </c>
      <c r="E64" s="68" t="s">
        <v>137</v>
      </c>
      <c r="F64" s="69">
        <v>31.59375</v>
      </c>
      <c r="G64" s="66"/>
      <c r="H64" s="70"/>
      <c r="I64" s="71"/>
      <c r="J64" s="71"/>
      <c r="K64" s="34"/>
      <c r="L64" s="78">
        <v>64</v>
      </c>
      <c r="M64" s="78"/>
      <c r="N64" s="73"/>
      <c r="O64" s="80" t="s">
        <v>381</v>
      </c>
      <c r="P64" s="80" t="s">
        <v>402</v>
      </c>
      <c r="Q64" s="80" t="s">
        <v>711</v>
      </c>
      <c r="R64" s="80" t="s">
        <v>710</v>
      </c>
      <c r="S64" s="80"/>
      <c r="T64" s="80"/>
      <c r="U64" s="80"/>
      <c r="V64" s="80"/>
      <c r="W64" s="80"/>
      <c r="X64" s="80"/>
      <c r="Y64" s="80"/>
      <c r="Z64" s="80"/>
      <c r="AA64" s="80"/>
      <c r="AB64">
        <v>2</v>
      </c>
      <c r="AC64" s="79" t="str">
        <f>REPLACE(INDEX(GroupVertices[Group],MATCH(Edges[[#This Row],[Vertex 1]],GroupVertices[Vertex],0)),1,1,"")</f>
        <v>7</v>
      </c>
      <c r="AD64" s="79" t="str">
        <f>REPLACE(INDEX(GroupVertices[Group],MATCH(Edges[[#This Row],[Vertex 2]],GroupVertices[Vertex],0)),1,1,"")</f>
        <v>7</v>
      </c>
      <c r="AE64" s="34"/>
      <c r="AF64" s="34"/>
      <c r="AG64" s="34"/>
      <c r="AH64" s="34"/>
      <c r="AI64" s="34"/>
      <c r="AJ64" s="34"/>
      <c r="AK64" s="34"/>
      <c r="AL64" s="34"/>
      <c r="AM64" s="34"/>
    </row>
    <row r="65" spans="1:39" ht="15">
      <c r="A65" s="65" t="s">
        <v>238</v>
      </c>
      <c r="B65" s="65" t="s">
        <v>349</v>
      </c>
      <c r="C65" s="66" t="s">
        <v>4893</v>
      </c>
      <c r="D65" s="67">
        <v>1.1428571428571428</v>
      </c>
      <c r="E65" s="68" t="s">
        <v>137</v>
      </c>
      <c r="F65" s="69">
        <v>31.59375</v>
      </c>
      <c r="G65" s="66"/>
      <c r="H65" s="70"/>
      <c r="I65" s="71"/>
      <c r="J65" s="71"/>
      <c r="K65" s="34"/>
      <c r="L65" s="78">
        <v>65</v>
      </c>
      <c r="M65" s="78"/>
      <c r="N65" s="73"/>
      <c r="O65" s="80" t="s">
        <v>381</v>
      </c>
      <c r="P65" s="80" t="s">
        <v>402</v>
      </c>
      <c r="Q65" s="80" t="s">
        <v>711</v>
      </c>
      <c r="R65" s="80" t="s">
        <v>1225</v>
      </c>
      <c r="S65" s="80"/>
      <c r="T65" s="80"/>
      <c r="U65" s="80"/>
      <c r="V65" s="80"/>
      <c r="W65" s="80"/>
      <c r="X65" s="80"/>
      <c r="Y65" s="80"/>
      <c r="Z65" s="80"/>
      <c r="AA65" s="80"/>
      <c r="AB65">
        <v>2</v>
      </c>
      <c r="AC65" s="79" t="str">
        <f>REPLACE(INDEX(GroupVertices[Group],MATCH(Edges[[#This Row],[Vertex 1]],GroupVertices[Vertex],0)),1,1,"")</f>
        <v>7</v>
      </c>
      <c r="AD65" s="79" t="str">
        <f>REPLACE(INDEX(GroupVertices[Group],MATCH(Edges[[#This Row],[Vertex 2]],GroupVertices[Vertex],0)),1,1,"")</f>
        <v>7</v>
      </c>
      <c r="AE65" s="34"/>
      <c r="AF65" s="34"/>
      <c r="AG65" s="34"/>
      <c r="AH65" s="34"/>
      <c r="AI65" s="34"/>
      <c r="AJ65" s="34"/>
      <c r="AK65" s="34"/>
      <c r="AL65" s="34"/>
      <c r="AM65" s="34"/>
    </row>
    <row r="66" spans="1:39" ht="15">
      <c r="A66" s="65" t="s">
        <v>239</v>
      </c>
      <c r="B66" s="65" t="s">
        <v>229</v>
      </c>
      <c r="C66" s="66" t="s">
        <v>4893</v>
      </c>
      <c r="D66" s="67">
        <v>1</v>
      </c>
      <c r="E66" s="68" t="s">
        <v>133</v>
      </c>
      <c r="F66" s="69">
        <v>32</v>
      </c>
      <c r="G66" s="66"/>
      <c r="H66" s="70"/>
      <c r="I66" s="71"/>
      <c r="J66" s="71"/>
      <c r="K66" s="34"/>
      <c r="L66" s="78">
        <v>66</v>
      </c>
      <c r="M66" s="78"/>
      <c r="N66" s="73"/>
      <c r="O66" s="80" t="s">
        <v>381</v>
      </c>
      <c r="P66" s="80" t="s">
        <v>403</v>
      </c>
      <c r="Q66" s="80" t="s">
        <v>712</v>
      </c>
      <c r="R66" s="80" t="s">
        <v>1226</v>
      </c>
      <c r="S66" s="80"/>
      <c r="T66" s="80"/>
      <c r="U66" s="80"/>
      <c r="V66" s="80"/>
      <c r="W66" s="80"/>
      <c r="X66" s="80"/>
      <c r="Y66" s="80"/>
      <c r="Z66" s="80"/>
      <c r="AA66" s="80"/>
      <c r="AB66">
        <v>1</v>
      </c>
      <c r="AC66" s="79" t="str">
        <f>REPLACE(INDEX(GroupVertices[Group],MATCH(Edges[[#This Row],[Vertex 1]],GroupVertices[Vertex],0)),1,1,"")</f>
        <v>2</v>
      </c>
      <c r="AD66" s="79" t="str">
        <f>REPLACE(INDEX(GroupVertices[Group],MATCH(Edges[[#This Row],[Vertex 2]],GroupVertices[Vertex],0)),1,1,"")</f>
        <v>2</v>
      </c>
      <c r="AE66" s="34"/>
      <c r="AF66" s="34"/>
      <c r="AG66" s="34"/>
      <c r="AH66" s="34"/>
      <c r="AI66" s="34"/>
      <c r="AJ66" s="34"/>
      <c r="AK66" s="34"/>
      <c r="AL66" s="34"/>
      <c r="AM66" s="34"/>
    </row>
    <row r="67" spans="1:39" ht="15">
      <c r="A67" s="65" t="s">
        <v>240</v>
      </c>
      <c r="B67" s="65" t="s">
        <v>350</v>
      </c>
      <c r="C67" s="66" t="s">
        <v>4893</v>
      </c>
      <c r="D67" s="67">
        <v>1.1428571428571428</v>
      </c>
      <c r="E67" s="68" t="s">
        <v>137</v>
      </c>
      <c r="F67" s="69">
        <v>31.59375</v>
      </c>
      <c r="G67" s="66"/>
      <c r="H67" s="70"/>
      <c r="I67" s="71"/>
      <c r="J67" s="71"/>
      <c r="K67" s="34"/>
      <c r="L67" s="78">
        <v>67</v>
      </c>
      <c r="M67" s="78"/>
      <c r="N67" s="73"/>
      <c r="O67" s="80" t="s">
        <v>381</v>
      </c>
      <c r="P67" s="80" t="s">
        <v>404</v>
      </c>
      <c r="Q67" s="80" t="s">
        <v>713</v>
      </c>
      <c r="R67" s="80" t="s">
        <v>1227</v>
      </c>
      <c r="S67" s="80"/>
      <c r="T67" s="80"/>
      <c r="U67" s="80"/>
      <c r="V67" s="80"/>
      <c r="W67" s="80"/>
      <c r="X67" s="80"/>
      <c r="Y67" s="80"/>
      <c r="Z67" s="80"/>
      <c r="AA67" s="80"/>
      <c r="AB67">
        <v>2</v>
      </c>
      <c r="AC67" s="79" t="str">
        <f>REPLACE(INDEX(GroupVertices[Group],MATCH(Edges[[#This Row],[Vertex 1]],GroupVertices[Vertex],0)),1,1,"")</f>
        <v>2</v>
      </c>
      <c r="AD67" s="79" t="str">
        <f>REPLACE(INDEX(GroupVertices[Group],MATCH(Edges[[#This Row],[Vertex 2]],GroupVertices[Vertex],0)),1,1,"")</f>
        <v>2</v>
      </c>
      <c r="AE67" s="34"/>
      <c r="AF67" s="34"/>
      <c r="AG67" s="34"/>
      <c r="AH67" s="34"/>
      <c r="AI67" s="34"/>
      <c r="AJ67" s="34"/>
      <c r="AK67" s="34"/>
      <c r="AL67" s="34"/>
      <c r="AM67" s="34"/>
    </row>
    <row r="68" spans="1:39" ht="15">
      <c r="A68" s="65" t="s">
        <v>240</v>
      </c>
      <c r="B68" s="65" t="s">
        <v>350</v>
      </c>
      <c r="C68" s="66" t="s">
        <v>4893</v>
      </c>
      <c r="D68" s="67">
        <v>1.1428571428571428</v>
      </c>
      <c r="E68" s="68" t="s">
        <v>137</v>
      </c>
      <c r="F68" s="69">
        <v>31.59375</v>
      </c>
      <c r="G68" s="66"/>
      <c r="H68" s="70"/>
      <c r="I68" s="71"/>
      <c r="J68" s="71"/>
      <c r="K68" s="34"/>
      <c r="L68" s="78">
        <v>68</v>
      </c>
      <c r="M68" s="78"/>
      <c r="N68" s="73"/>
      <c r="O68" s="80" t="s">
        <v>381</v>
      </c>
      <c r="P68" s="80" t="s">
        <v>404</v>
      </c>
      <c r="Q68" s="80" t="s">
        <v>713</v>
      </c>
      <c r="R68" s="80" t="s">
        <v>1228</v>
      </c>
      <c r="S68" s="80"/>
      <c r="T68" s="80"/>
      <c r="U68" s="80"/>
      <c r="V68" s="80"/>
      <c r="W68" s="80"/>
      <c r="X68" s="80"/>
      <c r="Y68" s="80"/>
      <c r="Z68" s="80"/>
      <c r="AA68" s="80"/>
      <c r="AB68">
        <v>2</v>
      </c>
      <c r="AC68" s="79" t="str">
        <f>REPLACE(INDEX(GroupVertices[Group],MATCH(Edges[[#This Row],[Vertex 1]],GroupVertices[Vertex],0)),1,1,"")</f>
        <v>2</v>
      </c>
      <c r="AD68" s="79" t="str">
        <f>REPLACE(INDEX(GroupVertices[Group],MATCH(Edges[[#This Row],[Vertex 2]],GroupVertices[Vertex],0)),1,1,"")</f>
        <v>2</v>
      </c>
      <c r="AE68" s="34"/>
      <c r="AF68" s="34"/>
      <c r="AG68" s="34"/>
      <c r="AH68" s="34"/>
      <c r="AI68" s="34"/>
      <c r="AJ68" s="34"/>
      <c r="AK68" s="34"/>
      <c r="AL68" s="34"/>
      <c r="AM68" s="34"/>
    </row>
    <row r="69" spans="1:39" ht="15">
      <c r="A69" s="65" t="s">
        <v>240</v>
      </c>
      <c r="B69" s="65" t="s">
        <v>236</v>
      </c>
      <c r="C69" s="66" t="s">
        <v>4893</v>
      </c>
      <c r="D69" s="67">
        <v>1</v>
      </c>
      <c r="E69" s="68" t="s">
        <v>133</v>
      </c>
      <c r="F69" s="69">
        <v>32</v>
      </c>
      <c r="G69" s="66"/>
      <c r="H69" s="70"/>
      <c r="I69" s="71"/>
      <c r="J69" s="71"/>
      <c r="K69" s="34"/>
      <c r="L69" s="78">
        <v>69</v>
      </c>
      <c r="M69" s="78"/>
      <c r="N69" s="73"/>
      <c r="O69" s="80" t="s">
        <v>381</v>
      </c>
      <c r="P69" s="80" t="s">
        <v>405</v>
      </c>
      <c r="Q69" s="80" t="s">
        <v>714</v>
      </c>
      <c r="R69" s="80" t="s">
        <v>1229</v>
      </c>
      <c r="S69" s="80"/>
      <c r="T69" s="80"/>
      <c r="U69" s="80"/>
      <c r="V69" s="80"/>
      <c r="W69" s="80"/>
      <c r="X69" s="80"/>
      <c r="Y69" s="80"/>
      <c r="Z69" s="80"/>
      <c r="AA69" s="80"/>
      <c r="AB69">
        <v>1</v>
      </c>
      <c r="AC69" s="79" t="str">
        <f>REPLACE(INDEX(GroupVertices[Group],MATCH(Edges[[#This Row],[Vertex 1]],GroupVertices[Vertex],0)),1,1,"")</f>
        <v>2</v>
      </c>
      <c r="AD69" s="79" t="str">
        <f>REPLACE(INDEX(GroupVertices[Group],MATCH(Edges[[#This Row],[Vertex 2]],GroupVertices[Vertex],0)),1,1,"")</f>
        <v>2</v>
      </c>
      <c r="AE69" s="34"/>
      <c r="AF69" s="34"/>
      <c r="AG69" s="34"/>
      <c r="AH69" s="34"/>
      <c r="AI69" s="34"/>
      <c r="AJ69" s="34"/>
      <c r="AK69" s="34"/>
      <c r="AL69" s="34"/>
      <c r="AM69" s="34"/>
    </row>
    <row r="70" spans="1:39" ht="15">
      <c r="A70" s="65" t="s">
        <v>241</v>
      </c>
      <c r="B70" s="65" t="s">
        <v>343</v>
      </c>
      <c r="C70" s="66" t="s">
        <v>4893</v>
      </c>
      <c r="D70" s="67">
        <v>1</v>
      </c>
      <c r="E70" s="68" t="s">
        <v>133</v>
      </c>
      <c r="F70" s="69">
        <v>32</v>
      </c>
      <c r="G70" s="66"/>
      <c r="H70" s="70"/>
      <c r="I70" s="71"/>
      <c r="J70" s="71"/>
      <c r="K70" s="34"/>
      <c r="L70" s="78">
        <v>70</v>
      </c>
      <c r="M70" s="78"/>
      <c r="N70" s="73"/>
      <c r="O70" s="80" t="s">
        <v>381</v>
      </c>
      <c r="P70" s="80" t="s">
        <v>406</v>
      </c>
      <c r="Q70" s="80" t="s">
        <v>715</v>
      </c>
      <c r="R70" s="80" t="s">
        <v>1230</v>
      </c>
      <c r="S70" s="80"/>
      <c r="T70" s="80"/>
      <c r="U70" s="80"/>
      <c r="V70" s="80"/>
      <c r="W70" s="80"/>
      <c r="X70" s="80"/>
      <c r="Y70" s="80"/>
      <c r="Z70" s="80"/>
      <c r="AA70" s="80"/>
      <c r="AB70">
        <v>1</v>
      </c>
      <c r="AC70" s="79" t="str">
        <f>REPLACE(INDEX(GroupVertices[Group],MATCH(Edges[[#This Row],[Vertex 1]],GroupVertices[Vertex],0)),1,1,"")</f>
        <v>9</v>
      </c>
      <c r="AD70" s="79" t="str">
        <f>REPLACE(INDEX(GroupVertices[Group],MATCH(Edges[[#This Row],[Vertex 2]],GroupVertices[Vertex],0)),1,1,"")</f>
        <v>9</v>
      </c>
      <c r="AE70" s="34"/>
      <c r="AF70" s="34"/>
      <c r="AG70" s="34"/>
      <c r="AH70" s="34"/>
      <c r="AI70" s="34"/>
      <c r="AJ70" s="34"/>
      <c r="AK70" s="34"/>
      <c r="AL70" s="34"/>
      <c r="AM70" s="34"/>
    </row>
    <row r="71" spans="1:39" ht="15">
      <c r="A71" s="65" t="s">
        <v>230</v>
      </c>
      <c r="B71" s="65" t="s">
        <v>351</v>
      </c>
      <c r="C71" s="66" t="s">
        <v>4893</v>
      </c>
      <c r="D71" s="67">
        <v>1</v>
      </c>
      <c r="E71" s="68" t="s">
        <v>133</v>
      </c>
      <c r="F71" s="69">
        <v>32</v>
      </c>
      <c r="G71" s="66"/>
      <c r="H71" s="70"/>
      <c r="I71" s="71"/>
      <c r="J71" s="71"/>
      <c r="K71" s="34"/>
      <c r="L71" s="78">
        <v>71</v>
      </c>
      <c r="M71" s="78"/>
      <c r="N71" s="73"/>
      <c r="O71" s="80" t="s">
        <v>381</v>
      </c>
      <c r="P71" s="80" t="s">
        <v>407</v>
      </c>
      <c r="Q71" s="80" t="s">
        <v>716</v>
      </c>
      <c r="R71" s="80" t="s">
        <v>1231</v>
      </c>
      <c r="S71" s="80"/>
      <c r="T71" s="80"/>
      <c r="U71" s="80"/>
      <c r="V71" s="80"/>
      <c r="W71" s="80"/>
      <c r="X71" s="80"/>
      <c r="Y71" s="80"/>
      <c r="Z71" s="80"/>
      <c r="AA71" s="80"/>
      <c r="AB71">
        <v>1</v>
      </c>
      <c r="AC71" s="79" t="str">
        <f>REPLACE(INDEX(GroupVertices[Group],MATCH(Edges[[#This Row],[Vertex 1]],GroupVertices[Vertex],0)),1,1,"")</f>
        <v>2</v>
      </c>
      <c r="AD71" s="79" t="str">
        <f>REPLACE(INDEX(GroupVertices[Group],MATCH(Edges[[#This Row],[Vertex 2]],GroupVertices[Vertex],0)),1,1,"")</f>
        <v>2</v>
      </c>
      <c r="AE71" s="34"/>
      <c r="AF71" s="34"/>
      <c r="AG71" s="34"/>
      <c r="AH71" s="34"/>
      <c r="AI71" s="34"/>
      <c r="AJ71" s="34"/>
      <c r="AK71" s="34"/>
      <c r="AL71" s="34"/>
      <c r="AM71" s="34"/>
    </row>
    <row r="72" spans="1:39" ht="15">
      <c r="A72" s="65" t="s">
        <v>242</v>
      </c>
      <c r="B72" s="65" t="s">
        <v>351</v>
      </c>
      <c r="C72" s="66" t="s">
        <v>4893</v>
      </c>
      <c r="D72" s="67">
        <v>1</v>
      </c>
      <c r="E72" s="68" t="s">
        <v>133</v>
      </c>
      <c r="F72" s="69">
        <v>32</v>
      </c>
      <c r="G72" s="66"/>
      <c r="H72" s="70"/>
      <c r="I72" s="71"/>
      <c r="J72" s="71"/>
      <c r="K72" s="34"/>
      <c r="L72" s="78">
        <v>72</v>
      </c>
      <c r="M72" s="78"/>
      <c r="N72" s="73"/>
      <c r="O72" s="80" t="s">
        <v>381</v>
      </c>
      <c r="P72" s="80" t="s">
        <v>408</v>
      </c>
      <c r="Q72" s="80" t="s">
        <v>717</v>
      </c>
      <c r="R72" s="80" t="s">
        <v>717</v>
      </c>
      <c r="S72" s="80"/>
      <c r="T72" s="80"/>
      <c r="U72" s="80"/>
      <c r="V72" s="80"/>
      <c r="W72" s="80"/>
      <c r="X72" s="80"/>
      <c r="Y72" s="80"/>
      <c r="Z72" s="80"/>
      <c r="AA72" s="80"/>
      <c r="AB72">
        <v>1</v>
      </c>
      <c r="AC72" s="79" t="str">
        <f>REPLACE(INDEX(GroupVertices[Group],MATCH(Edges[[#This Row],[Vertex 1]],GroupVertices[Vertex],0)),1,1,"")</f>
        <v>2</v>
      </c>
      <c r="AD72" s="79" t="str">
        <f>REPLACE(INDEX(GroupVertices[Group],MATCH(Edges[[#This Row],[Vertex 2]],GroupVertices[Vertex],0)),1,1,"")</f>
        <v>2</v>
      </c>
      <c r="AE72" s="34"/>
      <c r="AF72" s="34"/>
      <c r="AG72" s="34"/>
      <c r="AH72" s="34"/>
      <c r="AI72" s="34"/>
      <c r="AJ72" s="34"/>
      <c r="AK72" s="34"/>
      <c r="AL72" s="34"/>
      <c r="AM72" s="34"/>
    </row>
    <row r="73" spans="1:39" ht="15">
      <c r="A73" s="65" t="s">
        <v>242</v>
      </c>
      <c r="B73" s="65" t="s">
        <v>344</v>
      </c>
      <c r="C73" s="66" t="s">
        <v>4893</v>
      </c>
      <c r="D73" s="67">
        <v>1</v>
      </c>
      <c r="E73" s="68" t="s">
        <v>133</v>
      </c>
      <c r="F73" s="69">
        <v>32</v>
      </c>
      <c r="G73" s="66"/>
      <c r="H73" s="70"/>
      <c r="I73" s="71"/>
      <c r="J73" s="71"/>
      <c r="K73" s="34"/>
      <c r="L73" s="78">
        <v>73</v>
      </c>
      <c r="M73" s="78"/>
      <c r="N73" s="73"/>
      <c r="O73" s="80" t="s">
        <v>381</v>
      </c>
      <c r="P73" s="80" t="s">
        <v>409</v>
      </c>
      <c r="Q73" s="80" t="s">
        <v>718</v>
      </c>
      <c r="R73" s="80" t="s">
        <v>1232</v>
      </c>
      <c r="S73" s="80"/>
      <c r="T73" s="80"/>
      <c r="U73" s="80"/>
      <c r="V73" s="80"/>
      <c r="W73" s="80"/>
      <c r="X73" s="80"/>
      <c r="Y73" s="80"/>
      <c r="Z73" s="80"/>
      <c r="AA73" s="80"/>
      <c r="AB73">
        <v>1</v>
      </c>
      <c r="AC73" s="79" t="str">
        <f>REPLACE(INDEX(GroupVertices[Group],MATCH(Edges[[#This Row],[Vertex 1]],GroupVertices[Vertex],0)),1,1,"")</f>
        <v>2</v>
      </c>
      <c r="AD73" s="79" t="str">
        <f>REPLACE(INDEX(GroupVertices[Group],MATCH(Edges[[#This Row],[Vertex 2]],GroupVertices[Vertex],0)),1,1,"")</f>
        <v>2</v>
      </c>
      <c r="AE73" s="34"/>
      <c r="AF73" s="34"/>
      <c r="AG73" s="34"/>
      <c r="AH73" s="34"/>
      <c r="AI73" s="34"/>
      <c r="AJ73" s="34"/>
      <c r="AK73" s="34"/>
      <c r="AL73" s="34"/>
      <c r="AM73" s="34"/>
    </row>
    <row r="74" spans="1:39" ht="15">
      <c r="A74" s="65" t="s">
        <v>243</v>
      </c>
      <c r="B74" s="65" t="s">
        <v>230</v>
      </c>
      <c r="C74" s="66" t="s">
        <v>4896</v>
      </c>
      <c r="D74" s="67">
        <v>1.5714285714285714</v>
      </c>
      <c r="E74" s="68" t="s">
        <v>137</v>
      </c>
      <c r="F74" s="69">
        <v>30.375</v>
      </c>
      <c r="G74" s="66"/>
      <c r="H74" s="70"/>
      <c r="I74" s="71"/>
      <c r="J74" s="71"/>
      <c r="K74" s="34"/>
      <c r="L74" s="78">
        <v>74</v>
      </c>
      <c r="M74" s="78"/>
      <c r="N74" s="73"/>
      <c r="O74" s="80" t="s">
        <v>381</v>
      </c>
      <c r="P74" s="80" t="s">
        <v>410</v>
      </c>
      <c r="Q74" s="80" t="s">
        <v>719</v>
      </c>
      <c r="R74" s="80" t="s">
        <v>1233</v>
      </c>
      <c r="S74" s="80"/>
      <c r="T74" s="80"/>
      <c r="U74" s="80"/>
      <c r="V74" s="80"/>
      <c r="W74" s="80"/>
      <c r="X74" s="80"/>
      <c r="Y74" s="80"/>
      <c r="Z74" s="80"/>
      <c r="AA74" s="80"/>
      <c r="AB74">
        <v>5</v>
      </c>
      <c r="AC74" s="79" t="str">
        <f>REPLACE(INDEX(GroupVertices[Group],MATCH(Edges[[#This Row],[Vertex 1]],GroupVertices[Vertex],0)),1,1,"")</f>
        <v>2</v>
      </c>
      <c r="AD74" s="79" t="str">
        <f>REPLACE(INDEX(GroupVertices[Group],MATCH(Edges[[#This Row],[Vertex 2]],GroupVertices[Vertex],0)),1,1,"")</f>
        <v>2</v>
      </c>
      <c r="AE74" s="34"/>
      <c r="AF74" s="34"/>
      <c r="AG74" s="34"/>
      <c r="AH74" s="34"/>
      <c r="AI74" s="34"/>
      <c r="AJ74" s="34"/>
      <c r="AK74" s="34"/>
      <c r="AL74" s="34"/>
      <c r="AM74" s="34"/>
    </row>
    <row r="75" spans="1:39" ht="15">
      <c r="A75" s="65" t="s">
        <v>243</v>
      </c>
      <c r="B75" s="65" t="s">
        <v>230</v>
      </c>
      <c r="C75" s="66" t="s">
        <v>4896</v>
      </c>
      <c r="D75" s="67">
        <v>1.5714285714285714</v>
      </c>
      <c r="E75" s="68" t="s">
        <v>137</v>
      </c>
      <c r="F75" s="69">
        <v>30.375</v>
      </c>
      <c r="G75" s="66"/>
      <c r="H75" s="70"/>
      <c r="I75" s="71"/>
      <c r="J75" s="71"/>
      <c r="K75" s="34"/>
      <c r="L75" s="78">
        <v>75</v>
      </c>
      <c r="M75" s="78"/>
      <c r="N75" s="73"/>
      <c r="O75" s="80" t="s">
        <v>381</v>
      </c>
      <c r="P75" s="80" t="s">
        <v>410</v>
      </c>
      <c r="Q75" s="80" t="s">
        <v>720</v>
      </c>
      <c r="R75" s="80" t="s">
        <v>1233</v>
      </c>
      <c r="S75" s="80"/>
      <c r="T75" s="80"/>
      <c r="U75" s="80"/>
      <c r="V75" s="80"/>
      <c r="W75" s="80"/>
      <c r="X75" s="80"/>
      <c r="Y75" s="80"/>
      <c r="Z75" s="80"/>
      <c r="AA75" s="80"/>
      <c r="AB75">
        <v>5</v>
      </c>
      <c r="AC75" s="79" t="str">
        <f>REPLACE(INDEX(GroupVertices[Group],MATCH(Edges[[#This Row],[Vertex 1]],GroupVertices[Vertex],0)),1,1,"")</f>
        <v>2</v>
      </c>
      <c r="AD75" s="79" t="str">
        <f>REPLACE(INDEX(GroupVertices[Group],MATCH(Edges[[#This Row],[Vertex 2]],GroupVertices[Vertex],0)),1,1,"")</f>
        <v>2</v>
      </c>
      <c r="AE75" s="34"/>
      <c r="AF75" s="34"/>
      <c r="AG75" s="34"/>
      <c r="AH75" s="34"/>
      <c r="AI75" s="34"/>
      <c r="AJ75" s="34"/>
      <c r="AK75" s="34"/>
      <c r="AL75" s="34"/>
      <c r="AM75" s="34"/>
    </row>
    <row r="76" spans="1:39" ht="15">
      <c r="A76" s="65" t="s">
        <v>243</v>
      </c>
      <c r="B76" s="65" t="s">
        <v>230</v>
      </c>
      <c r="C76" s="66" t="s">
        <v>4896</v>
      </c>
      <c r="D76" s="67">
        <v>1.5714285714285714</v>
      </c>
      <c r="E76" s="68" t="s">
        <v>137</v>
      </c>
      <c r="F76" s="69">
        <v>30.375</v>
      </c>
      <c r="G76" s="66"/>
      <c r="H76" s="70"/>
      <c r="I76" s="71"/>
      <c r="J76" s="71"/>
      <c r="K76" s="34"/>
      <c r="L76" s="78">
        <v>76</v>
      </c>
      <c r="M76" s="78"/>
      <c r="N76" s="73"/>
      <c r="O76" s="80" t="s">
        <v>381</v>
      </c>
      <c r="P76" s="80" t="s">
        <v>410</v>
      </c>
      <c r="Q76" s="80" t="s">
        <v>721</v>
      </c>
      <c r="R76" s="80" t="s">
        <v>1233</v>
      </c>
      <c r="S76" s="80"/>
      <c r="T76" s="80"/>
      <c r="U76" s="80"/>
      <c r="V76" s="80"/>
      <c r="W76" s="80"/>
      <c r="X76" s="80"/>
      <c r="Y76" s="80"/>
      <c r="Z76" s="80"/>
      <c r="AA76" s="80"/>
      <c r="AB76">
        <v>5</v>
      </c>
      <c r="AC76" s="79" t="str">
        <f>REPLACE(INDEX(GroupVertices[Group],MATCH(Edges[[#This Row],[Vertex 1]],GroupVertices[Vertex],0)),1,1,"")</f>
        <v>2</v>
      </c>
      <c r="AD76" s="79" t="str">
        <f>REPLACE(INDEX(GroupVertices[Group],MATCH(Edges[[#This Row],[Vertex 2]],GroupVertices[Vertex],0)),1,1,"")</f>
        <v>2</v>
      </c>
      <c r="AE76" s="34"/>
      <c r="AF76" s="34"/>
      <c r="AG76" s="34"/>
      <c r="AH76" s="34"/>
      <c r="AI76" s="34"/>
      <c r="AJ76" s="34"/>
      <c r="AK76" s="34"/>
      <c r="AL76" s="34"/>
      <c r="AM76" s="34"/>
    </row>
    <row r="77" spans="1:39" ht="15">
      <c r="A77" s="65" t="s">
        <v>243</v>
      </c>
      <c r="B77" s="65" t="s">
        <v>230</v>
      </c>
      <c r="C77" s="66" t="s">
        <v>4896</v>
      </c>
      <c r="D77" s="67">
        <v>1.5714285714285714</v>
      </c>
      <c r="E77" s="68" t="s">
        <v>137</v>
      </c>
      <c r="F77" s="69">
        <v>30.375</v>
      </c>
      <c r="G77" s="66"/>
      <c r="H77" s="70"/>
      <c r="I77" s="71"/>
      <c r="J77" s="71"/>
      <c r="K77" s="34"/>
      <c r="L77" s="78">
        <v>77</v>
      </c>
      <c r="M77" s="78"/>
      <c r="N77" s="73"/>
      <c r="O77" s="80" t="s">
        <v>381</v>
      </c>
      <c r="P77" s="80" t="s">
        <v>410</v>
      </c>
      <c r="Q77" s="80" t="s">
        <v>722</v>
      </c>
      <c r="R77" s="80" t="s">
        <v>1233</v>
      </c>
      <c r="S77" s="80"/>
      <c r="T77" s="80"/>
      <c r="U77" s="80"/>
      <c r="V77" s="80"/>
      <c r="W77" s="80"/>
      <c r="X77" s="80"/>
      <c r="Y77" s="80"/>
      <c r="Z77" s="80"/>
      <c r="AA77" s="80"/>
      <c r="AB77">
        <v>5</v>
      </c>
      <c r="AC77" s="79" t="str">
        <f>REPLACE(INDEX(GroupVertices[Group],MATCH(Edges[[#This Row],[Vertex 1]],GroupVertices[Vertex],0)),1,1,"")</f>
        <v>2</v>
      </c>
      <c r="AD77" s="79" t="str">
        <f>REPLACE(INDEX(GroupVertices[Group],MATCH(Edges[[#This Row],[Vertex 2]],GroupVertices[Vertex],0)),1,1,"")</f>
        <v>2</v>
      </c>
      <c r="AE77" s="34"/>
      <c r="AF77" s="34"/>
      <c r="AG77" s="34"/>
      <c r="AH77" s="34"/>
      <c r="AI77" s="34"/>
      <c r="AJ77" s="34"/>
      <c r="AK77" s="34"/>
      <c r="AL77" s="34"/>
      <c r="AM77" s="34"/>
    </row>
    <row r="78" spans="1:39" ht="15">
      <c r="A78" s="65" t="s">
        <v>243</v>
      </c>
      <c r="B78" s="65" t="s">
        <v>230</v>
      </c>
      <c r="C78" s="66" t="s">
        <v>4896</v>
      </c>
      <c r="D78" s="67">
        <v>1.5714285714285714</v>
      </c>
      <c r="E78" s="68" t="s">
        <v>137</v>
      </c>
      <c r="F78" s="69">
        <v>30.375</v>
      </c>
      <c r="G78" s="66"/>
      <c r="H78" s="70"/>
      <c r="I78" s="71"/>
      <c r="J78" s="71"/>
      <c r="K78" s="34"/>
      <c r="L78" s="78">
        <v>78</v>
      </c>
      <c r="M78" s="78"/>
      <c r="N78" s="73"/>
      <c r="O78" s="80" t="s">
        <v>381</v>
      </c>
      <c r="P78" s="80" t="s">
        <v>410</v>
      </c>
      <c r="Q78" s="80" t="s">
        <v>723</v>
      </c>
      <c r="R78" s="80" t="s">
        <v>1233</v>
      </c>
      <c r="S78" s="80"/>
      <c r="T78" s="80"/>
      <c r="U78" s="80"/>
      <c r="V78" s="80"/>
      <c r="W78" s="80"/>
      <c r="X78" s="80"/>
      <c r="Y78" s="80"/>
      <c r="Z78" s="80"/>
      <c r="AA78" s="80"/>
      <c r="AB78">
        <v>5</v>
      </c>
      <c r="AC78" s="79" t="str">
        <f>REPLACE(INDEX(GroupVertices[Group],MATCH(Edges[[#This Row],[Vertex 1]],GroupVertices[Vertex],0)),1,1,"")</f>
        <v>2</v>
      </c>
      <c r="AD78" s="79" t="str">
        <f>REPLACE(INDEX(GroupVertices[Group],MATCH(Edges[[#This Row],[Vertex 2]],GroupVertices[Vertex],0)),1,1,"")</f>
        <v>2</v>
      </c>
      <c r="AE78" s="34"/>
      <c r="AF78" s="34"/>
      <c r="AG78" s="34"/>
      <c r="AH78" s="34"/>
      <c r="AI78" s="34"/>
      <c r="AJ78" s="34"/>
      <c r="AK78" s="34"/>
      <c r="AL78" s="34"/>
      <c r="AM78" s="34"/>
    </row>
    <row r="79" spans="1:39" ht="15">
      <c r="A79" s="65" t="s">
        <v>244</v>
      </c>
      <c r="B79" s="65" t="s">
        <v>243</v>
      </c>
      <c r="C79" s="66" t="s">
        <v>4893</v>
      </c>
      <c r="D79" s="67">
        <v>1.1428571428571428</v>
      </c>
      <c r="E79" s="68" t="s">
        <v>137</v>
      </c>
      <c r="F79" s="69">
        <v>31.59375</v>
      </c>
      <c r="G79" s="66"/>
      <c r="H79" s="70"/>
      <c r="I79" s="71"/>
      <c r="J79" s="71"/>
      <c r="K79" s="34"/>
      <c r="L79" s="78">
        <v>79</v>
      </c>
      <c r="M79" s="78"/>
      <c r="N79" s="73"/>
      <c r="O79" s="80" t="s">
        <v>381</v>
      </c>
      <c r="P79" s="80" t="s">
        <v>411</v>
      </c>
      <c r="Q79" s="80" t="s">
        <v>724</v>
      </c>
      <c r="R79" s="80" t="s">
        <v>1234</v>
      </c>
      <c r="S79" s="80"/>
      <c r="T79" s="80"/>
      <c r="U79" s="80"/>
      <c r="V79" s="80"/>
      <c r="W79" s="80"/>
      <c r="X79" s="80"/>
      <c r="Y79" s="80"/>
      <c r="Z79" s="80"/>
      <c r="AA79" s="80"/>
      <c r="AB79">
        <v>2</v>
      </c>
      <c r="AC79" s="79" t="str">
        <f>REPLACE(INDEX(GroupVertices[Group],MATCH(Edges[[#This Row],[Vertex 1]],GroupVertices[Vertex],0)),1,1,"")</f>
        <v>2</v>
      </c>
      <c r="AD79" s="79" t="str">
        <f>REPLACE(INDEX(GroupVertices[Group],MATCH(Edges[[#This Row],[Vertex 2]],GroupVertices[Vertex],0)),1,1,"")</f>
        <v>2</v>
      </c>
      <c r="AE79" s="34"/>
      <c r="AF79" s="34"/>
      <c r="AG79" s="34"/>
      <c r="AH79" s="34"/>
      <c r="AI79" s="34"/>
      <c r="AJ79" s="34"/>
      <c r="AK79" s="34"/>
      <c r="AL79" s="34"/>
      <c r="AM79" s="34"/>
    </row>
    <row r="80" spans="1:39" ht="15">
      <c r="A80" s="65" t="s">
        <v>244</v>
      </c>
      <c r="B80" s="65" t="s">
        <v>243</v>
      </c>
      <c r="C80" s="66" t="s">
        <v>4893</v>
      </c>
      <c r="D80" s="67">
        <v>1.1428571428571428</v>
      </c>
      <c r="E80" s="68" t="s">
        <v>137</v>
      </c>
      <c r="F80" s="69">
        <v>31.59375</v>
      </c>
      <c r="G80" s="66"/>
      <c r="H80" s="70"/>
      <c r="I80" s="71"/>
      <c r="J80" s="71"/>
      <c r="K80" s="34"/>
      <c r="L80" s="78">
        <v>80</v>
      </c>
      <c r="M80" s="78"/>
      <c r="N80" s="73"/>
      <c r="O80" s="80" t="s">
        <v>381</v>
      </c>
      <c r="P80" s="80" t="s">
        <v>411</v>
      </c>
      <c r="Q80" s="80" t="s">
        <v>724</v>
      </c>
      <c r="R80" s="80" t="s">
        <v>1235</v>
      </c>
      <c r="S80" s="80"/>
      <c r="T80" s="80"/>
      <c r="U80" s="80"/>
      <c r="V80" s="80"/>
      <c r="W80" s="80"/>
      <c r="X80" s="80"/>
      <c r="Y80" s="80"/>
      <c r="Z80" s="80"/>
      <c r="AA80" s="80"/>
      <c r="AB80">
        <v>2</v>
      </c>
      <c r="AC80" s="79" t="str">
        <f>REPLACE(INDEX(GroupVertices[Group],MATCH(Edges[[#This Row],[Vertex 1]],GroupVertices[Vertex],0)),1,1,"")</f>
        <v>2</v>
      </c>
      <c r="AD80" s="79" t="str">
        <f>REPLACE(INDEX(GroupVertices[Group],MATCH(Edges[[#This Row],[Vertex 2]],GroupVertices[Vertex],0)),1,1,"")</f>
        <v>2</v>
      </c>
      <c r="AE80" s="34"/>
      <c r="AF80" s="34"/>
      <c r="AG80" s="34"/>
      <c r="AH80" s="34"/>
      <c r="AI80" s="34"/>
      <c r="AJ80" s="34"/>
      <c r="AK80" s="34"/>
      <c r="AL80" s="34"/>
      <c r="AM80" s="34"/>
    </row>
    <row r="81" spans="1:39" ht="15">
      <c r="A81" s="65" t="s">
        <v>245</v>
      </c>
      <c r="B81" s="65" t="s">
        <v>243</v>
      </c>
      <c r="C81" s="66" t="s">
        <v>4894</v>
      </c>
      <c r="D81" s="67">
        <v>1.2857142857142856</v>
      </c>
      <c r="E81" s="68" t="s">
        <v>137</v>
      </c>
      <c r="F81" s="69">
        <v>31.1875</v>
      </c>
      <c r="G81" s="66"/>
      <c r="H81" s="70"/>
      <c r="I81" s="71"/>
      <c r="J81" s="71"/>
      <c r="K81" s="34"/>
      <c r="L81" s="78">
        <v>81</v>
      </c>
      <c r="M81" s="78"/>
      <c r="N81" s="73"/>
      <c r="O81" s="80" t="s">
        <v>381</v>
      </c>
      <c r="P81" s="80" t="s">
        <v>412</v>
      </c>
      <c r="Q81" s="80" t="s">
        <v>725</v>
      </c>
      <c r="R81" s="80" t="s">
        <v>1236</v>
      </c>
      <c r="S81" s="80"/>
      <c r="T81" s="80"/>
      <c r="U81" s="80"/>
      <c r="V81" s="80"/>
      <c r="W81" s="80"/>
      <c r="X81" s="80"/>
      <c r="Y81" s="80"/>
      <c r="Z81" s="80"/>
      <c r="AA81" s="80"/>
      <c r="AB81">
        <v>3</v>
      </c>
      <c r="AC81" s="79" t="str">
        <f>REPLACE(INDEX(GroupVertices[Group],MATCH(Edges[[#This Row],[Vertex 1]],GroupVertices[Vertex],0)),1,1,"")</f>
        <v>2</v>
      </c>
      <c r="AD81" s="79" t="str">
        <f>REPLACE(INDEX(GroupVertices[Group],MATCH(Edges[[#This Row],[Vertex 2]],GroupVertices[Vertex],0)),1,1,"")</f>
        <v>2</v>
      </c>
      <c r="AE81" s="34"/>
      <c r="AF81" s="34"/>
      <c r="AG81" s="34"/>
      <c r="AH81" s="34"/>
      <c r="AI81" s="34"/>
      <c r="AJ81" s="34"/>
      <c r="AK81" s="34"/>
      <c r="AL81" s="34"/>
      <c r="AM81" s="34"/>
    </row>
    <row r="82" spans="1:39" ht="15">
      <c r="A82" s="65" t="s">
        <v>245</v>
      </c>
      <c r="B82" s="65" t="s">
        <v>243</v>
      </c>
      <c r="C82" s="66" t="s">
        <v>4894</v>
      </c>
      <c r="D82" s="67">
        <v>1.2857142857142856</v>
      </c>
      <c r="E82" s="68" t="s">
        <v>137</v>
      </c>
      <c r="F82" s="69">
        <v>31.1875</v>
      </c>
      <c r="G82" s="66"/>
      <c r="H82" s="70"/>
      <c r="I82" s="71"/>
      <c r="J82" s="71"/>
      <c r="K82" s="34"/>
      <c r="L82" s="78">
        <v>82</v>
      </c>
      <c r="M82" s="78"/>
      <c r="N82" s="73"/>
      <c r="O82" s="80" t="s">
        <v>381</v>
      </c>
      <c r="P82" s="80" t="s">
        <v>412</v>
      </c>
      <c r="Q82" s="80" t="s">
        <v>725</v>
      </c>
      <c r="R82" s="80" t="s">
        <v>1237</v>
      </c>
      <c r="S82" s="80"/>
      <c r="T82" s="80"/>
      <c r="U82" s="80"/>
      <c r="V82" s="80"/>
      <c r="W82" s="80"/>
      <c r="X82" s="80"/>
      <c r="Y82" s="80"/>
      <c r="Z82" s="80"/>
      <c r="AA82" s="80"/>
      <c r="AB82">
        <v>3</v>
      </c>
      <c r="AC82" s="79" t="str">
        <f>REPLACE(INDEX(GroupVertices[Group],MATCH(Edges[[#This Row],[Vertex 1]],GroupVertices[Vertex],0)),1,1,"")</f>
        <v>2</v>
      </c>
      <c r="AD82" s="79" t="str">
        <f>REPLACE(INDEX(GroupVertices[Group],MATCH(Edges[[#This Row],[Vertex 2]],GroupVertices[Vertex],0)),1,1,"")</f>
        <v>2</v>
      </c>
      <c r="AE82" s="34"/>
      <c r="AF82" s="34"/>
      <c r="AG82" s="34"/>
      <c r="AH82" s="34"/>
      <c r="AI82" s="34"/>
      <c r="AJ82" s="34"/>
      <c r="AK82" s="34"/>
      <c r="AL82" s="34"/>
      <c r="AM82" s="34"/>
    </row>
    <row r="83" spans="1:39" ht="15">
      <c r="A83" s="65" t="s">
        <v>245</v>
      </c>
      <c r="B83" s="65" t="s">
        <v>243</v>
      </c>
      <c r="C83" s="66" t="s">
        <v>4894</v>
      </c>
      <c r="D83" s="67">
        <v>1.2857142857142856</v>
      </c>
      <c r="E83" s="68" t="s">
        <v>137</v>
      </c>
      <c r="F83" s="69">
        <v>31.1875</v>
      </c>
      <c r="G83" s="66"/>
      <c r="H83" s="70"/>
      <c r="I83" s="71"/>
      <c r="J83" s="71"/>
      <c r="K83" s="34"/>
      <c r="L83" s="78">
        <v>83</v>
      </c>
      <c r="M83" s="78"/>
      <c r="N83" s="73"/>
      <c r="O83" s="80" t="s">
        <v>381</v>
      </c>
      <c r="P83" s="80" t="s">
        <v>412</v>
      </c>
      <c r="Q83" s="80" t="s">
        <v>725</v>
      </c>
      <c r="R83" s="80" t="s">
        <v>1238</v>
      </c>
      <c r="S83" s="80"/>
      <c r="T83" s="80"/>
      <c r="U83" s="80"/>
      <c r="V83" s="80"/>
      <c r="W83" s="80"/>
      <c r="X83" s="80"/>
      <c r="Y83" s="80"/>
      <c r="Z83" s="80"/>
      <c r="AA83" s="80"/>
      <c r="AB83">
        <v>3</v>
      </c>
      <c r="AC83" s="79" t="str">
        <f>REPLACE(INDEX(GroupVertices[Group],MATCH(Edges[[#This Row],[Vertex 1]],GroupVertices[Vertex],0)),1,1,"")</f>
        <v>2</v>
      </c>
      <c r="AD83" s="79" t="str">
        <f>REPLACE(INDEX(GroupVertices[Group],MATCH(Edges[[#This Row],[Vertex 2]],GroupVertices[Vertex],0)),1,1,"")</f>
        <v>2</v>
      </c>
      <c r="AE83" s="34"/>
      <c r="AF83" s="34"/>
      <c r="AG83" s="34"/>
      <c r="AH83" s="34"/>
      <c r="AI83" s="34"/>
      <c r="AJ83" s="34"/>
      <c r="AK83" s="34"/>
      <c r="AL83" s="34"/>
      <c r="AM83" s="34"/>
    </row>
    <row r="84" spans="1:39" ht="15">
      <c r="A84" s="65" t="s">
        <v>246</v>
      </c>
      <c r="B84" s="65" t="s">
        <v>352</v>
      </c>
      <c r="C84" s="66" t="s">
        <v>4893</v>
      </c>
      <c r="D84" s="67">
        <v>1</v>
      </c>
      <c r="E84" s="68" t="s">
        <v>133</v>
      </c>
      <c r="F84" s="69">
        <v>32</v>
      </c>
      <c r="G84" s="66"/>
      <c r="H84" s="70"/>
      <c r="I84" s="71"/>
      <c r="J84" s="71"/>
      <c r="K84" s="34"/>
      <c r="L84" s="78">
        <v>84</v>
      </c>
      <c r="M84" s="78"/>
      <c r="N84" s="73"/>
      <c r="O84" s="80" t="s">
        <v>381</v>
      </c>
      <c r="P84" s="80" t="s">
        <v>413</v>
      </c>
      <c r="Q84" s="80" t="s">
        <v>726</v>
      </c>
      <c r="R84" s="80" t="s">
        <v>1239</v>
      </c>
      <c r="S84" s="80"/>
      <c r="T84" s="80"/>
      <c r="U84" s="80"/>
      <c r="V84" s="80"/>
      <c r="W84" s="80"/>
      <c r="X84" s="80"/>
      <c r="Y84" s="80"/>
      <c r="Z84" s="80"/>
      <c r="AA84" s="80"/>
      <c r="AB84">
        <v>1</v>
      </c>
      <c r="AC84" s="79" t="str">
        <f>REPLACE(INDEX(GroupVertices[Group],MATCH(Edges[[#This Row],[Vertex 1]],GroupVertices[Vertex],0)),1,1,"")</f>
        <v>6</v>
      </c>
      <c r="AD84" s="79" t="str">
        <f>REPLACE(INDEX(GroupVertices[Group],MATCH(Edges[[#This Row],[Vertex 2]],GroupVertices[Vertex],0)),1,1,"")</f>
        <v>7</v>
      </c>
      <c r="AE84" s="34"/>
      <c r="AF84" s="34"/>
      <c r="AG84" s="34"/>
      <c r="AH84" s="34"/>
      <c r="AI84" s="34"/>
      <c r="AJ84" s="34"/>
      <c r="AK84" s="34"/>
      <c r="AL84" s="34"/>
      <c r="AM84" s="34"/>
    </row>
    <row r="85" spans="1:39" ht="15">
      <c r="A85" s="65" t="s">
        <v>247</v>
      </c>
      <c r="B85" s="65" t="s">
        <v>352</v>
      </c>
      <c r="C85" s="66" t="s">
        <v>4897</v>
      </c>
      <c r="D85" s="67">
        <v>2.142857142857143</v>
      </c>
      <c r="E85" s="68" t="s">
        <v>137</v>
      </c>
      <c r="F85" s="69">
        <v>28.75</v>
      </c>
      <c r="G85" s="66"/>
      <c r="H85" s="70"/>
      <c r="I85" s="71"/>
      <c r="J85" s="71"/>
      <c r="K85" s="34"/>
      <c r="L85" s="78">
        <v>85</v>
      </c>
      <c r="M85" s="78"/>
      <c r="N85" s="73"/>
      <c r="O85" s="80" t="s">
        <v>381</v>
      </c>
      <c r="P85" s="80" t="s">
        <v>414</v>
      </c>
      <c r="Q85" s="80" t="s">
        <v>727</v>
      </c>
      <c r="R85" s="80" t="s">
        <v>1240</v>
      </c>
      <c r="S85" s="80"/>
      <c r="T85" s="80"/>
      <c r="U85" s="80"/>
      <c r="V85" s="80"/>
      <c r="W85" s="80"/>
      <c r="X85" s="80"/>
      <c r="Y85" s="80"/>
      <c r="Z85" s="80"/>
      <c r="AA85" s="80"/>
      <c r="AB85">
        <v>9</v>
      </c>
      <c r="AC85" s="79" t="str">
        <f>REPLACE(INDEX(GroupVertices[Group],MATCH(Edges[[#This Row],[Vertex 1]],GroupVertices[Vertex],0)),1,1,"")</f>
        <v>7</v>
      </c>
      <c r="AD85" s="79" t="str">
        <f>REPLACE(INDEX(GroupVertices[Group],MATCH(Edges[[#This Row],[Vertex 2]],GroupVertices[Vertex],0)),1,1,"")</f>
        <v>7</v>
      </c>
      <c r="AE85" s="34"/>
      <c r="AF85" s="34"/>
      <c r="AG85" s="34"/>
      <c r="AH85" s="34"/>
      <c r="AI85" s="34"/>
      <c r="AJ85" s="34"/>
      <c r="AK85" s="34"/>
      <c r="AL85" s="34"/>
      <c r="AM85" s="34"/>
    </row>
    <row r="86" spans="1:39" ht="15">
      <c r="A86" s="65" t="s">
        <v>247</v>
      </c>
      <c r="B86" s="65" t="s">
        <v>352</v>
      </c>
      <c r="C86" s="66" t="s">
        <v>4897</v>
      </c>
      <c r="D86" s="67">
        <v>2.142857142857143</v>
      </c>
      <c r="E86" s="68" t="s">
        <v>137</v>
      </c>
      <c r="F86" s="69">
        <v>28.75</v>
      </c>
      <c r="G86" s="66"/>
      <c r="H86" s="70"/>
      <c r="I86" s="71"/>
      <c r="J86" s="71"/>
      <c r="K86" s="34"/>
      <c r="L86" s="78">
        <v>86</v>
      </c>
      <c r="M86" s="78"/>
      <c r="N86" s="73"/>
      <c r="O86" s="80" t="s">
        <v>381</v>
      </c>
      <c r="P86" s="80" t="s">
        <v>414</v>
      </c>
      <c r="Q86" s="80" t="s">
        <v>727</v>
      </c>
      <c r="R86" s="80" t="s">
        <v>1241</v>
      </c>
      <c r="S86" s="80"/>
      <c r="T86" s="80"/>
      <c r="U86" s="80"/>
      <c r="V86" s="80"/>
      <c r="W86" s="80"/>
      <c r="X86" s="80"/>
      <c r="Y86" s="80"/>
      <c r="Z86" s="80"/>
      <c r="AA86" s="80"/>
      <c r="AB86">
        <v>9</v>
      </c>
      <c r="AC86" s="79" t="str">
        <f>REPLACE(INDEX(GroupVertices[Group],MATCH(Edges[[#This Row],[Vertex 1]],GroupVertices[Vertex],0)),1,1,"")</f>
        <v>7</v>
      </c>
      <c r="AD86" s="79" t="str">
        <f>REPLACE(INDEX(GroupVertices[Group],MATCH(Edges[[#This Row],[Vertex 2]],GroupVertices[Vertex],0)),1,1,"")</f>
        <v>7</v>
      </c>
      <c r="AE86" s="34"/>
      <c r="AF86" s="34"/>
      <c r="AG86" s="34"/>
      <c r="AH86" s="34"/>
      <c r="AI86" s="34"/>
      <c r="AJ86" s="34"/>
      <c r="AK86" s="34"/>
      <c r="AL86" s="34"/>
      <c r="AM86" s="34"/>
    </row>
    <row r="87" spans="1:39" ht="15">
      <c r="A87" s="65" t="s">
        <v>247</v>
      </c>
      <c r="B87" s="65" t="s">
        <v>352</v>
      </c>
      <c r="C87" s="66" t="s">
        <v>4897</v>
      </c>
      <c r="D87" s="67">
        <v>2.142857142857143</v>
      </c>
      <c r="E87" s="68" t="s">
        <v>137</v>
      </c>
      <c r="F87" s="69">
        <v>28.75</v>
      </c>
      <c r="G87" s="66"/>
      <c r="H87" s="70"/>
      <c r="I87" s="71"/>
      <c r="J87" s="71"/>
      <c r="K87" s="34"/>
      <c r="L87" s="78">
        <v>87</v>
      </c>
      <c r="M87" s="78"/>
      <c r="N87" s="73"/>
      <c r="O87" s="80" t="s">
        <v>381</v>
      </c>
      <c r="P87" s="80" t="s">
        <v>414</v>
      </c>
      <c r="Q87" s="80" t="s">
        <v>727</v>
      </c>
      <c r="R87" s="80" t="s">
        <v>1242</v>
      </c>
      <c r="S87" s="80"/>
      <c r="T87" s="80"/>
      <c r="U87" s="80"/>
      <c r="V87" s="80"/>
      <c r="W87" s="80"/>
      <c r="X87" s="80"/>
      <c r="Y87" s="80"/>
      <c r="Z87" s="80"/>
      <c r="AA87" s="80"/>
      <c r="AB87">
        <v>9</v>
      </c>
      <c r="AC87" s="79" t="str">
        <f>REPLACE(INDEX(GroupVertices[Group],MATCH(Edges[[#This Row],[Vertex 1]],GroupVertices[Vertex],0)),1,1,"")</f>
        <v>7</v>
      </c>
      <c r="AD87" s="79" t="str">
        <f>REPLACE(INDEX(GroupVertices[Group],MATCH(Edges[[#This Row],[Vertex 2]],GroupVertices[Vertex],0)),1,1,"")</f>
        <v>7</v>
      </c>
      <c r="AE87" s="34"/>
      <c r="AF87" s="34"/>
      <c r="AG87" s="34"/>
      <c r="AH87" s="34"/>
      <c r="AI87" s="34"/>
      <c r="AJ87" s="34"/>
      <c r="AK87" s="34"/>
      <c r="AL87" s="34"/>
      <c r="AM87" s="34"/>
    </row>
    <row r="88" spans="1:39" ht="15">
      <c r="A88" s="65" t="s">
        <v>247</v>
      </c>
      <c r="B88" s="65" t="s">
        <v>352</v>
      </c>
      <c r="C88" s="66" t="s">
        <v>4897</v>
      </c>
      <c r="D88" s="67">
        <v>2.142857142857143</v>
      </c>
      <c r="E88" s="68" t="s">
        <v>137</v>
      </c>
      <c r="F88" s="69">
        <v>28.75</v>
      </c>
      <c r="G88" s="66"/>
      <c r="H88" s="70"/>
      <c r="I88" s="71"/>
      <c r="J88" s="71"/>
      <c r="K88" s="34"/>
      <c r="L88" s="78">
        <v>88</v>
      </c>
      <c r="M88" s="78"/>
      <c r="N88" s="73"/>
      <c r="O88" s="80" t="s">
        <v>381</v>
      </c>
      <c r="P88" s="80" t="s">
        <v>414</v>
      </c>
      <c r="Q88" s="80" t="s">
        <v>728</v>
      </c>
      <c r="R88" s="80" t="s">
        <v>1240</v>
      </c>
      <c r="S88" s="80"/>
      <c r="T88" s="80"/>
      <c r="U88" s="80"/>
      <c r="V88" s="80"/>
      <c r="W88" s="80"/>
      <c r="X88" s="80"/>
      <c r="Y88" s="80"/>
      <c r="Z88" s="80"/>
      <c r="AA88" s="80"/>
      <c r="AB88">
        <v>9</v>
      </c>
      <c r="AC88" s="79" t="str">
        <f>REPLACE(INDEX(GroupVertices[Group],MATCH(Edges[[#This Row],[Vertex 1]],GroupVertices[Vertex],0)),1,1,"")</f>
        <v>7</v>
      </c>
      <c r="AD88" s="79" t="str">
        <f>REPLACE(INDEX(GroupVertices[Group],MATCH(Edges[[#This Row],[Vertex 2]],GroupVertices[Vertex],0)),1,1,"")</f>
        <v>7</v>
      </c>
      <c r="AE88" s="34"/>
      <c r="AF88" s="34"/>
      <c r="AG88" s="34"/>
      <c r="AH88" s="34"/>
      <c r="AI88" s="34"/>
      <c r="AJ88" s="34"/>
      <c r="AK88" s="34"/>
      <c r="AL88" s="34"/>
      <c r="AM88" s="34"/>
    </row>
    <row r="89" spans="1:39" ht="15">
      <c r="A89" s="65" t="s">
        <v>247</v>
      </c>
      <c r="B89" s="65" t="s">
        <v>352</v>
      </c>
      <c r="C89" s="66" t="s">
        <v>4897</v>
      </c>
      <c r="D89" s="67">
        <v>2.142857142857143</v>
      </c>
      <c r="E89" s="68" t="s">
        <v>137</v>
      </c>
      <c r="F89" s="69">
        <v>28.75</v>
      </c>
      <c r="G89" s="66"/>
      <c r="H89" s="70"/>
      <c r="I89" s="71"/>
      <c r="J89" s="71"/>
      <c r="K89" s="34"/>
      <c r="L89" s="78">
        <v>89</v>
      </c>
      <c r="M89" s="78"/>
      <c r="N89" s="73"/>
      <c r="O89" s="80" t="s">
        <v>381</v>
      </c>
      <c r="P89" s="80" t="s">
        <v>414</v>
      </c>
      <c r="Q89" s="80" t="s">
        <v>728</v>
      </c>
      <c r="R89" s="80" t="s">
        <v>1241</v>
      </c>
      <c r="S89" s="80"/>
      <c r="T89" s="80"/>
      <c r="U89" s="80"/>
      <c r="V89" s="80"/>
      <c r="W89" s="80"/>
      <c r="X89" s="80"/>
      <c r="Y89" s="80"/>
      <c r="Z89" s="80"/>
      <c r="AA89" s="80"/>
      <c r="AB89">
        <v>9</v>
      </c>
      <c r="AC89" s="79" t="str">
        <f>REPLACE(INDEX(GroupVertices[Group],MATCH(Edges[[#This Row],[Vertex 1]],GroupVertices[Vertex],0)),1,1,"")</f>
        <v>7</v>
      </c>
      <c r="AD89" s="79" t="str">
        <f>REPLACE(INDEX(GroupVertices[Group],MATCH(Edges[[#This Row],[Vertex 2]],GroupVertices[Vertex],0)),1,1,"")</f>
        <v>7</v>
      </c>
      <c r="AE89" s="34"/>
      <c r="AF89" s="34"/>
      <c r="AG89" s="34"/>
      <c r="AH89" s="34"/>
      <c r="AI89" s="34"/>
      <c r="AJ89" s="34"/>
      <c r="AK89" s="34"/>
      <c r="AL89" s="34"/>
      <c r="AM89" s="34"/>
    </row>
    <row r="90" spans="1:39" ht="15">
      <c r="A90" s="65" t="s">
        <v>247</v>
      </c>
      <c r="B90" s="65" t="s">
        <v>352</v>
      </c>
      <c r="C90" s="66" t="s">
        <v>4897</v>
      </c>
      <c r="D90" s="67">
        <v>2.142857142857143</v>
      </c>
      <c r="E90" s="68" t="s">
        <v>137</v>
      </c>
      <c r="F90" s="69">
        <v>28.75</v>
      </c>
      <c r="G90" s="66"/>
      <c r="H90" s="70"/>
      <c r="I90" s="71"/>
      <c r="J90" s="71"/>
      <c r="K90" s="34"/>
      <c r="L90" s="78">
        <v>90</v>
      </c>
      <c r="M90" s="78"/>
      <c r="N90" s="73"/>
      <c r="O90" s="80" t="s">
        <v>381</v>
      </c>
      <c r="P90" s="80" t="s">
        <v>414</v>
      </c>
      <c r="Q90" s="80" t="s">
        <v>728</v>
      </c>
      <c r="R90" s="80" t="s">
        <v>1242</v>
      </c>
      <c r="S90" s="80"/>
      <c r="T90" s="80"/>
      <c r="U90" s="80"/>
      <c r="V90" s="80"/>
      <c r="W90" s="80"/>
      <c r="X90" s="80"/>
      <c r="Y90" s="80"/>
      <c r="Z90" s="80"/>
      <c r="AA90" s="80"/>
      <c r="AB90">
        <v>9</v>
      </c>
      <c r="AC90" s="79" t="str">
        <f>REPLACE(INDEX(GroupVertices[Group],MATCH(Edges[[#This Row],[Vertex 1]],GroupVertices[Vertex],0)),1,1,"")</f>
        <v>7</v>
      </c>
      <c r="AD90" s="79" t="str">
        <f>REPLACE(INDEX(GroupVertices[Group],MATCH(Edges[[#This Row],[Vertex 2]],GroupVertices[Vertex],0)),1,1,"")</f>
        <v>7</v>
      </c>
      <c r="AE90" s="34"/>
      <c r="AF90" s="34"/>
      <c r="AG90" s="34"/>
      <c r="AH90" s="34"/>
      <c r="AI90" s="34"/>
      <c r="AJ90" s="34"/>
      <c r="AK90" s="34"/>
      <c r="AL90" s="34"/>
      <c r="AM90" s="34"/>
    </row>
    <row r="91" spans="1:39" ht="15">
      <c r="A91" s="65" t="s">
        <v>247</v>
      </c>
      <c r="B91" s="65" t="s">
        <v>352</v>
      </c>
      <c r="C91" s="66" t="s">
        <v>4897</v>
      </c>
      <c r="D91" s="67">
        <v>2.142857142857143</v>
      </c>
      <c r="E91" s="68" t="s">
        <v>137</v>
      </c>
      <c r="F91" s="69">
        <v>28.75</v>
      </c>
      <c r="G91" s="66"/>
      <c r="H91" s="70"/>
      <c r="I91" s="71"/>
      <c r="J91" s="71"/>
      <c r="K91" s="34"/>
      <c r="L91" s="78">
        <v>91</v>
      </c>
      <c r="M91" s="78"/>
      <c r="N91" s="73"/>
      <c r="O91" s="80" t="s">
        <v>381</v>
      </c>
      <c r="P91" s="80" t="s">
        <v>414</v>
      </c>
      <c r="Q91" s="80" t="s">
        <v>729</v>
      </c>
      <c r="R91" s="80" t="s">
        <v>1240</v>
      </c>
      <c r="S91" s="80"/>
      <c r="T91" s="80"/>
      <c r="U91" s="80"/>
      <c r="V91" s="80"/>
      <c r="W91" s="80"/>
      <c r="X91" s="80"/>
      <c r="Y91" s="80"/>
      <c r="Z91" s="80"/>
      <c r="AA91" s="80"/>
      <c r="AB91">
        <v>9</v>
      </c>
      <c r="AC91" s="79" t="str">
        <f>REPLACE(INDEX(GroupVertices[Group],MATCH(Edges[[#This Row],[Vertex 1]],GroupVertices[Vertex],0)),1,1,"")</f>
        <v>7</v>
      </c>
      <c r="AD91" s="79" t="str">
        <f>REPLACE(INDEX(GroupVertices[Group],MATCH(Edges[[#This Row],[Vertex 2]],GroupVertices[Vertex],0)),1,1,"")</f>
        <v>7</v>
      </c>
      <c r="AE91" s="34"/>
      <c r="AF91" s="34"/>
      <c r="AG91" s="34"/>
      <c r="AH91" s="34"/>
      <c r="AI91" s="34"/>
      <c r="AJ91" s="34"/>
      <c r="AK91" s="34"/>
      <c r="AL91" s="34"/>
      <c r="AM91" s="34"/>
    </row>
    <row r="92" spans="1:39" ht="15">
      <c r="A92" s="65" t="s">
        <v>247</v>
      </c>
      <c r="B92" s="65" t="s">
        <v>352</v>
      </c>
      <c r="C92" s="66" t="s">
        <v>4897</v>
      </c>
      <c r="D92" s="67">
        <v>2.142857142857143</v>
      </c>
      <c r="E92" s="68" t="s">
        <v>137</v>
      </c>
      <c r="F92" s="69">
        <v>28.75</v>
      </c>
      <c r="G92" s="66"/>
      <c r="H92" s="70"/>
      <c r="I92" s="71"/>
      <c r="J92" s="71"/>
      <c r="K92" s="34"/>
      <c r="L92" s="78">
        <v>92</v>
      </c>
      <c r="M92" s="78"/>
      <c r="N92" s="73"/>
      <c r="O92" s="80" t="s">
        <v>381</v>
      </c>
      <c r="P92" s="80" t="s">
        <v>414</v>
      </c>
      <c r="Q92" s="80" t="s">
        <v>729</v>
      </c>
      <c r="R92" s="80" t="s">
        <v>1241</v>
      </c>
      <c r="S92" s="80"/>
      <c r="T92" s="80"/>
      <c r="U92" s="80"/>
      <c r="V92" s="80"/>
      <c r="W92" s="80"/>
      <c r="X92" s="80"/>
      <c r="Y92" s="80"/>
      <c r="Z92" s="80"/>
      <c r="AA92" s="80"/>
      <c r="AB92">
        <v>9</v>
      </c>
      <c r="AC92" s="79" t="str">
        <f>REPLACE(INDEX(GroupVertices[Group],MATCH(Edges[[#This Row],[Vertex 1]],GroupVertices[Vertex],0)),1,1,"")</f>
        <v>7</v>
      </c>
      <c r="AD92" s="79" t="str">
        <f>REPLACE(INDEX(GroupVertices[Group],MATCH(Edges[[#This Row],[Vertex 2]],GroupVertices[Vertex],0)),1,1,"")</f>
        <v>7</v>
      </c>
      <c r="AE92" s="34"/>
      <c r="AF92" s="34"/>
      <c r="AG92" s="34"/>
      <c r="AH92" s="34"/>
      <c r="AI92" s="34"/>
      <c r="AJ92" s="34"/>
      <c r="AK92" s="34"/>
      <c r="AL92" s="34"/>
      <c r="AM92" s="34"/>
    </row>
    <row r="93" spans="1:39" ht="15">
      <c r="A93" s="65" t="s">
        <v>247</v>
      </c>
      <c r="B93" s="65" t="s">
        <v>352</v>
      </c>
      <c r="C93" s="66" t="s">
        <v>4897</v>
      </c>
      <c r="D93" s="67">
        <v>2.142857142857143</v>
      </c>
      <c r="E93" s="68" t="s">
        <v>137</v>
      </c>
      <c r="F93" s="69">
        <v>28.75</v>
      </c>
      <c r="G93" s="66"/>
      <c r="H93" s="70"/>
      <c r="I93" s="71"/>
      <c r="J93" s="71"/>
      <c r="K93" s="34"/>
      <c r="L93" s="78">
        <v>93</v>
      </c>
      <c r="M93" s="78"/>
      <c r="N93" s="73"/>
      <c r="O93" s="80" t="s">
        <v>381</v>
      </c>
      <c r="P93" s="80" t="s">
        <v>414</v>
      </c>
      <c r="Q93" s="80" t="s">
        <v>729</v>
      </c>
      <c r="R93" s="80" t="s">
        <v>1242</v>
      </c>
      <c r="S93" s="80"/>
      <c r="T93" s="80"/>
      <c r="U93" s="80"/>
      <c r="V93" s="80"/>
      <c r="W93" s="80"/>
      <c r="X93" s="80"/>
      <c r="Y93" s="80"/>
      <c r="Z93" s="80"/>
      <c r="AA93" s="80"/>
      <c r="AB93">
        <v>9</v>
      </c>
      <c r="AC93" s="79" t="str">
        <f>REPLACE(INDEX(GroupVertices[Group],MATCH(Edges[[#This Row],[Vertex 1]],GroupVertices[Vertex],0)),1,1,"")</f>
        <v>7</v>
      </c>
      <c r="AD93" s="79" t="str">
        <f>REPLACE(INDEX(GroupVertices[Group],MATCH(Edges[[#This Row],[Vertex 2]],GroupVertices[Vertex],0)),1,1,"")</f>
        <v>7</v>
      </c>
      <c r="AE93" s="34"/>
      <c r="AF93" s="34"/>
      <c r="AG93" s="34"/>
      <c r="AH93" s="34"/>
      <c r="AI93" s="34"/>
      <c r="AJ93" s="34"/>
      <c r="AK93" s="34"/>
      <c r="AL93" s="34"/>
      <c r="AM93" s="34"/>
    </row>
    <row r="94" spans="1:39" ht="15">
      <c r="A94" s="65" t="s">
        <v>248</v>
      </c>
      <c r="B94" s="65" t="s">
        <v>334</v>
      </c>
      <c r="C94" s="66" t="s">
        <v>4893</v>
      </c>
      <c r="D94" s="67">
        <v>1</v>
      </c>
      <c r="E94" s="68" t="s">
        <v>133</v>
      </c>
      <c r="F94" s="69">
        <v>32</v>
      </c>
      <c r="G94" s="66"/>
      <c r="H94" s="70"/>
      <c r="I94" s="71"/>
      <c r="J94" s="71"/>
      <c r="K94" s="34"/>
      <c r="L94" s="78">
        <v>94</v>
      </c>
      <c r="M94" s="78"/>
      <c r="N94" s="73"/>
      <c r="O94" s="80" t="s">
        <v>381</v>
      </c>
      <c r="P94" s="80" t="s">
        <v>415</v>
      </c>
      <c r="Q94" s="80" t="s">
        <v>730</v>
      </c>
      <c r="R94" s="80" t="s">
        <v>1243</v>
      </c>
      <c r="S94" s="80"/>
      <c r="T94" s="80"/>
      <c r="U94" s="80"/>
      <c r="V94" s="80"/>
      <c r="W94" s="80"/>
      <c r="X94" s="80"/>
      <c r="Y94" s="80"/>
      <c r="Z94" s="80"/>
      <c r="AA94" s="80"/>
      <c r="AB94">
        <v>1</v>
      </c>
      <c r="AC94" s="79" t="str">
        <f>REPLACE(INDEX(GroupVertices[Group],MATCH(Edges[[#This Row],[Vertex 1]],GroupVertices[Vertex],0)),1,1,"")</f>
        <v>5</v>
      </c>
      <c r="AD94" s="79" t="str">
        <f>REPLACE(INDEX(GroupVertices[Group],MATCH(Edges[[#This Row],[Vertex 2]],GroupVertices[Vertex],0)),1,1,"")</f>
        <v>5</v>
      </c>
      <c r="AE94" s="34"/>
      <c r="AF94" s="34"/>
      <c r="AG94" s="34"/>
      <c r="AH94" s="34"/>
      <c r="AI94" s="34"/>
      <c r="AJ94" s="34"/>
      <c r="AK94" s="34"/>
      <c r="AL94" s="34"/>
      <c r="AM94" s="34"/>
    </row>
    <row r="95" spans="1:39" ht="15">
      <c r="A95" s="65" t="s">
        <v>249</v>
      </c>
      <c r="B95" s="65" t="s">
        <v>353</v>
      </c>
      <c r="C95" s="66" t="s">
        <v>4894</v>
      </c>
      <c r="D95" s="67">
        <v>1.4285714285714286</v>
      </c>
      <c r="E95" s="68" t="s">
        <v>137</v>
      </c>
      <c r="F95" s="69">
        <v>30.78125</v>
      </c>
      <c r="G95" s="66"/>
      <c r="H95" s="70"/>
      <c r="I95" s="71"/>
      <c r="J95" s="71"/>
      <c r="K95" s="34"/>
      <c r="L95" s="78">
        <v>95</v>
      </c>
      <c r="M95" s="78"/>
      <c r="N95" s="73"/>
      <c r="O95" s="80" t="s">
        <v>381</v>
      </c>
      <c r="P95" s="80" t="s">
        <v>416</v>
      </c>
      <c r="Q95" s="80" t="s">
        <v>731</v>
      </c>
      <c r="R95" s="80" t="s">
        <v>1244</v>
      </c>
      <c r="S95" s="80"/>
      <c r="T95" s="80"/>
      <c r="U95" s="80"/>
      <c r="V95" s="80"/>
      <c r="W95" s="80"/>
      <c r="X95" s="80"/>
      <c r="Y95" s="80"/>
      <c r="Z95" s="80"/>
      <c r="AA95" s="80"/>
      <c r="AB95">
        <v>4</v>
      </c>
      <c r="AC95" s="79" t="str">
        <f>REPLACE(INDEX(GroupVertices[Group],MATCH(Edges[[#This Row],[Vertex 1]],GroupVertices[Vertex],0)),1,1,"")</f>
        <v>2</v>
      </c>
      <c r="AD95" s="79" t="str">
        <f>REPLACE(INDEX(GroupVertices[Group],MATCH(Edges[[#This Row],[Vertex 2]],GroupVertices[Vertex],0)),1,1,"")</f>
        <v>2</v>
      </c>
      <c r="AE95" s="34"/>
      <c r="AF95" s="34"/>
      <c r="AG95" s="34"/>
      <c r="AH95" s="34"/>
      <c r="AI95" s="34"/>
      <c r="AJ95" s="34"/>
      <c r="AK95" s="34"/>
      <c r="AL95" s="34"/>
      <c r="AM95" s="34"/>
    </row>
    <row r="96" spans="1:39" ht="15">
      <c r="A96" s="65" t="s">
        <v>249</v>
      </c>
      <c r="B96" s="65" t="s">
        <v>353</v>
      </c>
      <c r="C96" s="66" t="s">
        <v>4894</v>
      </c>
      <c r="D96" s="67">
        <v>1.4285714285714286</v>
      </c>
      <c r="E96" s="68" t="s">
        <v>137</v>
      </c>
      <c r="F96" s="69">
        <v>30.78125</v>
      </c>
      <c r="G96" s="66"/>
      <c r="H96" s="70"/>
      <c r="I96" s="71"/>
      <c r="J96" s="71"/>
      <c r="K96" s="34"/>
      <c r="L96" s="78">
        <v>96</v>
      </c>
      <c r="M96" s="78"/>
      <c r="N96" s="73"/>
      <c r="O96" s="80" t="s">
        <v>381</v>
      </c>
      <c r="P96" s="80" t="s">
        <v>416</v>
      </c>
      <c r="Q96" s="80" t="s">
        <v>731</v>
      </c>
      <c r="R96" s="80" t="s">
        <v>1245</v>
      </c>
      <c r="S96" s="80"/>
      <c r="T96" s="80"/>
      <c r="U96" s="80"/>
      <c r="V96" s="80"/>
      <c r="W96" s="80"/>
      <c r="X96" s="80"/>
      <c r="Y96" s="80"/>
      <c r="Z96" s="80"/>
      <c r="AA96" s="80"/>
      <c r="AB96">
        <v>4</v>
      </c>
      <c r="AC96" s="79" t="str">
        <f>REPLACE(INDEX(GroupVertices[Group],MATCH(Edges[[#This Row],[Vertex 1]],GroupVertices[Vertex],0)),1,1,"")</f>
        <v>2</v>
      </c>
      <c r="AD96" s="79" t="str">
        <f>REPLACE(INDEX(GroupVertices[Group],MATCH(Edges[[#This Row],[Vertex 2]],GroupVertices[Vertex],0)),1,1,"")</f>
        <v>2</v>
      </c>
      <c r="AE96" s="34"/>
      <c r="AF96" s="34"/>
      <c r="AG96" s="34"/>
      <c r="AH96" s="34"/>
      <c r="AI96" s="34"/>
      <c r="AJ96" s="34"/>
      <c r="AK96" s="34"/>
      <c r="AL96" s="34"/>
      <c r="AM96" s="34"/>
    </row>
    <row r="97" spans="1:39" ht="15">
      <c r="A97" s="65" t="s">
        <v>249</v>
      </c>
      <c r="B97" s="65" t="s">
        <v>353</v>
      </c>
      <c r="C97" s="66" t="s">
        <v>4894</v>
      </c>
      <c r="D97" s="67">
        <v>1.4285714285714286</v>
      </c>
      <c r="E97" s="68" t="s">
        <v>137</v>
      </c>
      <c r="F97" s="69">
        <v>30.78125</v>
      </c>
      <c r="G97" s="66"/>
      <c r="H97" s="70"/>
      <c r="I97" s="71"/>
      <c r="J97" s="71"/>
      <c r="K97" s="34"/>
      <c r="L97" s="78">
        <v>97</v>
      </c>
      <c r="M97" s="78"/>
      <c r="N97" s="73"/>
      <c r="O97" s="80" t="s">
        <v>381</v>
      </c>
      <c r="P97" s="80" t="s">
        <v>417</v>
      </c>
      <c r="Q97" s="80" t="s">
        <v>732</v>
      </c>
      <c r="R97" s="80" t="s">
        <v>1246</v>
      </c>
      <c r="S97" s="80"/>
      <c r="T97" s="80"/>
      <c r="U97" s="80"/>
      <c r="V97" s="80"/>
      <c r="W97" s="80"/>
      <c r="X97" s="80"/>
      <c r="Y97" s="80"/>
      <c r="Z97" s="80"/>
      <c r="AA97" s="80"/>
      <c r="AB97">
        <v>4</v>
      </c>
      <c r="AC97" s="79" t="str">
        <f>REPLACE(INDEX(GroupVertices[Group],MATCH(Edges[[#This Row],[Vertex 1]],GroupVertices[Vertex],0)),1,1,"")</f>
        <v>2</v>
      </c>
      <c r="AD97" s="79" t="str">
        <f>REPLACE(INDEX(GroupVertices[Group],MATCH(Edges[[#This Row],[Vertex 2]],GroupVertices[Vertex],0)),1,1,"")</f>
        <v>2</v>
      </c>
      <c r="AE97" s="34"/>
      <c r="AF97" s="34"/>
      <c r="AG97" s="34"/>
      <c r="AH97" s="34"/>
      <c r="AI97" s="34"/>
      <c r="AJ97" s="34"/>
      <c r="AK97" s="34"/>
      <c r="AL97" s="34"/>
      <c r="AM97" s="34"/>
    </row>
    <row r="98" spans="1:39" ht="15">
      <c r="A98" s="65" t="s">
        <v>249</v>
      </c>
      <c r="B98" s="65" t="s">
        <v>353</v>
      </c>
      <c r="C98" s="66" t="s">
        <v>4894</v>
      </c>
      <c r="D98" s="67">
        <v>1.4285714285714286</v>
      </c>
      <c r="E98" s="68" t="s">
        <v>137</v>
      </c>
      <c r="F98" s="69">
        <v>30.78125</v>
      </c>
      <c r="G98" s="66"/>
      <c r="H98" s="70"/>
      <c r="I98" s="71"/>
      <c r="J98" s="71"/>
      <c r="K98" s="34"/>
      <c r="L98" s="78">
        <v>98</v>
      </c>
      <c r="M98" s="78"/>
      <c r="N98" s="73"/>
      <c r="O98" s="80" t="s">
        <v>381</v>
      </c>
      <c r="P98" s="80" t="s">
        <v>417</v>
      </c>
      <c r="Q98" s="80" t="s">
        <v>732</v>
      </c>
      <c r="R98" s="80" t="s">
        <v>1247</v>
      </c>
      <c r="S98" s="80"/>
      <c r="T98" s="80"/>
      <c r="U98" s="80"/>
      <c r="V98" s="80"/>
      <c r="W98" s="80"/>
      <c r="X98" s="80"/>
      <c r="Y98" s="80"/>
      <c r="Z98" s="80"/>
      <c r="AA98" s="80"/>
      <c r="AB98">
        <v>4</v>
      </c>
      <c r="AC98" s="79" t="str">
        <f>REPLACE(INDEX(GroupVertices[Group],MATCH(Edges[[#This Row],[Vertex 1]],GroupVertices[Vertex],0)),1,1,"")</f>
        <v>2</v>
      </c>
      <c r="AD98" s="79" t="str">
        <f>REPLACE(INDEX(GroupVertices[Group],MATCH(Edges[[#This Row],[Vertex 2]],GroupVertices[Vertex],0)),1,1,"")</f>
        <v>2</v>
      </c>
      <c r="AE98" s="34"/>
      <c r="AF98" s="34"/>
      <c r="AG98" s="34"/>
      <c r="AH98" s="34"/>
      <c r="AI98" s="34"/>
      <c r="AJ98" s="34"/>
      <c r="AK98" s="34"/>
      <c r="AL98" s="34"/>
      <c r="AM98" s="34"/>
    </row>
    <row r="99" spans="1:39" ht="15">
      <c r="A99" s="65" t="s">
        <v>244</v>
      </c>
      <c r="B99" s="65" t="s">
        <v>239</v>
      </c>
      <c r="C99" s="66" t="s">
        <v>4893</v>
      </c>
      <c r="D99" s="67">
        <v>1</v>
      </c>
      <c r="E99" s="68" t="s">
        <v>133</v>
      </c>
      <c r="F99" s="69">
        <v>32</v>
      </c>
      <c r="G99" s="66"/>
      <c r="H99" s="70"/>
      <c r="I99" s="71"/>
      <c r="J99" s="71"/>
      <c r="K99" s="34"/>
      <c r="L99" s="78">
        <v>99</v>
      </c>
      <c r="M99" s="78"/>
      <c r="N99" s="73"/>
      <c r="O99" s="80" t="s">
        <v>381</v>
      </c>
      <c r="P99" s="80" t="s">
        <v>418</v>
      </c>
      <c r="Q99" s="80" t="s">
        <v>733</v>
      </c>
      <c r="R99" s="80" t="s">
        <v>1248</v>
      </c>
      <c r="S99" s="80"/>
      <c r="T99" s="80"/>
      <c r="U99" s="80"/>
      <c r="V99" s="80"/>
      <c r="W99" s="80"/>
      <c r="X99" s="80"/>
      <c r="Y99" s="80"/>
      <c r="Z99" s="80"/>
      <c r="AA99" s="80"/>
      <c r="AB99">
        <v>1</v>
      </c>
      <c r="AC99" s="79" t="str">
        <f>REPLACE(INDEX(GroupVertices[Group],MATCH(Edges[[#This Row],[Vertex 1]],GroupVertices[Vertex],0)),1,1,"")</f>
        <v>2</v>
      </c>
      <c r="AD99" s="79" t="str">
        <f>REPLACE(INDEX(GroupVertices[Group],MATCH(Edges[[#This Row],[Vertex 2]],GroupVertices[Vertex],0)),1,1,"")</f>
        <v>2</v>
      </c>
      <c r="AE99" s="34"/>
      <c r="AF99" s="34"/>
      <c r="AG99" s="34"/>
      <c r="AH99" s="34"/>
      <c r="AI99" s="34"/>
      <c r="AJ99" s="34"/>
      <c r="AK99" s="34"/>
      <c r="AL99" s="34"/>
      <c r="AM99" s="34"/>
    </row>
    <row r="100" spans="1:39" ht="15">
      <c r="A100" s="65" t="s">
        <v>249</v>
      </c>
      <c r="B100" s="65" t="s">
        <v>239</v>
      </c>
      <c r="C100" s="66" t="s">
        <v>4893</v>
      </c>
      <c r="D100" s="67">
        <v>1</v>
      </c>
      <c r="E100" s="68" t="s">
        <v>133</v>
      </c>
      <c r="F100" s="69">
        <v>32</v>
      </c>
      <c r="G100" s="66"/>
      <c r="H100" s="70"/>
      <c r="I100" s="71"/>
      <c r="J100" s="71"/>
      <c r="K100" s="34"/>
      <c r="L100" s="78">
        <v>100</v>
      </c>
      <c r="M100" s="78"/>
      <c r="N100" s="73"/>
      <c r="O100" s="80" t="s">
        <v>381</v>
      </c>
      <c r="P100" s="80" t="s">
        <v>419</v>
      </c>
      <c r="Q100" s="80" t="s">
        <v>734</v>
      </c>
      <c r="R100" s="80" t="s">
        <v>1249</v>
      </c>
      <c r="S100" s="80"/>
      <c r="T100" s="80"/>
      <c r="U100" s="80"/>
      <c r="V100" s="80"/>
      <c r="W100" s="80"/>
      <c r="X100" s="80"/>
      <c r="Y100" s="80"/>
      <c r="Z100" s="80"/>
      <c r="AA100" s="80"/>
      <c r="AB100">
        <v>1</v>
      </c>
      <c r="AC100" s="79" t="str">
        <f>REPLACE(INDEX(GroupVertices[Group],MATCH(Edges[[#This Row],[Vertex 1]],GroupVertices[Vertex],0)),1,1,"")</f>
        <v>2</v>
      </c>
      <c r="AD100" s="79" t="str">
        <f>REPLACE(INDEX(GroupVertices[Group],MATCH(Edges[[#This Row],[Vertex 2]],GroupVertices[Vertex],0)),1,1,"")</f>
        <v>2</v>
      </c>
      <c r="AE100" s="34"/>
      <c r="AF100" s="34"/>
      <c r="AG100" s="34"/>
      <c r="AH100" s="34"/>
      <c r="AI100" s="34"/>
      <c r="AJ100" s="34"/>
      <c r="AK100" s="34"/>
      <c r="AL100" s="34"/>
      <c r="AM100" s="34"/>
    </row>
    <row r="101" spans="1:39" ht="15">
      <c r="A101" s="65" t="s">
        <v>250</v>
      </c>
      <c r="B101" s="65" t="s">
        <v>354</v>
      </c>
      <c r="C101" s="66" t="s">
        <v>4893</v>
      </c>
      <c r="D101" s="67">
        <v>1</v>
      </c>
      <c r="E101" s="68" t="s">
        <v>133</v>
      </c>
      <c r="F101" s="69">
        <v>32</v>
      </c>
      <c r="G101" s="66"/>
      <c r="H101" s="70"/>
      <c r="I101" s="71"/>
      <c r="J101" s="71"/>
      <c r="K101" s="34"/>
      <c r="L101" s="78">
        <v>101</v>
      </c>
      <c r="M101" s="78"/>
      <c r="N101" s="73"/>
      <c r="O101" s="80" t="s">
        <v>381</v>
      </c>
      <c r="P101" s="80" t="s">
        <v>420</v>
      </c>
      <c r="Q101" s="80" t="s">
        <v>735</v>
      </c>
      <c r="R101" s="80" t="s">
        <v>1250</v>
      </c>
      <c r="S101" s="80"/>
      <c r="T101" s="80"/>
      <c r="U101" s="80"/>
      <c r="V101" s="80"/>
      <c r="W101" s="80"/>
      <c r="X101" s="80"/>
      <c r="Y101" s="80"/>
      <c r="Z101" s="80"/>
      <c r="AA101" s="80"/>
      <c r="AB101">
        <v>1</v>
      </c>
      <c r="AC101" s="79" t="str">
        <f>REPLACE(INDEX(GroupVertices[Group],MATCH(Edges[[#This Row],[Vertex 1]],GroupVertices[Vertex],0)),1,1,"")</f>
        <v>2</v>
      </c>
      <c r="AD101" s="79" t="str">
        <f>REPLACE(INDEX(GroupVertices[Group],MATCH(Edges[[#This Row],[Vertex 2]],GroupVertices[Vertex],0)),1,1,"")</f>
        <v>2</v>
      </c>
      <c r="AE101" s="34"/>
      <c r="AF101" s="34"/>
      <c r="AG101" s="34"/>
      <c r="AH101" s="34"/>
      <c r="AI101" s="34"/>
      <c r="AJ101" s="34"/>
      <c r="AK101" s="34"/>
      <c r="AL101" s="34"/>
      <c r="AM101" s="34"/>
    </row>
    <row r="102" spans="1:39" ht="15">
      <c r="A102" s="65" t="s">
        <v>251</v>
      </c>
      <c r="B102" s="65" t="s">
        <v>240</v>
      </c>
      <c r="C102" s="66" t="s">
        <v>4894</v>
      </c>
      <c r="D102" s="67">
        <v>1.4285714285714286</v>
      </c>
      <c r="E102" s="68" t="s">
        <v>137</v>
      </c>
      <c r="F102" s="69">
        <v>30.78125</v>
      </c>
      <c r="G102" s="66"/>
      <c r="H102" s="70"/>
      <c r="I102" s="71"/>
      <c r="J102" s="71"/>
      <c r="K102" s="34"/>
      <c r="L102" s="78">
        <v>102</v>
      </c>
      <c r="M102" s="78"/>
      <c r="N102" s="73"/>
      <c r="O102" s="80" t="s">
        <v>381</v>
      </c>
      <c r="P102" s="80" t="s">
        <v>421</v>
      </c>
      <c r="Q102" s="80" t="s">
        <v>736</v>
      </c>
      <c r="R102" s="80" t="s">
        <v>1251</v>
      </c>
      <c r="S102" s="80"/>
      <c r="T102" s="80"/>
      <c r="U102" s="80"/>
      <c r="V102" s="80"/>
      <c r="W102" s="80"/>
      <c r="X102" s="80"/>
      <c r="Y102" s="80"/>
      <c r="Z102" s="80"/>
      <c r="AA102" s="80"/>
      <c r="AB102">
        <v>4</v>
      </c>
      <c r="AC102" s="79" t="str">
        <f>REPLACE(INDEX(GroupVertices[Group],MATCH(Edges[[#This Row],[Vertex 1]],GroupVertices[Vertex],0)),1,1,"")</f>
        <v>2</v>
      </c>
      <c r="AD102" s="79" t="str">
        <f>REPLACE(INDEX(GroupVertices[Group],MATCH(Edges[[#This Row],[Vertex 2]],GroupVertices[Vertex],0)),1,1,"")</f>
        <v>2</v>
      </c>
      <c r="AE102" s="34"/>
      <c r="AF102" s="34"/>
      <c r="AG102" s="34"/>
      <c r="AH102" s="34"/>
      <c r="AI102" s="34"/>
      <c r="AJ102" s="34"/>
      <c r="AK102" s="34"/>
      <c r="AL102" s="34"/>
      <c r="AM102" s="34"/>
    </row>
    <row r="103" spans="1:39" ht="15">
      <c r="A103" s="65" t="s">
        <v>251</v>
      </c>
      <c r="B103" s="65" t="s">
        <v>240</v>
      </c>
      <c r="C103" s="66" t="s">
        <v>4894</v>
      </c>
      <c r="D103" s="67">
        <v>1.4285714285714286</v>
      </c>
      <c r="E103" s="68" t="s">
        <v>137</v>
      </c>
      <c r="F103" s="69">
        <v>30.78125</v>
      </c>
      <c r="G103" s="66"/>
      <c r="H103" s="70"/>
      <c r="I103" s="71"/>
      <c r="J103" s="71"/>
      <c r="K103" s="34"/>
      <c r="L103" s="78">
        <v>103</v>
      </c>
      <c r="M103" s="78"/>
      <c r="N103" s="73"/>
      <c r="O103" s="80" t="s">
        <v>381</v>
      </c>
      <c r="P103" s="80" t="s">
        <v>421</v>
      </c>
      <c r="Q103" s="80" t="s">
        <v>736</v>
      </c>
      <c r="R103" s="80" t="s">
        <v>1252</v>
      </c>
      <c r="S103" s="80"/>
      <c r="T103" s="80"/>
      <c r="U103" s="80"/>
      <c r="V103" s="80"/>
      <c r="W103" s="80"/>
      <c r="X103" s="80"/>
      <c r="Y103" s="80"/>
      <c r="Z103" s="80"/>
      <c r="AA103" s="80"/>
      <c r="AB103">
        <v>4</v>
      </c>
      <c r="AC103" s="79" t="str">
        <f>REPLACE(INDEX(GroupVertices[Group],MATCH(Edges[[#This Row],[Vertex 1]],GroupVertices[Vertex],0)),1,1,"")</f>
        <v>2</v>
      </c>
      <c r="AD103" s="79" t="str">
        <f>REPLACE(INDEX(GroupVertices[Group],MATCH(Edges[[#This Row],[Vertex 2]],GroupVertices[Vertex],0)),1,1,"")</f>
        <v>2</v>
      </c>
      <c r="AE103" s="34"/>
      <c r="AF103" s="34"/>
      <c r="AG103" s="34"/>
      <c r="AH103" s="34"/>
      <c r="AI103" s="34"/>
      <c r="AJ103" s="34"/>
      <c r="AK103" s="34"/>
      <c r="AL103" s="34"/>
      <c r="AM103" s="34"/>
    </row>
    <row r="104" spans="1:39" ht="15">
      <c r="A104" s="65" t="s">
        <v>251</v>
      </c>
      <c r="B104" s="65" t="s">
        <v>240</v>
      </c>
      <c r="C104" s="66" t="s">
        <v>4894</v>
      </c>
      <c r="D104" s="67">
        <v>1.4285714285714286</v>
      </c>
      <c r="E104" s="68" t="s">
        <v>137</v>
      </c>
      <c r="F104" s="69">
        <v>30.78125</v>
      </c>
      <c r="G104" s="66"/>
      <c r="H104" s="70"/>
      <c r="I104" s="71"/>
      <c r="J104" s="71"/>
      <c r="K104" s="34"/>
      <c r="L104" s="78">
        <v>104</v>
      </c>
      <c r="M104" s="78"/>
      <c r="N104" s="73"/>
      <c r="O104" s="80" t="s">
        <v>381</v>
      </c>
      <c r="P104" s="80" t="s">
        <v>422</v>
      </c>
      <c r="Q104" s="80" t="s">
        <v>737</v>
      </c>
      <c r="R104" s="80" t="s">
        <v>1253</v>
      </c>
      <c r="S104" s="80"/>
      <c r="T104" s="80"/>
      <c r="U104" s="80"/>
      <c r="V104" s="80"/>
      <c r="W104" s="80"/>
      <c r="X104" s="80"/>
      <c r="Y104" s="80"/>
      <c r="Z104" s="80"/>
      <c r="AA104" s="80"/>
      <c r="AB104">
        <v>4</v>
      </c>
      <c r="AC104" s="79" t="str">
        <f>REPLACE(INDEX(GroupVertices[Group],MATCH(Edges[[#This Row],[Vertex 1]],GroupVertices[Vertex],0)),1,1,"")</f>
        <v>2</v>
      </c>
      <c r="AD104" s="79" t="str">
        <f>REPLACE(INDEX(GroupVertices[Group],MATCH(Edges[[#This Row],[Vertex 2]],GroupVertices[Vertex],0)),1,1,"")</f>
        <v>2</v>
      </c>
      <c r="AE104" s="34"/>
      <c r="AF104" s="34"/>
      <c r="AG104" s="34"/>
      <c r="AH104" s="34"/>
      <c r="AI104" s="34"/>
      <c r="AJ104" s="34"/>
      <c r="AK104" s="34"/>
      <c r="AL104" s="34"/>
      <c r="AM104" s="34"/>
    </row>
    <row r="105" spans="1:39" ht="15">
      <c r="A105" s="65" t="s">
        <v>251</v>
      </c>
      <c r="B105" s="65" t="s">
        <v>240</v>
      </c>
      <c r="C105" s="66" t="s">
        <v>4894</v>
      </c>
      <c r="D105" s="67">
        <v>1.4285714285714286</v>
      </c>
      <c r="E105" s="68" t="s">
        <v>137</v>
      </c>
      <c r="F105" s="69">
        <v>30.78125</v>
      </c>
      <c r="G105" s="66"/>
      <c r="H105" s="70"/>
      <c r="I105" s="71"/>
      <c r="J105" s="71"/>
      <c r="K105" s="34"/>
      <c r="L105" s="78">
        <v>105</v>
      </c>
      <c r="M105" s="78"/>
      <c r="N105" s="73"/>
      <c r="O105" s="80" t="s">
        <v>381</v>
      </c>
      <c r="P105" s="80" t="s">
        <v>423</v>
      </c>
      <c r="Q105" s="80" t="s">
        <v>738</v>
      </c>
      <c r="R105" s="80" t="s">
        <v>1254</v>
      </c>
      <c r="S105" s="80"/>
      <c r="T105" s="80"/>
      <c r="U105" s="80"/>
      <c r="V105" s="80"/>
      <c r="W105" s="80"/>
      <c r="X105" s="80"/>
      <c r="Y105" s="80"/>
      <c r="Z105" s="80"/>
      <c r="AA105" s="80"/>
      <c r="AB105">
        <v>4</v>
      </c>
      <c r="AC105" s="79" t="str">
        <f>REPLACE(INDEX(GroupVertices[Group],MATCH(Edges[[#This Row],[Vertex 1]],GroupVertices[Vertex],0)),1,1,"")</f>
        <v>2</v>
      </c>
      <c r="AD105" s="79" t="str">
        <f>REPLACE(INDEX(GroupVertices[Group],MATCH(Edges[[#This Row],[Vertex 2]],GroupVertices[Vertex],0)),1,1,"")</f>
        <v>2</v>
      </c>
      <c r="AE105" s="34"/>
      <c r="AF105" s="34"/>
      <c r="AG105" s="34"/>
      <c r="AH105" s="34"/>
      <c r="AI105" s="34"/>
      <c r="AJ105" s="34"/>
      <c r="AK105" s="34"/>
      <c r="AL105" s="34"/>
      <c r="AM105" s="34"/>
    </row>
    <row r="106" spans="1:39" ht="15">
      <c r="A106" s="65" t="s">
        <v>250</v>
      </c>
      <c r="B106" s="65" t="s">
        <v>240</v>
      </c>
      <c r="C106" s="66" t="s">
        <v>4894</v>
      </c>
      <c r="D106" s="67">
        <v>1.2857142857142856</v>
      </c>
      <c r="E106" s="68" t="s">
        <v>137</v>
      </c>
      <c r="F106" s="69">
        <v>31.1875</v>
      </c>
      <c r="G106" s="66"/>
      <c r="H106" s="70"/>
      <c r="I106" s="71"/>
      <c r="J106" s="71"/>
      <c r="K106" s="34"/>
      <c r="L106" s="78">
        <v>106</v>
      </c>
      <c r="M106" s="78"/>
      <c r="N106" s="73"/>
      <c r="O106" s="80" t="s">
        <v>381</v>
      </c>
      <c r="P106" s="80" t="s">
        <v>424</v>
      </c>
      <c r="Q106" s="80" t="s">
        <v>739</v>
      </c>
      <c r="R106" s="80" t="s">
        <v>1255</v>
      </c>
      <c r="S106" s="80"/>
      <c r="T106" s="80"/>
      <c r="U106" s="80"/>
      <c r="V106" s="80"/>
      <c r="W106" s="80"/>
      <c r="X106" s="80"/>
      <c r="Y106" s="80"/>
      <c r="Z106" s="80"/>
      <c r="AA106" s="80"/>
      <c r="AB106">
        <v>3</v>
      </c>
      <c r="AC106" s="79" t="str">
        <f>REPLACE(INDEX(GroupVertices[Group],MATCH(Edges[[#This Row],[Vertex 1]],GroupVertices[Vertex],0)),1,1,"")</f>
        <v>2</v>
      </c>
      <c r="AD106" s="79" t="str">
        <f>REPLACE(INDEX(GroupVertices[Group],MATCH(Edges[[#This Row],[Vertex 2]],GroupVertices[Vertex],0)),1,1,"")</f>
        <v>2</v>
      </c>
      <c r="AE106" s="34"/>
      <c r="AF106" s="34"/>
      <c r="AG106" s="34"/>
      <c r="AH106" s="34"/>
      <c r="AI106" s="34"/>
      <c r="AJ106" s="34"/>
      <c r="AK106" s="34"/>
      <c r="AL106" s="34"/>
      <c r="AM106" s="34"/>
    </row>
    <row r="107" spans="1:39" ht="15">
      <c r="A107" s="65" t="s">
        <v>250</v>
      </c>
      <c r="B107" s="65" t="s">
        <v>240</v>
      </c>
      <c r="C107" s="66" t="s">
        <v>4894</v>
      </c>
      <c r="D107" s="67">
        <v>1.2857142857142856</v>
      </c>
      <c r="E107" s="68" t="s">
        <v>137</v>
      </c>
      <c r="F107" s="69">
        <v>31.1875</v>
      </c>
      <c r="G107" s="66"/>
      <c r="H107" s="70"/>
      <c r="I107" s="71"/>
      <c r="J107" s="71"/>
      <c r="K107" s="34"/>
      <c r="L107" s="78">
        <v>107</v>
      </c>
      <c r="M107" s="78"/>
      <c r="N107" s="73"/>
      <c r="O107" s="80" t="s">
        <v>381</v>
      </c>
      <c r="P107" s="80" t="s">
        <v>424</v>
      </c>
      <c r="Q107" s="80" t="s">
        <v>739</v>
      </c>
      <c r="R107" s="80" t="s">
        <v>1256</v>
      </c>
      <c r="S107" s="80"/>
      <c r="T107" s="80"/>
      <c r="U107" s="80"/>
      <c r="V107" s="80"/>
      <c r="W107" s="80"/>
      <c r="X107" s="80"/>
      <c r="Y107" s="80"/>
      <c r="Z107" s="80"/>
      <c r="AA107" s="80"/>
      <c r="AB107">
        <v>3</v>
      </c>
      <c r="AC107" s="79" t="str">
        <f>REPLACE(INDEX(GroupVertices[Group],MATCH(Edges[[#This Row],[Vertex 1]],GroupVertices[Vertex],0)),1,1,"")</f>
        <v>2</v>
      </c>
      <c r="AD107" s="79" t="str">
        <f>REPLACE(INDEX(GroupVertices[Group],MATCH(Edges[[#This Row],[Vertex 2]],GroupVertices[Vertex],0)),1,1,"")</f>
        <v>2</v>
      </c>
      <c r="AE107" s="34"/>
      <c r="AF107" s="34"/>
      <c r="AG107" s="34"/>
      <c r="AH107" s="34"/>
      <c r="AI107" s="34"/>
      <c r="AJ107" s="34"/>
      <c r="AK107" s="34"/>
      <c r="AL107" s="34"/>
      <c r="AM107" s="34"/>
    </row>
    <row r="108" spans="1:39" ht="15">
      <c r="A108" s="65" t="s">
        <v>250</v>
      </c>
      <c r="B108" s="65" t="s">
        <v>240</v>
      </c>
      <c r="C108" s="66" t="s">
        <v>4894</v>
      </c>
      <c r="D108" s="67">
        <v>1.2857142857142856</v>
      </c>
      <c r="E108" s="68" t="s">
        <v>137</v>
      </c>
      <c r="F108" s="69">
        <v>31.1875</v>
      </c>
      <c r="G108" s="66"/>
      <c r="H108" s="70"/>
      <c r="I108" s="71"/>
      <c r="J108" s="71"/>
      <c r="K108" s="34"/>
      <c r="L108" s="78">
        <v>108</v>
      </c>
      <c r="M108" s="78"/>
      <c r="N108" s="73"/>
      <c r="O108" s="80" t="s">
        <v>381</v>
      </c>
      <c r="P108" s="80" t="s">
        <v>424</v>
      </c>
      <c r="Q108" s="80" t="s">
        <v>739</v>
      </c>
      <c r="R108" s="80" t="s">
        <v>1257</v>
      </c>
      <c r="S108" s="80"/>
      <c r="T108" s="80"/>
      <c r="U108" s="80"/>
      <c r="V108" s="80"/>
      <c r="W108" s="80"/>
      <c r="X108" s="80"/>
      <c r="Y108" s="80"/>
      <c r="Z108" s="80"/>
      <c r="AA108" s="80"/>
      <c r="AB108">
        <v>3</v>
      </c>
      <c r="AC108" s="79" t="str">
        <f>REPLACE(INDEX(GroupVertices[Group],MATCH(Edges[[#This Row],[Vertex 1]],GroupVertices[Vertex],0)),1,1,"")</f>
        <v>2</v>
      </c>
      <c r="AD108" s="79" t="str">
        <f>REPLACE(INDEX(GroupVertices[Group],MATCH(Edges[[#This Row],[Vertex 2]],GroupVertices[Vertex],0)),1,1,"")</f>
        <v>2</v>
      </c>
      <c r="AE108" s="34"/>
      <c r="AF108" s="34"/>
      <c r="AG108" s="34"/>
      <c r="AH108" s="34"/>
      <c r="AI108" s="34"/>
      <c r="AJ108" s="34"/>
      <c r="AK108" s="34"/>
      <c r="AL108" s="34"/>
      <c r="AM108" s="34"/>
    </row>
    <row r="109" spans="1:39" ht="15">
      <c r="A109" s="65" t="s">
        <v>252</v>
      </c>
      <c r="B109" s="65" t="s">
        <v>240</v>
      </c>
      <c r="C109" s="66" t="s">
        <v>4894</v>
      </c>
      <c r="D109" s="67">
        <v>1.2857142857142856</v>
      </c>
      <c r="E109" s="68" t="s">
        <v>137</v>
      </c>
      <c r="F109" s="69">
        <v>31.1875</v>
      </c>
      <c r="G109" s="66"/>
      <c r="H109" s="70"/>
      <c r="I109" s="71"/>
      <c r="J109" s="71"/>
      <c r="K109" s="34"/>
      <c r="L109" s="78">
        <v>109</v>
      </c>
      <c r="M109" s="78"/>
      <c r="N109" s="73"/>
      <c r="O109" s="80" t="s">
        <v>381</v>
      </c>
      <c r="P109" s="80" t="s">
        <v>424</v>
      </c>
      <c r="Q109" s="80" t="s">
        <v>740</v>
      </c>
      <c r="R109" s="80" t="s">
        <v>1255</v>
      </c>
      <c r="S109" s="80"/>
      <c r="T109" s="80"/>
      <c r="U109" s="80"/>
      <c r="V109" s="80"/>
      <c r="W109" s="80"/>
      <c r="X109" s="80"/>
      <c r="Y109" s="80"/>
      <c r="Z109" s="80"/>
      <c r="AA109" s="80"/>
      <c r="AB109">
        <v>3</v>
      </c>
      <c r="AC109" s="79" t="str">
        <f>REPLACE(INDEX(GroupVertices[Group],MATCH(Edges[[#This Row],[Vertex 1]],GroupVertices[Vertex],0)),1,1,"")</f>
        <v>2</v>
      </c>
      <c r="AD109" s="79" t="str">
        <f>REPLACE(INDEX(GroupVertices[Group],MATCH(Edges[[#This Row],[Vertex 2]],GroupVertices[Vertex],0)),1,1,"")</f>
        <v>2</v>
      </c>
      <c r="AE109" s="34"/>
      <c r="AF109" s="34"/>
      <c r="AG109" s="34"/>
      <c r="AH109" s="34"/>
      <c r="AI109" s="34"/>
      <c r="AJ109" s="34"/>
      <c r="AK109" s="34"/>
      <c r="AL109" s="34"/>
      <c r="AM109" s="34"/>
    </row>
    <row r="110" spans="1:39" ht="15">
      <c r="A110" s="65" t="s">
        <v>252</v>
      </c>
      <c r="B110" s="65" t="s">
        <v>240</v>
      </c>
      <c r="C110" s="66" t="s">
        <v>4894</v>
      </c>
      <c r="D110" s="67">
        <v>1.2857142857142856</v>
      </c>
      <c r="E110" s="68" t="s">
        <v>137</v>
      </c>
      <c r="F110" s="69">
        <v>31.1875</v>
      </c>
      <c r="G110" s="66"/>
      <c r="H110" s="70"/>
      <c r="I110" s="71"/>
      <c r="J110" s="71"/>
      <c r="K110" s="34"/>
      <c r="L110" s="78">
        <v>110</v>
      </c>
      <c r="M110" s="78"/>
      <c r="N110" s="73"/>
      <c r="O110" s="80" t="s">
        <v>381</v>
      </c>
      <c r="P110" s="80" t="s">
        <v>424</v>
      </c>
      <c r="Q110" s="80" t="s">
        <v>740</v>
      </c>
      <c r="R110" s="80" t="s">
        <v>1256</v>
      </c>
      <c r="S110" s="80"/>
      <c r="T110" s="80"/>
      <c r="U110" s="80"/>
      <c r="V110" s="80"/>
      <c r="W110" s="80"/>
      <c r="X110" s="80"/>
      <c r="Y110" s="80"/>
      <c r="Z110" s="80"/>
      <c r="AA110" s="80"/>
      <c r="AB110">
        <v>3</v>
      </c>
      <c r="AC110" s="79" t="str">
        <f>REPLACE(INDEX(GroupVertices[Group],MATCH(Edges[[#This Row],[Vertex 1]],GroupVertices[Vertex],0)),1,1,"")</f>
        <v>2</v>
      </c>
      <c r="AD110" s="79" t="str">
        <f>REPLACE(INDEX(GroupVertices[Group],MATCH(Edges[[#This Row],[Vertex 2]],GroupVertices[Vertex],0)),1,1,"")</f>
        <v>2</v>
      </c>
      <c r="AE110" s="34"/>
      <c r="AF110" s="34"/>
      <c r="AG110" s="34"/>
      <c r="AH110" s="34"/>
      <c r="AI110" s="34"/>
      <c r="AJ110" s="34"/>
      <c r="AK110" s="34"/>
      <c r="AL110" s="34"/>
      <c r="AM110" s="34"/>
    </row>
    <row r="111" spans="1:39" ht="15">
      <c r="A111" s="65" t="s">
        <v>252</v>
      </c>
      <c r="B111" s="65" t="s">
        <v>240</v>
      </c>
      <c r="C111" s="66" t="s">
        <v>4894</v>
      </c>
      <c r="D111" s="67">
        <v>1.2857142857142856</v>
      </c>
      <c r="E111" s="68" t="s">
        <v>137</v>
      </c>
      <c r="F111" s="69">
        <v>31.1875</v>
      </c>
      <c r="G111" s="66"/>
      <c r="H111" s="70"/>
      <c r="I111" s="71"/>
      <c r="J111" s="71"/>
      <c r="K111" s="34"/>
      <c r="L111" s="78">
        <v>111</v>
      </c>
      <c r="M111" s="78"/>
      <c r="N111" s="73"/>
      <c r="O111" s="80" t="s">
        <v>381</v>
      </c>
      <c r="P111" s="80" t="s">
        <v>424</v>
      </c>
      <c r="Q111" s="80" t="s">
        <v>740</v>
      </c>
      <c r="R111" s="80" t="s">
        <v>1257</v>
      </c>
      <c r="S111" s="80"/>
      <c r="T111" s="80"/>
      <c r="U111" s="80"/>
      <c r="V111" s="80"/>
      <c r="W111" s="80"/>
      <c r="X111" s="80"/>
      <c r="Y111" s="80"/>
      <c r="Z111" s="80"/>
      <c r="AA111" s="80"/>
      <c r="AB111">
        <v>3</v>
      </c>
      <c r="AC111" s="79" t="str">
        <f>REPLACE(INDEX(GroupVertices[Group],MATCH(Edges[[#This Row],[Vertex 1]],GroupVertices[Vertex],0)),1,1,"")</f>
        <v>2</v>
      </c>
      <c r="AD111" s="79" t="str">
        <f>REPLACE(INDEX(GroupVertices[Group],MATCH(Edges[[#This Row],[Vertex 2]],GroupVertices[Vertex],0)),1,1,"")</f>
        <v>2</v>
      </c>
      <c r="AE111" s="34"/>
      <c r="AF111" s="34"/>
      <c r="AG111" s="34"/>
      <c r="AH111" s="34"/>
      <c r="AI111" s="34"/>
      <c r="AJ111" s="34"/>
      <c r="AK111" s="34"/>
      <c r="AL111" s="34"/>
      <c r="AM111" s="34"/>
    </row>
    <row r="112" spans="1:39" ht="15">
      <c r="A112" s="65" t="s">
        <v>252</v>
      </c>
      <c r="B112" s="65" t="s">
        <v>250</v>
      </c>
      <c r="C112" s="66" t="s">
        <v>4893</v>
      </c>
      <c r="D112" s="67">
        <v>1</v>
      </c>
      <c r="E112" s="68" t="s">
        <v>133</v>
      </c>
      <c r="F112" s="69">
        <v>32</v>
      </c>
      <c r="G112" s="66"/>
      <c r="H112" s="70"/>
      <c r="I112" s="71"/>
      <c r="J112" s="71"/>
      <c r="K112" s="34"/>
      <c r="L112" s="78">
        <v>112</v>
      </c>
      <c r="M112" s="78"/>
      <c r="N112" s="73"/>
      <c r="O112" s="80" t="s">
        <v>381</v>
      </c>
      <c r="P112" s="80" t="s">
        <v>424</v>
      </c>
      <c r="Q112" s="80" t="s">
        <v>740</v>
      </c>
      <c r="R112" s="80" t="s">
        <v>739</v>
      </c>
      <c r="S112" s="80"/>
      <c r="T112" s="80"/>
      <c r="U112" s="80"/>
      <c r="V112" s="80"/>
      <c r="W112" s="80"/>
      <c r="X112" s="80"/>
      <c r="Y112" s="80"/>
      <c r="Z112" s="80"/>
      <c r="AA112" s="80"/>
      <c r="AB112">
        <v>1</v>
      </c>
      <c r="AC112" s="79" t="str">
        <f>REPLACE(INDEX(GroupVertices[Group],MATCH(Edges[[#This Row],[Vertex 1]],GroupVertices[Vertex],0)),1,1,"")</f>
        <v>2</v>
      </c>
      <c r="AD112" s="79" t="str">
        <f>REPLACE(INDEX(GroupVertices[Group],MATCH(Edges[[#This Row],[Vertex 2]],GroupVertices[Vertex],0)),1,1,"")</f>
        <v>2</v>
      </c>
      <c r="AE112" s="34"/>
      <c r="AF112" s="34"/>
      <c r="AG112" s="34"/>
      <c r="AH112" s="34"/>
      <c r="AI112" s="34"/>
      <c r="AJ112" s="34"/>
      <c r="AK112" s="34"/>
      <c r="AL112" s="34"/>
      <c r="AM112" s="34"/>
    </row>
    <row r="113" spans="1:39" ht="15">
      <c r="A113" s="65" t="s">
        <v>253</v>
      </c>
      <c r="B113" s="65" t="s">
        <v>355</v>
      </c>
      <c r="C113" s="66" t="s">
        <v>4893</v>
      </c>
      <c r="D113" s="67">
        <v>1.1428571428571428</v>
      </c>
      <c r="E113" s="68" t="s">
        <v>137</v>
      </c>
      <c r="F113" s="69">
        <v>31.59375</v>
      </c>
      <c r="G113" s="66"/>
      <c r="H113" s="70"/>
      <c r="I113" s="71"/>
      <c r="J113" s="71"/>
      <c r="K113" s="34"/>
      <c r="L113" s="78">
        <v>113</v>
      </c>
      <c r="M113" s="78"/>
      <c r="N113" s="73"/>
      <c r="O113" s="80" t="s">
        <v>381</v>
      </c>
      <c r="P113" s="80" t="s">
        <v>425</v>
      </c>
      <c r="Q113" s="80" t="s">
        <v>741</v>
      </c>
      <c r="R113" s="80" t="s">
        <v>1258</v>
      </c>
      <c r="S113" s="80"/>
      <c r="T113" s="80"/>
      <c r="U113" s="80"/>
      <c r="V113" s="80"/>
      <c r="W113" s="80"/>
      <c r="X113" s="80"/>
      <c r="Y113" s="80"/>
      <c r="Z113" s="80"/>
      <c r="AA113" s="80"/>
      <c r="AB113">
        <v>2</v>
      </c>
      <c r="AC113" s="79" t="str">
        <f>REPLACE(INDEX(GroupVertices[Group],MATCH(Edges[[#This Row],[Vertex 1]],GroupVertices[Vertex],0)),1,1,"")</f>
        <v>8</v>
      </c>
      <c r="AD113" s="79" t="str">
        <f>REPLACE(INDEX(GroupVertices[Group],MATCH(Edges[[#This Row],[Vertex 2]],GroupVertices[Vertex],0)),1,1,"")</f>
        <v>8</v>
      </c>
      <c r="AE113" s="34"/>
      <c r="AF113" s="34"/>
      <c r="AG113" s="34"/>
      <c r="AH113" s="34"/>
      <c r="AI113" s="34"/>
      <c r="AJ113" s="34"/>
      <c r="AK113" s="34"/>
      <c r="AL113" s="34"/>
      <c r="AM113" s="34"/>
    </row>
    <row r="114" spans="1:39" ht="15">
      <c r="A114" s="65" t="s">
        <v>253</v>
      </c>
      <c r="B114" s="65" t="s">
        <v>355</v>
      </c>
      <c r="C114" s="66" t="s">
        <v>4893</v>
      </c>
      <c r="D114" s="67">
        <v>1.1428571428571428</v>
      </c>
      <c r="E114" s="68" t="s">
        <v>137</v>
      </c>
      <c r="F114" s="69">
        <v>31.59375</v>
      </c>
      <c r="G114" s="66"/>
      <c r="H114" s="70"/>
      <c r="I114" s="71"/>
      <c r="J114" s="71"/>
      <c r="K114" s="34"/>
      <c r="L114" s="78">
        <v>114</v>
      </c>
      <c r="M114" s="78"/>
      <c r="N114" s="73"/>
      <c r="O114" s="80" t="s">
        <v>381</v>
      </c>
      <c r="P114" s="80" t="s">
        <v>425</v>
      </c>
      <c r="Q114" s="80" t="s">
        <v>741</v>
      </c>
      <c r="R114" s="80" t="s">
        <v>1259</v>
      </c>
      <c r="S114" s="80"/>
      <c r="T114" s="80"/>
      <c r="U114" s="80"/>
      <c r="V114" s="80"/>
      <c r="W114" s="80"/>
      <c r="X114" s="80"/>
      <c r="Y114" s="80"/>
      <c r="Z114" s="80"/>
      <c r="AA114" s="80"/>
      <c r="AB114">
        <v>2</v>
      </c>
      <c r="AC114" s="79" t="str">
        <f>REPLACE(INDEX(GroupVertices[Group],MATCH(Edges[[#This Row],[Vertex 1]],GroupVertices[Vertex],0)),1,1,"")</f>
        <v>8</v>
      </c>
      <c r="AD114" s="79" t="str">
        <f>REPLACE(INDEX(GroupVertices[Group],MATCH(Edges[[#This Row],[Vertex 2]],GroupVertices[Vertex],0)),1,1,"")</f>
        <v>8</v>
      </c>
      <c r="AE114" s="34"/>
      <c r="AF114" s="34"/>
      <c r="AG114" s="34"/>
      <c r="AH114" s="34"/>
      <c r="AI114" s="34"/>
      <c r="AJ114" s="34"/>
      <c r="AK114" s="34"/>
      <c r="AL114" s="34"/>
      <c r="AM114" s="34"/>
    </row>
    <row r="115" spans="1:39" ht="15">
      <c r="A115" s="65" t="s">
        <v>254</v>
      </c>
      <c r="B115" s="65" t="s">
        <v>294</v>
      </c>
      <c r="C115" s="66" t="s">
        <v>4893</v>
      </c>
      <c r="D115" s="67">
        <v>1</v>
      </c>
      <c r="E115" s="68" t="s">
        <v>133</v>
      </c>
      <c r="F115" s="69">
        <v>32</v>
      </c>
      <c r="G115" s="66"/>
      <c r="H115" s="70"/>
      <c r="I115" s="71"/>
      <c r="J115" s="71"/>
      <c r="K115" s="34"/>
      <c r="L115" s="78">
        <v>115</v>
      </c>
      <c r="M115" s="78"/>
      <c r="N115" s="73"/>
      <c r="O115" s="80" t="s">
        <v>381</v>
      </c>
      <c r="P115" s="80" t="s">
        <v>426</v>
      </c>
      <c r="Q115" s="80" t="s">
        <v>742</v>
      </c>
      <c r="R115" s="80" t="s">
        <v>1260</v>
      </c>
      <c r="S115" s="80"/>
      <c r="T115" s="80"/>
      <c r="U115" s="80"/>
      <c r="V115" s="80"/>
      <c r="W115" s="80"/>
      <c r="X115" s="80"/>
      <c r="Y115" s="80"/>
      <c r="Z115" s="80"/>
      <c r="AA115" s="80"/>
      <c r="AB115">
        <v>1</v>
      </c>
      <c r="AC115" s="79" t="str">
        <f>REPLACE(INDEX(GroupVertices[Group],MATCH(Edges[[#This Row],[Vertex 1]],GroupVertices[Vertex],0)),1,1,"")</f>
        <v>7</v>
      </c>
      <c r="AD115" s="79" t="str">
        <f>REPLACE(INDEX(GroupVertices[Group],MATCH(Edges[[#This Row],[Vertex 2]],GroupVertices[Vertex],0)),1,1,"")</f>
        <v>6</v>
      </c>
      <c r="AE115" s="34"/>
      <c r="AF115" s="34"/>
      <c r="AG115" s="34"/>
      <c r="AH115" s="34"/>
      <c r="AI115" s="34"/>
      <c r="AJ115" s="34"/>
      <c r="AK115" s="34"/>
      <c r="AL115" s="34"/>
      <c r="AM115" s="34"/>
    </row>
    <row r="116" spans="1:39" ht="15">
      <c r="A116" s="65" t="s">
        <v>255</v>
      </c>
      <c r="B116" s="65" t="s">
        <v>254</v>
      </c>
      <c r="C116" s="66" t="s">
        <v>4893</v>
      </c>
      <c r="D116" s="67">
        <v>1</v>
      </c>
      <c r="E116" s="68" t="s">
        <v>133</v>
      </c>
      <c r="F116" s="69">
        <v>32</v>
      </c>
      <c r="G116" s="66"/>
      <c r="H116" s="70"/>
      <c r="I116" s="71"/>
      <c r="J116" s="71"/>
      <c r="K116" s="34"/>
      <c r="L116" s="78">
        <v>116</v>
      </c>
      <c r="M116" s="78"/>
      <c r="N116" s="73"/>
      <c r="O116" s="80" t="s">
        <v>381</v>
      </c>
      <c r="P116" s="80" t="s">
        <v>427</v>
      </c>
      <c r="Q116" s="80" t="s">
        <v>743</v>
      </c>
      <c r="R116" s="80" t="s">
        <v>1261</v>
      </c>
      <c r="S116" s="80"/>
      <c r="T116" s="80" t="s">
        <v>1615</v>
      </c>
      <c r="U116" s="80"/>
      <c r="V116" s="80" t="s">
        <v>1639</v>
      </c>
      <c r="W116" s="80"/>
      <c r="X116" s="80"/>
      <c r="Y116" s="80" t="s">
        <v>1648</v>
      </c>
      <c r="Z116" s="80" t="s">
        <v>1741</v>
      </c>
      <c r="AA116" s="80"/>
      <c r="AB116">
        <v>1</v>
      </c>
      <c r="AC116" s="79" t="str">
        <f>REPLACE(INDEX(GroupVertices[Group],MATCH(Edges[[#This Row],[Vertex 1]],GroupVertices[Vertex],0)),1,1,"")</f>
        <v>3</v>
      </c>
      <c r="AD116" s="79" t="str">
        <f>REPLACE(INDEX(GroupVertices[Group],MATCH(Edges[[#This Row],[Vertex 2]],GroupVertices[Vertex],0)),1,1,"")</f>
        <v>7</v>
      </c>
      <c r="AE116" s="34"/>
      <c r="AF116" s="34"/>
      <c r="AG116" s="34"/>
      <c r="AH116" s="34"/>
      <c r="AI116" s="34"/>
      <c r="AJ116" s="34"/>
      <c r="AK116" s="34"/>
      <c r="AL116" s="34"/>
      <c r="AM116" s="34"/>
    </row>
    <row r="117" spans="1:39" ht="15">
      <c r="A117" s="65" t="s">
        <v>256</v>
      </c>
      <c r="B117" s="65" t="s">
        <v>254</v>
      </c>
      <c r="C117" s="66" t="s">
        <v>4893</v>
      </c>
      <c r="D117" s="67">
        <v>1</v>
      </c>
      <c r="E117" s="68" t="s">
        <v>133</v>
      </c>
      <c r="F117" s="69">
        <v>32</v>
      </c>
      <c r="G117" s="66"/>
      <c r="H117" s="70"/>
      <c r="I117" s="71"/>
      <c r="J117" s="71"/>
      <c r="K117" s="34"/>
      <c r="L117" s="78">
        <v>117</v>
      </c>
      <c r="M117" s="78"/>
      <c r="N117" s="73"/>
      <c r="O117" s="80" t="s">
        <v>381</v>
      </c>
      <c r="P117" s="80" t="s">
        <v>428</v>
      </c>
      <c r="Q117" s="80" t="s">
        <v>744</v>
      </c>
      <c r="R117" s="80" t="s">
        <v>1262</v>
      </c>
      <c r="S117" s="80"/>
      <c r="T117" s="80"/>
      <c r="U117" s="80"/>
      <c r="V117" s="80"/>
      <c r="W117" s="80"/>
      <c r="X117" s="80"/>
      <c r="Y117" s="80"/>
      <c r="Z117" s="80"/>
      <c r="AA117" s="80"/>
      <c r="AB117">
        <v>1</v>
      </c>
      <c r="AC117" s="79" t="str">
        <f>REPLACE(INDEX(GroupVertices[Group],MATCH(Edges[[#This Row],[Vertex 1]],GroupVertices[Vertex],0)),1,1,"")</f>
        <v>7</v>
      </c>
      <c r="AD117" s="79" t="str">
        <f>REPLACE(INDEX(GroupVertices[Group],MATCH(Edges[[#This Row],[Vertex 2]],GroupVertices[Vertex],0)),1,1,"")</f>
        <v>7</v>
      </c>
      <c r="AE117" s="34"/>
      <c r="AF117" s="34"/>
      <c r="AG117" s="34"/>
      <c r="AH117" s="34"/>
      <c r="AI117" s="34"/>
      <c r="AJ117" s="34"/>
      <c r="AK117" s="34"/>
      <c r="AL117" s="34"/>
      <c r="AM117" s="34"/>
    </row>
    <row r="118" spans="1:39" ht="15">
      <c r="A118" s="65" t="s">
        <v>257</v>
      </c>
      <c r="B118" s="65" t="s">
        <v>295</v>
      </c>
      <c r="C118" s="66" t="s">
        <v>4893</v>
      </c>
      <c r="D118" s="67">
        <v>1</v>
      </c>
      <c r="E118" s="68" t="s">
        <v>133</v>
      </c>
      <c r="F118" s="69">
        <v>32</v>
      </c>
      <c r="G118" s="66"/>
      <c r="H118" s="70"/>
      <c r="I118" s="71"/>
      <c r="J118" s="71"/>
      <c r="K118" s="34"/>
      <c r="L118" s="78">
        <v>118</v>
      </c>
      <c r="M118" s="78"/>
      <c r="N118" s="73"/>
      <c r="O118" s="80" t="s">
        <v>381</v>
      </c>
      <c r="P118" s="80" t="s">
        <v>429</v>
      </c>
      <c r="Q118" s="80" t="s">
        <v>745</v>
      </c>
      <c r="R118" s="80" t="s">
        <v>1263</v>
      </c>
      <c r="S118" s="80"/>
      <c r="T118" s="80"/>
      <c r="U118" s="80"/>
      <c r="V118" s="80"/>
      <c r="W118" s="80"/>
      <c r="X118" s="80"/>
      <c r="Y118" s="80"/>
      <c r="Z118" s="80"/>
      <c r="AA118" s="80"/>
      <c r="AB118">
        <v>1</v>
      </c>
      <c r="AC118" s="79" t="str">
        <f>REPLACE(INDEX(GroupVertices[Group],MATCH(Edges[[#This Row],[Vertex 1]],GroupVertices[Vertex],0)),1,1,"")</f>
        <v>3</v>
      </c>
      <c r="AD118" s="79" t="str">
        <f>REPLACE(INDEX(GroupVertices[Group],MATCH(Edges[[#This Row],[Vertex 2]],GroupVertices[Vertex],0)),1,1,"")</f>
        <v>5</v>
      </c>
      <c r="AE118" s="34"/>
      <c r="AF118" s="34"/>
      <c r="AG118" s="34"/>
      <c r="AH118" s="34"/>
      <c r="AI118" s="34"/>
      <c r="AJ118" s="34"/>
      <c r="AK118" s="34"/>
      <c r="AL118" s="34"/>
      <c r="AM118" s="34"/>
    </row>
    <row r="119" spans="1:39" ht="15">
      <c r="A119" s="65" t="s">
        <v>257</v>
      </c>
      <c r="B119" s="65" t="s">
        <v>356</v>
      </c>
      <c r="C119" s="66" t="s">
        <v>4893</v>
      </c>
      <c r="D119" s="67">
        <v>1</v>
      </c>
      <c r="E119" s="68" t="s">
        <v>133</v>
      </c>
      <c r="F119" s="69">
        <v>32</v>
      </c>
      <c r="G119" s="66"/>
      <c r="H119" s="70"/>
      <c r="I119" s="71"/>
      <c r="J119" s="71"/>
      <c r="K119" s="34"/>
      <c r="L119" s="78">
        <v>119</v>
      </c>
      <c r="M119" s="78"/>
      <c r="N119" s="73"/>
      <c r="O119" s="80" t="s">
        <v>381</v>
      </c>
      <c r="P119" s="80" t="s">
        <v>430</v>
      </c>
      <c r="Q119" s="80" t="s">
        <v>746</v>
      </c>
      <c r="R119" s="80" t="s">
        <v>1264</v>
      </c>
      <c r="S119" s="80"/>
      <c r="T119" s="80"/>
      <c r="U119" s="80"/>
      <c r="V119" s="80"/>
      <c r="W119" s="80"/>
      <c r="X119" s="80"/>
      <c r="Y119" s="80"/>
      <c r="Z119" s="80"/>
      <c r="AA119" s="80"/>
      <c r="AB119">
        <v>1</v>
      </c>
      <c r="AC119" s="79" t="str">
        <f>REPLACE(INDEX(GroupVertices[Group],MATCH(Edges[[#This Row],[Vertex 1]],GroupVertices[Vertex],0)),1,1,"")</f>
        <v>3</v>
      </c>
      <c r="AD119" s="79" t="str">
        <f>REPLACE(INDEX(GroupVertices[Group],MATCH(Edges[[#This Row],[Vertex 2]],GroupVertices[Vertex],0)),1,1,"")</f>
        <v>3</v>
      </c>
      <c r="AE119" s="34"/>
      <c r="AF119" s="34"/>
      <c r="AG119" s="34"/>
      <c r="AH119" s="34"/>
      <c r="AI119" s="34"/>
      <c r="AJ119" s="34"/>
      <c r="AK119" s="34"/>
      <c r="AL119" s="34"/>
      <c r="AM119" s="34"/>
    </row>
    <row r="120" spans="1:39" ht="15">
      <c r="A120" s="65" t="s">
        <v>257</v>
      </c>
      <c r="B120" s="65" t="s">
        <v>313</v>
      </c>
      <c r="C120" s="66" t="s">
        <v>4893</v>
      </c>
      <c r="D120" s="67">
        <v>1</v>
      </c>
      <c r="E120" s="68" t="s">
        <v>133</v>
      </c>
      <c r="F120" s="69">
        <v>32</v>
      </c>
      <c r="G120" s="66"/>
      <c r="H120" s="70"/>
      <c r="I120" s="71"/>
      <c r="J120" s="71"/>
      <c r="K120" s="34"/>
      <c r="L120" s="78">
        <v>120</v>
      </c>
      <c r="M120" s="78"/>
      <c r="N120" s="73"/>
      <c r="O120" s="80" t="s">
        <v>381</v>
      </c>
      <c r="P120" s="80" t="s">
        <v>431</v>
      </c>
      <c r="Q120" s="80" t="s">
        <v>747</v>
      </c>
      <c r="R120" s="80" t="s">
        <v>1265</v>
      </c>
      <c r="S120" s="80"/>
      <c r="T120" s="80"/>
      <c r="U120" s="80"/>
      <c r="V120" s="80"/>
      <c r="W120" s="80"/>
      <c r="X120" s="80"/>
      <c r="Y120" s="80"/>
      <c r="Z120" s="80"/>
      <c r="AA120" s="80"/>
      <c r="AB120">
        <v>1</v>
      </c>
      <c r="AC120" s="79" t="str">
        <f>REPLACE(INDEX(GroupVertices[Group],MATCH(Edges[[#This Row],[Vertex 1]],GroupVertices[Vertex],0)),1,1,"")</f>
        <v>3</v>
      </c>
      <c r="AD120" s="79" t="str">
        <f>REPLACE(INDEX(GroupVertices[Group],MATCH(Edges[[#This Row],[Vertex 2]],GroupVertices[Vertex],0)),1,1,"")</f>
        <v>5</v>
      </c>
      <c r="AE120" s="34"/>
      <c r="AF120" s="34"/>
      <c r="AG120" s="34"/>
      <c r="AH120" s="34"/>
      <c r="AI120" s="34"/>
      <c r="AJ120" s="34"/>
      <c r="AK120" s="34"/>
      <c r="AL120" s="34"/>
      <c r="AM120" s="34"/>
    </row>
    <row r="121" spans="1:39" ht="15">
      <c r="A121" s="65" t="s">
        <v>257</v>
      </c>
      <c r="B121" s="65" t="s">
        <v>290</v>
      </c>
      <c r="C121" s="66" t="s">
        <v>4896</v>
      </c>
      <c r="D121" s="67">
        <v>1.5714285714285714</v>
      </c>
      <c r="E121" s="68" t="s">
        <v>137</v>
      </c>
      <c r="F121" s="69">
        <v>30.375</v>
      </c>
      <c r="G121" s="66"/>
      <c r="H121" s="70"/>
      <c r="I121" s="71"/>
      <c r="J121" s="71"/>
      <c r="K121" s="34"/>
      <c r="L121" s="78">
        <v>121</v>
      </c>
      <c r="M121" s="78"/>
      <c r="N121" s="73"/>
      <c r="O121" s="80" t="s">
        <v>381</v>
      </c>
      <c r="P121" s="80" t="s">
        <v>432</v>
      </c>
      <c r="Q121" s="80" t="s">
        <v>748</v>
      </c>
      <c r="R121" s="80" t="s">
        <v>1266</v>
      </c>
      <c r="S121" s="80"/>
      <c r="T121" s="80"/>
      <c r="U121" s="80"/>
      <c r="V121" s="80"/>
      <c r="W121" s="80"/>
      <c r="X121" s="80"/>
      <c r="Y121" s="80"/>
      <c r="Z121" s="80"/>
      <c r="AA121" s="80"/>
      <c r="AB121">
        <v>5</v>
      </c>
      <c r="AC121" s="79" t="str">
        <f>REPLACE(INDEX(GroupVertices[Group],MATCH(Edges[[#This Row],[Vertex 1]],GroupVertices[Vertex],0)),1,1,"")</f>
        <v>3</v>
      </c>
      <c r="AD121" s="79" t="str">
        <f>REPLACE(INDEX(GroupVertices[Group],MATCH(Edges[[#This Row],[Vertex 2]],GroupVertices[Vertex],0)),1,1,"")</f>
        <v>3</v>
      </c>
      <c r="AE121" s="34"/>
      <c r="AF121" s="34"/>
      <c r="AG121" s="34"/>
      <c r="AH121" s="34"/>
      <c r="AI121" s="34"/>
      <c r="AJ121" s="34"/>
      <c r="AK121" s="34"/>
      <c r="AL121" s="34"/>
      <c r="AM121" s="34"/>
    </row>
    <row r="122" spans="1:39" ht="15">
      <c r="A122" s="65" t="s">
        <v>257</v>
      </c>
      <c r="B122" s="65" t="s">
        <v>290</v>
      </c>
      <c r="C122" s="66" t="s">
        <v>4896</v>
      </c>
      <c r="D122" s="67">
        <v>1.5714285714285714</v>
      </c>
      <c r="E122" s="68" t="s">
        <v>137</v>
      </c>
      <c r="F122" s="69">
        <v>30.375</v>
      </c>
      <c r="G122" s="66"/>
      <c r="H122" s="70"/>
      <c r="I122" s="71"/>
      <c r="J122" s="71"/>
      <c r="K122" s="34"/>
      <c r="L122" s="78">
        <v>122</v>
      </c>
      <c r="M122" s="78"/>
      <c r="N122" s="73"/>
      <c r="O122" s="80" t="s">
        <v>381</v>
      </c>
      <c r="P122" s="80" t="s">
        <v>432</v>
      </c>
      <c r="Q122" s="80" t="s">
        <v>749</v>
      </c>
      <c r="R122" s="80" t="s">
        <v>1266</v>
      </c>
      <c r="S122" s="80"/>
      <c r="T122" s="80"/>
      <c r="U122" s="80"/>
      <c r="V122" s="80"/>
      <c r="W122" s="80"/>
      <c r="X122" s="80"/>
      <c r="Y122" s="80"/>
      <c r="Z122" s="80"/>
      <c r="AA122" s="80"/>
      <c r="AB122">
        <v>5</v>
      </c>
      <c r="AC122" s="79" t="str">
        <f>REPLACE(INDEX(GroupVertices[Group],MATCH(Edges[[#This Row],[Vertex 1]],GroupVertices[Vertex],0)),1,1,"")</f>
        <v>3</v>
      </c>
      <c r="AD122" s="79" t="str">
        <f>REPLACE(INDEX(GroupVertices[Group],MATCH(Edges[[#This Row],[Vertex 2]],GroupVertices[Vertex],0)),1,1,"")</f>
        <v>3</v>
      </c>
      <c r="AE122" s="34"/>
      <c r="AF122" s="34"/>
      <c r="AG122" s="34"/>
      <c r="AH122" s="34"/>
      <c r="AI122" s="34"/>
      <c r="AJ122" s="34"/>
      <c r="AK122" s="34"/>
      <c r="AL122" s="34"/>
      <c r="AM122" s="34"/>
    </row>
    <row r="123" spans="1:39" ht="15">
      <c r="A123" s="65" t="s">
        <v>257</v>
      </c>
      <c r="B123" s="65" t="s">
        <v>290</v>
      </c>
      <c r="C123" s="66" t="s">
        <v>4896</v>
      </c>
      <c r="D123" s="67">
        <v>1.5714285714285714</v>
      </c>
      <c r="E123" s="68" t="s">
        <v>137</v>
      </c>
      <c r="F123" s="69">
        <v>30.375</v>
      </c>
      <c r="G123" s="66"/>
      <c r="H123" s="70"/>
      <c r="I123" s="71"/>
      <c r="J123" s="71"/>
      <c r="K123" s="34"/>
      <c r="L123" s="78">
        <v>123</v>
      </c>
      <c r="M123" s="78"/>
      <c r="N123" s="73"/>
      <c r="O123" s="80" t="s">
        <v>381</v>
      </c>
      <c r="P123" s="80" t="s">
        <v>432</v>
      </c>
      <c r="Q123" s="80" t="s">
        <v>750</v>
      </c>
      <c r="R123" s="80" t="s">
        <v>1266</v>
      </c>
      <c r="S123" s="80"/>
      <c r="T123" s="80"/>
      <c r="U123" s="80"/>
      <c r="V123" s="80"/>
      <c r="W123" s="80"/>
      <c r="X123" s="80"/>
      <c r="Y123" s="80"/>
      <c r="Z123" s="80"/>
      <c r="AA123" s="80"/>
      <c r="AB123">
        <v>5</v>
      </c>
      <c r="AC123" s="79" t="str">
        <f>REPLACE(INDEX(GroupVertices[Group],MATCH(Edges[[#This Row],[Vertex 1]],GroupVertices[Vertex],0)),1,1,"")</f>
        <v>3</v>
      </c>
      <c r="AD123" s="79" t="str">
        <f>REPLACE(INDEX(GroupVertices[Group],MATCH(Edges[[#This Row],[Vertex 2]],GroupVertices[Vertex],0)),1,1,"")</f>
        <v>3</v>
      </c>
      <c r="AE123" s="34"/>
      <c r="AF123" s="34"/>
      <c r="AG123" s="34"/>
      <c r="AH123" s="34"/>
      <c r="AI123" s="34"/>
      <c r="AJ123" s="34"/>
      <c r="AK123" s="34"/>
      <c r="AL123" s="34"/>
      <c r="AM123" s="34"/>
    </row>
    <row r="124" spans="1:39" ht="15">
      <c r="A124" s="65" t="s">
        <v>257</v>
      </c>
      <c r="B124" s="65" t="s">
        <v>290</v>
      </c>
      <c r="C124" s="66" t="s">
        <v>4896</v>
      </c>
      <c r="D124" s="67">
        <v>1.5714285714285714</v>
      </c>
      <c r="E124" s="68" t="s">
        <v>137</v>
      </c>
      <c r="F124" s="69">
        <v>30.375</v>
      </c>
      <c r="G124" s="66"/>
      <c r="H124" s="70"/>
      <c r="I124" s="71"/>
      <c r="J124" s="71"/>
      <c r="K124" s="34"/>
      <c r="L124" s="78">
        <v>124</v>
      </c>
      <c r="M124" s="78"/>
      <c r="N124" s="73"/>
      <c r="O124" s="80" t="s">
        <v>381</v>
      </c>
      <c r="P124" s="80" t="s">
        <v>432</v>
      </c>
      <c r="Q124" s="80" t="s">
        <v>751</v>
      </c>
      <c r="R124" s="80" t="s">
        <v>1266</v>
      </c>
      <c r="S124" s="80"/>
      <c r="T124" s="80"/>
      <c r="U124" s="80"/>
      <c r="V124" s="80"/>
      <c r="W124" s="80"/>
      <c r="X124" s="80"/>
      <c r="Y124" s="80"/>
      <c r="Z124" s="80"/>
      <c r="AA124" s="80"/>
      <c r="AB124">
        <v>5</v>
      </c>
      <c r="AC124" s="79" t="str">
        <f>REPLACE(INDEX(GroupVertices[Group],MATCH(Edges[[#This Row],[Vertex 1]],GroupVertices[Vertex],0)),1,1,"")</f>
        <v>3</v>
      </c>
      <c r="AD124" s="79" t="str">
        <f>REPLACE(INDEX(GroupVertices[Group],MATCH(Edges[[#This Row],[Vertex 2]],GroupVertices[Vertex],0)),1,1,"")</f>
        <v>3</v>
      </c>
      <c r="AE124" s="34"/>
      <c r="AF124" s="34"/>
      <c r="AG124" s="34"/>
      <c r="AH124" s="34"/>
      <c r="AI124" s="34"/>
      <c r="AJ124" s="34"/>
      <c r="AK124" s="34"/>
      <c r="AL124" s="34"/>
      <c r="AM124" s="34"/>
    </row>
    <row r="125" spans="1:39" ht="15">
      <c r="A125" s="65" t="s">
        <v>257</v>
      </c>
      <c r="B125" s="65" t="s">
        <v>290</v>
      </c>
      <c r="C125" s="66" t="s">
        <v>4896</v>
      </c>
      <c r="D125" s="67">
        <v>1.5714285714285714</v>
      </c>
      <c r="E125" s="68" t="s">
        <v>137</v>
      </c>
      <c r="F125" s="69">
        <v>30.375</v>
      </c>
      <c r="G125" s="66"/>
      <c r="H125" s="70"/>
      <c r="I125" s="71"/>
      <c r="J125" s="71"/>
      <c r="K125" s="34"/>
      <c r="L125" s="78">
        <v>125</v>
      </c>
      <c r="M125" s="78"/>
      <c r="N125" s="73"/>
      <c r="O125" s="80" t="s">
        <v>381</v>
      </c>
      <c r="P125" s="80" t="s">
        <v>432</v>
      </c>
      <c r="Q125" s="80" t="s">
        <v>752</v>
      </c>
      <c r="R125" s="80" t="s">
        <v>1266</v>
      </c>
      <c r="S125" s="80"/>
      <c r="T125" s="80"/>
      <c r="U125" s="80"/>
      <c r="V125" s="80"/>
      <c r="W125" s="80"/>
      <c r="X125" s="80"/>
      <c r="Y125" s="80"/>
      <c r="Z125" s="80"/>
      <c r="AA125" s="80"/>
      <c r="AB125">
        <v>5</v>
      </c>
      <c r="AC125" s="79" t="str">
        <f>REPLACE(INDEX(GroupVertices[Group],MATCH(Edges[[#This Row],[Vertex 1]],GroupVertices[Vertex],0)),1,1,"")</f>
        <v>3</v>
      </c>
      <c r="AD125" s="79" t="str">
        <f>REPLACE(INDEX(GroupVertices[Group],MATCH(Edges[[#This Row],[Vertex 2]],GroupVertices[Vertex],0)),1,1,"")</f>
        <v>3</v>
      </c>
      <c r="AE125" s="34"/>
      <c r="AF125" s="34"/>
      <c r="AG125" s="34"/>
      <c r="AH125" s="34"/>
      <c r="AI125" s="34"/>
      <c r="AJ125" s="34"/>
      <c r="AK125" s="34"/>
      <c r="AL125" s="34"/>
      <c r="AM125" s="34"/>
    </row>
    <row r="126" spans="1:39" ht="15">
      <c r="A126" s="65" t="s">
        <v>257</v>
      </c>
      <c r="B126" s="65" t="s">
        <v>270</v>
      </c>
      <c r="C126" s="66" t="s">
        <v>4893</v>
      </c>
      <c r="D126" s="67">
        <v>1.1428571428571428</v>
      </c>
      <c r="E126" s="68" t="s">
        <v>137</v>
      </c>
      <c r="F126" s="69">
        <v>31.59375</v>
      </c>
      <c r="G126" s="66"/>
      <c r="H126" s="70"/>
      <c r="I126" s="71"/>
      <c r="J126" s="71"/>
      <c r="K126" s="34"/>
      <c r="L126" s="78">
        <v>126</v>
      </c>
      <c r="M126" s="78"/>
      <c r="N126" s="73"/>
      <c r="O126" s="80" t="s">
        <v>381</v>
      </c>
      <c r="P126" s="80" t="s">
        <v>433</v>
      </c>
      <c r="Q126" s="80" t="s">
        <v>753</v>
      </c>
      <c r="R126" s="80" t="s">
        <v>1267</v>
      </c>
      <c r="S126" s="80"/>
      <c r="T126" s="80"/>
      <c r="U126" s="80"/>
      <c r="V126" s="80"/>
      <c r="W126" s="80"/>
      <c r="X126" s="80"/>
      <c r="Y126" s="80"/>
      <c r="Z126" s="80"/>
      <c r="AA126" s="80"/>
      <c r="AB126">
        <v>2</v>
      </c>
      <c r="AC126" s="79" t="str">
        <f>REPLACE(INDEX(GroupVertices[Group],MATCH(Edges[[#This Row],[Vertex 1]],GroupVertices[Vertex],0)),1,1,"")</f>
        <v>3</v>
      </c>
      <c r="AD126" s="79" t="str">
        <f>REPLACE(INDEX(GroupVertices[Group],MATCH(Edges[[#This Row],[Vertex 2]],GroupVertices[Vertex],0)),1,1,"")</f>
        <v>3</v>
      </c>
      <c r="AE126" s="34"/>
      <c r="AF126" s="34"/>
      <c r="AG126" s="34"/>
      <c r="AH126" s="34"/>
      <c r="AI126" s="34"/>
      <c r="AJ126" s="34"/>
      <c r="AK126" s="34"/>
      <c r="AL126" s="34"/>
      <c r="AM126" s="34"/>
    </row>
    <row r="127" spans="1:39" ht="15">
      <c r="A127" s="65" t="s">
        <v>257</v>
      </c>
      <c r="B127" s="65" t="s">
        <v>270</v>
      </c>
      <c r="C127" s="66" t="s">
        <v>4893</v>
      </c>
      <c r="D127" s="67">
        <v>1.1428571428571428</v>
      </c>
      <c r="E127" s="68" t="s">
        <v>137</v>
      </c>
      <c r="F127" s="69">
        <v>31.59375</v>
      </c>
      <c r="G127" s="66"/>
      <c r="H127" s="70"/>
      <c r="I127" s="71"/>
      <c r="J127" s="71"/>
      <c r="K127" s="34"/>
      <c r="L127" s="78">
        <v>127</v>
      </c>
      <c r="M127" s="78"/>
      <c r="N127" s="73"/>
      <c r="O127" s="80" t="s">
        <v>381</v>
      </c>
      <c r="P127" s="80" t="s">
        <v>433</v>
      </c>
      <c r="Q127" s="80" t="s">
        <v>754</v>
      </c>
      <c r="R127" s="80" t="s">
        <v>1267</v>
      </c>
      <c r="S127" s="80"/>
      <c r="T127" s="80"/>
      <c r="U127" s="80"/>
      <c r="V127" s="80"/>
      <c r="W127" s="80"/>
      <c r="X127" s="80"/>
      <c r="Y127" s="80"/>
      <c r="Z127" s="80"/>
      <c r="AA127" s="80"/>
      <c r="AB127">
        <v>2</v>
      </c>
      <c r="AC127" s="79" t="str">
        <f>REPLACE(INDEX(GroupVertices[Group],MATCH(Edges[[#This Row],[Vertex 1]],GroupVertices[Vertex],0)),1,1,"")</f>
        <v>3</v>
      </c>
      <c r="AD127" s="79" t="str">
        <f>REPLACE(INDEX(GroupVertices[Group],MATCH(Edges[[#This Row],[Vertex 2]],GroupVertices[Vertex],0)),1,1,"")</f>
        <v>3</v>
      </c>
      <c r="AE127" s="34"/>
      <c r="AF127" s="34"/>
      <c r="AG127" s="34"/>
      <c r="AH127" s="34"/>
      <c r="AI127" s="34"/>
      <c r="AJ127" s="34"/>
      <c r="AK127" s="34"/>
      <c r="AL127" s="34"/>
      <c r="AM127" s="34"/>
    </row>
    <row r="128" spans="1:39" ht="15">
      <c r="A128" s="65" t="s">
        <v>258</v>
      </c>
      <c r="B128" s="65" t="s">
        <v>257</v>
      </c>
      <c r="C128" s="66" t="s">
        <v>4893</v>
      </c>
      <c r="D128" s="67">
        <v>1</v>
      </c>
      <c r="E128" s="68" t="s">
        <v>133</v>
      </c>
      <c r="F128" s="69">
        <v>32</v>
      </c>
      <c r="G128" s="66"/>
      <c r="H128" s="70"/>
      <c r="I128" s="71"/>
      <c r="J128" s="71"/>
      <c r="K128" s="34"/>
      <c r="L128" s="78">
        <v>128</v>
      </c>
      <c r="M128" s="78"/>
      <c r="N128" s="73"/>
      <c r="O128" s="80" t="s">
        <v>381</v>
      </c>
      <c r="P128" s="80" t="s">
        <v>429</v>
      </c>
      <c r="Q128" s="80" t="s">
        <v>755</v>
      </c>
      <c r="R128" s="80" t="s">
        <v>745</v>
      </c>
      <c r="S128" s="80"/>
      <c r="T128" s="80"/>
      <c r="U128" s="80"/>
      <c r="V128" s="80"/>
      <c r="W128" s="80"/>
      <c r="X128" s="80"/>
      <c r="Y128" s="80"/>
      <c r="Z128" s="80"/>
      <c r="AA128" s="80"/>
      <c r="AB128">
        <v>1</v>
      </c>
      <c r="AC128" s="79" t="str">
        <f>REPLACE(INDEX(GroupVertices[Group],MATCH(Edges[[#This Row],[Vertex 1]],GroupVertices[Vertex],0)),1,1,"")</f>
        <v>3</v>
      </c>
      <c r="AD128" s="79" t="str">
        <f>REPLACE(INDEX(GroupVertices[Group],MATCH(Edges[[#This Row],[Vertex 2]],GroupVertices[Vertex],0)),1,1,"")</f>
        <v>3</v>
      </c>
      <c r="AE128" s="34"/>
      <c r="AF128" s="34"/>
      <c r="AG128" s="34"/>
      <c r="AH128" s="34"/>
      <c r="AI128" s="34"/>
      <c r="AJ128" s="34"/>
      <c r="AK128" s="34"/>
      <c r="AL128" s="34"/>
      <c r="AM128" s="34"/>
    </row>
    <row r="129" spans="1:39" ht="15">
      <c r="A129" s="65" t="s">
        <v>259</v>
      </c>
      <c r="B129" s="65" t="s">
        <v>313</v>
      </c>
      <c r="C129" s="66" t="s">
        <v>4893</v>
      </c>
      <c r="D129" s="67">
        <v>1.1428571428571428</v>
      </c>
      <c r="E129" s="68" t="s">
        <v>137</v>
      </c>
      <c r="F129" s="69">
        <v>31.59375</v>
      </c>
      <c r="G129" s="66"/>
      <c r="H129" s="70"/>
      <c r="I129" s="71"/>
      <c r="J129" s="71"/>
      <c r="K129" s="34"/>
      <c r="L129" s="78">
        <v>129</v>
      </c>
      <c r="M129" s="78"/>
      <c r="N129" s="73"/>
      <c r="O129" s="80" t="s">
        <v>381</v>
      </c>
      <c r="P129" s="80" t="s">
        <v>434</v>
      </c>
      <c r="Q129" s="80" t="s">
        <v>756</v>
      </c>
      <c r="R129" s="80" t="s">
        <v>1268</v>
      </c>
      <c r="S129" s="80"/>
      <c r="T129" s="80"/>
      <c r="U129" s="80"/>
      <c r="V129" s="80"/>
      <c r="W129" s="80"/>
      <c r="X129" s="80"/>
      <c r="Y129" s="80"/>
      <c r="Z129" s="80"/>
      <c r="AA129" s="80"/>
      <c r="AB129">
        <v>2</v>
      </c>
      <c r="AC129" s="79" t="str">
        <f>REPLACE(INDEX(GroupVertices[Group],MATCH(Edges[[#This Row],[Vertex 1]],GroupVertices[Vertex],0)),1,1,"")</f>
        <v>3</v>
      </c>
      <c r="AD129" s="79" t="str">
        <f>REPLACE(INDEX(GroupVertices[Group],MATCH(Edges[[#This Row],[Vertex 2]],GroupVertices[Vertex],0)),1,1,"")</f>
        <v>5</v>
      </c>
      <c r="AE129" s="34"/>
      <c r="AF129" s="34"/>
      <c r="AG129" s="34"/>
      <c r="AH129" s="34"/>
      <c r="AI129" s="34"/>
      <c r="AJ129" s="34"/>
      <c r="AK129" s="34"/>
      <c r="AL129" s="34"/>
      <c r="AM129" s="34"/>
    </row>
    <row r="130" spans="1:39" ht="15">
      <c r="A130" s="65" t="s">
        <v>259</v>
      </c>
      <c r="B130" s="65" t="s">
        <v>313</v>
      </c>
      <c r="C130" s="66" t="s">
        <v>4893</v>
      </c>
      <c r="D130" s="67">
        <v>1.1428571428571428</v>
      </c>
      <c r="E130" s="68" t="s">
        <v>137</v>
      </c>
      <c r="F130" s="69">
        <v>31.59375</v>
      </c>
      <c r="G130" s="66"/>
      <c r="H130" s="70"/>
      <c r="I130" s="71"/>
      <c r="J130" s="71"/>
      <c r="K130" s="34"/>
      <c r="L130" s="78">
        <v>130</v>
      </c>
      <c r="M130" s="78"/>
      <c r="N130" s="73"/>
      <c r="O130" s="80" t="s">
        <v>381</v>
      </c>
      <c r="P130" s="80" t="s">
        <v>435</v>
      </c>
      <c r="Q130" s="80" t="s">
        <v>757</v>
      </c>
      <c r="R130" s="80" t="s">
        <v>1269</v>
      </c>
      <c r="S130" s="80"/>
      <c r="T130" s="80"/>
      <c r="U130" s="80"/>
      <c r="V130" s="80"/>
      <c r="W130" s="80"/>
      <c r="X130" s="80"/>
      <c r="Y130" s="80"/>
      <c r="Z130" s="80"/>
      <c r="AA130" s="80"/>
      <c r="AB130">
        <v>2</v>
      </c>
      <c r="AC130" s="79" t="str">
        <f>REPLACE(INDEX(GroupVertices[Group],MATCH(Edges[[#This Row],[Vertex 1]],GroupVertices[Vertex],0)),1,1,"")</f>
        <v>3</v>
      </c>
      <c r="AD130" s="79" t="str">
        <f>REPLACE(INDEX(GroupVertices[Group],MATCH(Edges[[#This Row],[Vertex 2]],GroupVertices[Vertex],0)),1,1,"")</f>
        <v>5</v>
      </c>
      <c r="AE130" s="34"/>
      <c r="AF130" s="34"/>
      <c r="AG130" s="34"/>
      <c r="AH130" s="34"/>
      <c r="AI130" s="34"/>
      <c r="AJ130" s="34"/>
      <c r="AK130" s="34"/>
      <c r="AL130" s="34"/>
      <c r="AM130" s="34"/>
    </row>
    <row r="131" spans="1:39" ht="15">
      <c r="A131" s="65" t="s">
        <v>260</v>
      </c>
      <c r="B131" s="65" t="s">
        <v>259</v>
      </c>
      <c r="C131" s="66" t="s">
        <v>4893</v>
      </c>
      <c r="D131" s="67">
        <v>1</v>
      </c>
      <c r="E131" s="68" t="s">
        <v>133</v>
      </c>
      <c r="F131" s="69">
        <v>32</v>
      </c>
      <c r="G131" s="66"/>
      <c r="H131" s="70"/>
      <c r="I131" s="71"/>
      <c r="J131" s="71"/>
      <c r="K131" s="34"/>
      <c r="L131" s="78">
        <v>131</v>
      </c>
      <c r="M131" s="78"/>
      <c r="N131" s="73"/>
      <c r="O131" s="80" t="s">
        <v>381</v>
      </c>
      <c r="P131" s="80" t="s">
        <v>436</v>
      </c>
      <c r="Q131" s="80" t="s">
        <v>758</v>
      </c>
      <c r="R131" s="80" t="s">
        <v>1270</v>
      </c>
      <c r="S131" s="80"/>
      <c r="T131" s="80"/>
      <c r="U131" s="80"/>
      <c r="V131" s="80"/>
      <c r="W131" s="80"/>
      <c r="X131" s="80"/>
      <c r="Y131" s="80"/>
      <c r="Z131" s="80"/>
      <c r="AA131" s="80"/>
      <c r="AB131">
        <v>1</v>
      </c>
      <c r="AC131" s="79" t="str">
        <f>REPLACE(INDEX(GroupVertices[Group],MATCH(Edges[[#This Row],[Vertex 1]],GroupVertices[Vertex],0)),1,1,"")</f>
        <v>3</v>
      </c>
      <c r="AD131" s="79" t="str">
        <f>REPLACE(INDEX(GroupVertices[Group],MATCH(Edges[[#This Row],[Vertex 2]],GroupVertices[Vertex],0)),1,1,"")</f>
        <v>3</v>
      </c>
      <c r="AE131" s="34"/>
      <c r="AF131" s="34"/>
      <c r="AG131" s="34"/>
      <c r="AH131" s="34"/>
      <c r="AI131" s="34"/>
      <c r="AJ131" s="34"/>
      <c r="AK131" s="34"/>
      <c r="AL131" s="34"/>
      <c r="AM131" s="34"/>
    </row>
    <row r="132" spans="1:39" ht="15">
      <c r="A132" s="65" t="s">
        <v>261</v>
      </c>
      <c r="B132" s="65" t="s">
        <v>259</v>
      </c>
      <c r="C132" s="66" t="s">
        <v>4893</v>
      </c>
      <c r="D132" s="67">
        <v>1</v>
      </c>
      <c r="E132" s="68" t="s">
        <v>133</v>
      </c>
      <c r="F132" s="69">
        <v>32</v>
      </c>
      <c r="G132" s="66"/>
      <c r="H132" s="70"/>
      <c r="I132" s="71"/>
      <c r="J132" s="71"/>
      <c r="K132" s="34"/>
      <c r="L132" s="78">
        <v>132</v>
      </c>
      <c r="M132" s="78"/>
      <c r="N132" s="73"/>
      <c r="O132" s="80" t="s">
        <v>381</v>
      </c>
      <c r="P132" s="80" t="s">
        <v>434</v>
      </c>
      <c r="Q132" s="80" t="s">
        <v>759</v>
      </c>
      <c r="R132" s="80" t="s">
        <v>756</v>
      </c>
      <c r="S132" s="80"/>
      <c r="T132" s="80"/>
      <c r="U132" s="80"/>
      <c r="V132" s="80"/>
      <c r="W132" s="80"/>
      <c r="X132" s="80"/>
      <c r="Y132" s="80"/>
      <c r="Z132" s="80"/>
      <c r="AA132" s="80"/>
      <c r="AB132">
        <v>1</v>
      </c>
      <c r="AC132" s="79" t="str">
        <f>REPLACE(INDEX(GroupVertices[Group],MATCH(Edges[[#This Row],[Vertex 1]],GroupVertices[Vertex],0)),1,1,"")</f>
        <v>3</v>
      </c>
      <c r="AD132" s="79" t="str">
        <f>REPLACE(INDEX(GroupVertices[Group],MATCH(Edges[[#This Row],[Vertex 2]],GroupVertices[Vertex],0)),1,1,"")</f>
        <v>3</v>
      </c>
      <c r="AE132" s="34"/>
      <c r="AF132" s="34"/>
      <c r="AG132" s="34"/>
      <c r="AH132" s="34"/>
      <c r="AI132" s="34"/>
      <c r="AJ132" s="34"/>
      <c r="AK132" s="34"/>
      <c r="AL132" s="34"/>
      <c r="AM132" s="34"/>
    </row>
    <row r="133" spans="1:39" ht="15">
      <c r="A133" s="65" t="s">
        <v>232</v>
      </c>
      <c r="B133" s="65" t="s">
        <v>334</v>
      </c>
      <c r="C133" s="66" t="s">
        <v>4898</v>
      </c>
      <c r="D133" s="67">
        <v>4.428571428571429</v>
      </c>
      <c r="E133" s="68" t="s">
        <v>137</v>
      </c>
      <c r="F133" s="69">
        <v>22.25</v>
      </c>
      <c r="G133" s="66"/>
      <c r="H133" s="70"/>
      <c r="I133" s="71"/>
      <c r="J133" s="71"/>
      <c r="K133" s="34"/>
      <c r="L133" s="78">
        <v>133</v>
      </c>
      <c r="M133" s="78"/>
      <c r="N133" s="73"/>
      <c r="O133" s="80" t="s">
        <v>381</v>
      </c>
      <c r="P133" s="80" t="s">
        <v>437</v>
      </c>
      <c r="Q133" s="80" t="s">
        <v>760</v>
      </c>
      <c r="R133" s="80" t="s">
        <v>1271</v>
      </c>
      <c r="S133" s="80"/>
      <c r="T133" s="80"/>
      <c r="U133" s="80"/>
      <c r="V133" s="80"/>
      <c r="W133" s="80"/>
      <c r="X133" s="80"/>
      <c r="Y133" s="80"/>
      <c r="Z133" s="80"/>
      <c r="AA133" s="80"/>
      <c r="AB133">
        <v>25</v>
      </c>
      <c r="AC133" s="79" t="str">
        <f>REPLACE(INDEX(GroupVertices[Group],MATCH(Edges[[#This Row],[Vertex 1]],GroupVertices[Vertex],0)),1,1,"")</f>
        <v>5</v>
      </c>
      <c r="AD133" s="79" t="str">
        <f>REPLACE(INDEX(GroupVertices[Group],MATCH(Edges[[#This Row],[Vertex 2]],GroupVertices[Vertex],0)),1,1,"")</f>
        <v>5</v>
      </c>
      <c r="AE133" s="34"/>
      <c r="AF133" s="34"/>
      <c r="AG133" s="34"/>
      <c r="AH133" s="34"/>
      <c r="AI133" s="34"/>
      <c r="AJ133" s="34"/>
      <c r="AK133" s="34"/>
      <c r="AL133" s="34"/>
      <c r="AM133" s="34"/>
    </row>
    <row r="134" spans="1:39" ht="15">
      <c r="A134" s="65" t="s">
        <v>232</v>
      </c>
      <c r="B134" s="65" t="s">
        <v>334</v>
      </c>
      <c r="C134" s="66" t="s">
        <v>4898</v>
      </c>
      <c r="D134" s="67">
        <v>4.428571428571429</v>
      </c>
      <c r="E134" s="68" t="s">
        <v>137</v>
      </c>
      <c r="F134" s="69">
        <v>22.25</v>
      </c>
      <c r="G134" s="66"/>
      <c r="H134" s="70"/>
      <c r="I134" s="71"/>
      <c r="J134" s="71"/>
      <c r="K134" s="34"/>
      <c r="L134" s="78">
        <v>134</v>
      </c>
      <c r="M134" s="78"/>
      <c r="N134" s="73"/>
      <c r="O134" s="80" t="s">
        <v>381</v>
      </c>
      <c r="P134" s="80" t="s">
        <v>437</v>
      </c>
      <c r="Q134" s="80" t="s">
        <v>760</v>
      </c>
      <c r="R134" s="80" t="s">
        <v>1272</v>
      </c>
      <c r="S134" s="80"/>
      <c r="T134" s="80"/>
      <c r="U134" s="80"/>
      <c r="V134" s="80"/>
      <c r="W134" s="80"/>
      <c r="X134" s="80"/>
      <c r="Y134" s="80"/>
      <c r="Z134" s="80"/>
      <c r="AA134" s="80"/>
      <c r="AB134">
        <v>25</v>
      </c>
      <c r="AC134" s="79" t="str">
        <f>REPLACE(INDEX(GroupVertices[Group],MATCH(Edges[[#This Row],[Vertex 1]],GroupVertices[Vertex],0)),1,1,"")</f>
        <v>5</v>
      </c>
      <c r="AD134" s="79" t="str">
        <f>REPLACE(INDEX(GroupVertices[Group],MATCH(Edges[[#This Row],[Vertex 2]],GroupVertices[Vertex],0)),1,1,"")</f>
        <v>5</v>
      </c>
      <c r="AE134" s="34"/>
      <c r="AF134" s="34"/>
      <c r="AG134" s="34"/>
      <c r="AH134" s="34"/>
      <c r="AI134" s="34"/>
      <c r="AJ134" s="34"/>
      <c r="AK134" s="34"/>
      <c r="AL134" s="34"/>
      <c r="AM134" s="34"/>
    </row>
    <row r="135" spans="1:39" ht="15">
      <c r="A135" s="65" t="s">
        <v>232</v>
      </c>
      <c r="B135" s="65" t="s">
        <v>334</v>
      </c>
      <c r="C135" s="66" t="s">
        <v>4898</v>
      </c>
      <c r="D135" s="67">
        <v>4.428571428571429</v>
      </c>
      <c r="E135" s="68" t="s">
        <v>137</v>
      </c>
      <c r="F135" s="69">
        <v>22.25</v>
      </c>
      <c r="G135" s="66"/>
      <c r="H135" s="70"/>
      <c r="I135" s="71"/>
      <c r="J135" s="71"/>
      <c r="K135" s="34"/>
      <c r="L135" s="78">
        <v>135</v>
      </c>
      <c r="M135" s="78"/>
      <c r="N135" s="73"/>
      <c r="O135" s="80" t="s">
        <v>381</v>
      </c>
      <c r="P135" s="80" t="s">
        <v>437</v>
      </c>
      <c r="Q135" s="80" t="s">
        <v>760</v>
      </c>
      <c r="R135" s="80" t="s">
        <v>1273</v>
      </c>
      <c r="S135" s="80"/>
      <c r="T135" s="80"/>
      <c r="U135" s="80"/>
      <c r="V135" s="80"/>
      <c r="W135" s="80"/>
      <c r="X135" s="80"/>
      <c r="Y135" s="80"/>
      <c r="Z135" s="80"/>
      <c r="AA135" s="80"/>
      <c r="AB135">
        <v>25</v>
      </c>
      <c r="AC135" s="79" t="str">
        <f>REPLACE(INDEX(GroupVertices[Group],MATCH(Edges[[#This Row],[Vertex 1]],GroupVertices[Vertex],0)),1,1,"")</f>
        <v>5</v>
      </c>
      <c r="AD135" s="79" t="str">
        <f>REPLACE(INDEX(GroupVertices[Group],MATCH(Edges[[#This Row],[Vertex 2]],GroupVertices[Vertex],0)),1,1,"")</f>
        <v>5</v>
      </c>
      <c r="AE135" s="34"/>
      <c r="AF135" s="34"/>
      <c r="AG135" s="34"/>
      <c r="AH135" s="34"/>
      <c r="AI135" s="34"/>
      <c r="AJ135" s="34"/>
      <c r="AK135" s="34"/>
      <c r="AL135" s="34"/>
      <c r="AM135" s="34"/>
    </row>
    <row r="136" spans="1:39" ht="15">
      <c r="A136" s="65" t="s">
        <v>232</v>
      </c>
      <c r="B136" s="65" t="s">
        <v>334</v>
      </c>
      <c r="C136" s="66" t="s">
        <v>4898</v>
      </c>
      <c r="D136" s="67">
        <v>4.428571428571429</v>
      </c>
      <c r="E136" s="68" t="s">
        <v>137</v>
      </c>
      <c r="F136" s="69">
        <v>22.25</v>
      </c>
      <c r="G136" s="66"/>
      <c r="H136" s="70"/>
      <c r="I136" s="71"/>
      <c r="J136" s="71"/>
      <c r="K136" s="34"/>
      <c r="L136" s="78">
        <v>136</v>
      </c>
      <c r="M136" s="78"/>
      <c r="N136" s="73"/>
      <c r="O136" s="80" t="s">
        <v>381</v>
      </c>
      <c r="P136" s="80" t="s">
        <v>437</v>
      </c>
      <c r="Q136" s="80" t="s">
        <v>760</v>
      </c>
      <c r="R136" s="80" t="s">
        <v>1274</v>
      </c>
      <c r="S136" s="80"/>
      <c r="T136" s="80"/>
      <c r="U136" s="80"/>
      <c r="V136" s="80"/>
      <c r="W136" s="80"/>
      <c r="X136" s="80"/>
      <c r="Y136" s="80"/>
      <c r="Z136" s="80"/>
      <c r="AA136" s="80"/>
      <c r="AB136">
        <v>25</v>
      </c>
      <c r="AC136" s="79" t="str">
        <f>REPLACE(INDEX(GroupVertices[Group],MATCH(Edges[[#This Row],[Vertex 1]],GroupVertices[Vertex],0)),1,1,"")</f>
        <v>5</v>
      </c>
      <c r="AD136" s="79" t="str">
        <f>REPLACE(INDEX(GroupVertices[Group],MATCH(Edges[[#This Row],[Vertex 2]],GroupVertices[Vertex],0)),1,1,"")</f>
        <v>5</v>
      </c>
      <c r="AE136" s="34"/>
      <c r="AF136" s="34"/>
      <c r="AG136" s="34"/>
      <c r="AH136" s="34"/>
      <c r="AI136" s="34"/>
      <c r="AJ136" s="34"/>
      <c r="AK136" s="34"/>
      <c r="AL136" s="34"/>
      <c r="AM136" s="34"/>
    </row>
    <row r="137" spans="1:39" ht="15">
      <c r="A137" s="65" t="s">
        <v>232</v>
      </c>
      <c r="B137" s="65" t="s">
        <v>334</v>
      </c>
      <c r="C137" s="66" t="s">
        <v>4898</v>
      </c>
      <c r="D137" s="67">
        <v>4.428571428571429</v>
      </c>
      <c r="E137" s="68" t="s">
        <v>137</v>
      </c>
      <c r="F137" s="69">
        <v>22.25</v>
      </c>
      <c r="G137" s="66"/>
      <c r="H137" s="70"/>
      <c r="I137" s="71"/>
      <c r="J137" s="71"/>
      <c r="K137" s="34"/>
      <c r="L137" s="78">
        <v>137</v>
      </c>
      <c r="M137" s="78"/>
      <c r="N137" s="73"/>
      <c r="O137" s="80" t="s">
        <v>381</v>
      </c>
      <c r="P137" s="80" t="s">
        <v>437</v>
      </c>
      <c r="Q137" s="80" t="s">
        <v>760</v>
      </c>
      <c r="R137" s="80" t="s">
        <v>1275</v>
      </c>
      <c r="S137" s="80"/>
      <c r="T137" s="80"/>
      <c r="U137" s="80"/>
      <c r="V137" s="80"/>
      <c r="W137" s="80"/>
      <c r="X137" s="80"/>
      <c r="Y137" s="80"/>
      <c r="Z137" s="80"/>
      <c r="AA137" s="80"/>
      <c r="AB137">
        <v>25</v>
      </c>
      <c r="AC137" s="79" t="str">
        <f>REPLACE(INDEX(GroupVertices[Group],MATCH(Edges[[#This Row],[Vertex 1]],GroupVertices[Vertex],0)),1,1,"")</f>
        <v>5</v>
      </c>
      <c r="AD137" s="79" t="str">
        <f>REPLACE(INDEX(GroupVertices[Group],MATCH(Edges[[#This Row],[Vertex 2]],GroupVertices[Vertex],0)),1,1,"")</f>
        <v>5</v>
      </c>
      <c r="AE137" s="34"/>
      <c r="AF137" s="34"/>
      <c r="AG137" s="34"/>
      <c r="AH137" s="34"/>
      <c r="AI137" s="34"/>
      <c r="AJ137" s="34"/>
      <c r="AK137" s="34"/>
      <c r="AL137" s="34"/>
      <c r="AM137" s="34"/>
    </row>
    <row r="138" spans="1:39" ht="15">
      <c r="A138" s="65" t="s">
        <v>232</v>
      </c>
      <c r="B138" s="65" t="s">
        <v>334</v>
      </c>
      <c r="C138" s="66" t="s">
        <v>4898</v>
      </c>
      <c r="D138" s="67">
        <v>4.428571428571429</v>
      </c>
      <c r="E138" s="68" t="s">
        <v>137</v>
      </c>
      <c r="F138" s="69">
        <v>22.25</v>
      </c>
      <c r="G138" s="66"/>
      <c r="H138" s="70"/>
      <c r="I138" s="71"/>
      <c r="J138" s="71"/>
      <c r="K138" s="34"/>
      <c r="L138" s="78">
        <v>138</v>
      </c>
      <c r="M138" s="78"/>
      <c r="N138" s="73"/>
      <c r="O138" s="80" t="s">
        <v>381</v>
      </c>
      <c r="P138" s="80" t="s">
        <v>437</v>
      </c>
      <c r="Q138" s="80" t="s">
        <v>761</v>
      </c>
      <c r="R138" s="80" t="s">
        <v>1271</v>
      </c>
      <c r="S138" s="80"/>
      <c r="T138" s="80"/>
      <c r="U138" s="80"/>
      <c r="V138" s="80"/>
      <c r="W138" s="80"/>
      <c r="X138" s="80"/>
      <c r="Y138" s="80"/>
      <c r="Z138" s="80"/>
      <c r="AA138" s="80"/>
      <c r="AB138">
        <v>25</v>
      </c>
      <c r="AC138" s="79" t="str">
        <f>REPLACE(INDEX(GroupVertices[Group],MATCH(Edges[[#This Row],[Vertex 1]],GroupVertices[Vertex],0)),1,1,"")</f>
        <v>5</v>
      </c>
      <c r="AD138" s="79" t="str">
        <f>REPLACE(INDEX(GroupVertices[Group],MATCH(Edges[[#This Row],[Vertex 2]],GroupVertices[Vertex],0)),1,1,"")</f>
        <v>5</v>
      </c>
      <c r="AE138" s="34"/>
      <c r="AF138" s="34"/>
      <c r="AG138" s="34"/>
      <c r="AH138" s="34"/>
      <c r="AI138" s="34"/>
      <c r="AJ138" s="34"/>
      <c r="AK138" s="34"/>
      <c r="AL138" s="34"/>
      <c r="AM138" s="34"/>
    </row>
    <row r="139" spans="1:39" ht="15">
      <c r="A139" s="65" t="s">
        <v>232</v>
      </c>
      <c r="B139" s="65" t="s">
        <v>334</v>
      </c>
      <c r="C139" s="66" t="s">
        <v>4898</v>
      </c>
      <c r="D139" s="67">
        <v>4.428571428571429</v>
      </c>
      <c r="E139" s="68" t="s">
        <v>137</v>
      </c>
      <c r="F139" s="69">
        <v>22.25</v>
      </c>
      <c r="G139" s="66"/>
      <c r="H139" s="70"/>
      <c r="I139" s="71"/>
      <c r="J139" s="71"/>
      <c r="K139" s="34"/>
      <c r="L139" s="78">
        <v>139</v>
      </c>
      <c r="M139" s="78"/>
      <c r="N139" s="73"/>
      <c r="O139" s="80" t="s">
        <v>381</v>
      </c>
      <c r="P139" s="80" t="s">
        <v>437</v>
      </c>
      <c r="Q139" s="80" t="s">
        <v>761</v>
      </c>
      <c r="R139" s="80" t="s">
        <v>1272</v>
      </c>
      <c r="S139" s="80"/>
      <c r="T139" s="80"/>
      <c r="U139" s="80"/>
      <c r="V139" s="80"/>
      <c r="W139" s="80"/>
      <c r="X139" s="80"/>
      <c r="Y139" s="80"/>
      <c r="Z139" s="80"/>
      <c r="AA139" s="80"/>
      <c r="AB139">
        <v>25</v>
      </c>
      <c r="AC139" s="79" t="str">
        <f>REPLACE(INDEX(GroupVertices[Group],MATCH(Edges[[#This Row],[Vertex 1]],GroupVertices[Vertex],0)),1,1,"")</f>
        <v>5</v>
      </c>
      <c r="AD139" s="79" t="str">
        <f>REPLACE(INDEX(GroupVertices[Group],MATCH(Edges[[#This Row],[Vertex 2]],GroupVertices[Vertex],0)),1,1,"")</f>
        <v>5</v>
      </c>
      <c r="AE139" s="34"/>
      <c r="AF139" s="34"/>
      <c r="AG139" s="34"/>
      <c r="AH139" s="34"/>
      <c r="AI139" s="34"/>
      <c r="AJ139" s="34"/>
      <c r="AK139" s="34"/>
      <c r="AL139" s="34"/>
      <c r="AM139" s="34"/>
    </row>
    <row r="140" spans="1:39" ht="15">
      <c r="A140" s="65" t="s">
        <v>232</v>
      </c>
      <c r="B140" s="65" t="s">
        <v>334</v>
      </c>
      <c r="C140" s="66" t="s">
        <v>4898</v>
      </c>
      <c r="D140" s="67">
        <v>4.428571428571429</v>
      </c>
      <c r="E140" s="68" t="s">
        <v>137</v>
      </c>
      <c r="F140" s="69">
        <v>22.25</v>
      </c>
      <c r="G140" s="66"/>
      <c r="H140" s="70"/>
      <c r="I140" s="71"/>
      <c r="J140" s="71"/>
      <c r="K140" s="34"/>
      <c r="L140" s="78">
        <v>140</v>
      </c>
      <c r="M140" s="78"/>
      <c r="N140" s="73"/>
      <c r="O140" s="80" t="s">
        <v>381</v>
      </c>
      <c r="P140" s="80" t="s">
        <v>437</v>
      </c>
      <c r="Q140" s="80" t="s">
        <v>761</v>
      </c>
      <c r="R140" s="80" t="s">
        <v>1273</v>
      </c>
      <c r="S140" s="80"/>
      <c r="T140" s="80"/>
      <c r="U140" s="80"/>
      <c r="V140" s="80"/>
      <c r="W140" s="80"/>
      <c r="X140" s="80"/>
      <c r="Y140" s="80"/>
      <c r="Z140" s="80"/>
      <c r="AA140" s="80"/>
      <c r="AB140">
        <v>25</v>
      </c>
      <c r="AC140" s="79" t="str">
        <f>REPLACE(INDEX(GroupVertices[Group],MATCH(Edges[[#This Row],[Vertex 1]],GroupVertices[Vertex],0)),1,1,"")</f>
        <v>5</v>
      </c>
      <c r="AD140" s="79" t="str">
        <f>REPLACE(INDEX(GroupVertices[Group],MATCH(Edges[[#This Row],[Vertex 2]],GroupVertices[Vertex],0)),1,1,"")</f>
        <v>5</v>
      </c>
      <c r="AE140" s="34"/>
      <c r="AF140" s="34"/>
      <c r="AG140" s="34"/>
      <c r="AH140" s="34"/>
      <c r="AI140" s="34"/>
      <c r="AJ140" s="34"/>
      <c r="AK140" s="34"/>
      <c r="AL140" s="34"/>
      <c r="AM140" s="34"/>
    </row>
    <row r="141" spans="1:39" ht="15">
      <c r="A141" s="65" t="s">
        <v>232</v>
      </c>
      <c r="B141" s="65" t="s">
        <v>334</v>
      </c>
      <c r="C141" s="66" t="s">
        <v>4898</v>
      </c>
      <c r="D141" s="67">
        <v>4.428571428571429</v>
      </c>
      <c r="E141" s="68" t="s">
        <v>137</v>
      </c>
      <c r="F141" s="69">
        <v>22.25</v>
      </c>
      <c r="G141" s="66"/>
      <c r="H141" s="70"/>
      <c r="I141" s="71"/>
      <c r="J141" s="71"/>
      <c r="K141" s="34"/>
      <c r="L141" s="78">
        <v>141</v>
      </c>
      <c r="M141" s="78"/>
      <c r="N141" s="73"/>
      <c r="O141" s="80" t="s">
        <v>381</v>
      </c>
      <c r="P141" s="80" t="s">
        <v>437</v>
      </c>
      <c r="Q141" s="80" t="s">
        <v>761</v>
      </c>
      <c r="R141" s="80" t="s">
        <v>1274</v>
      </c>
      <c r="S141" s="80"/>
      <c r="T141" s="80"/>
      <c r="U141" s="80"/>
      <c r="V141" s="80"/>
      <c r="W141" s="80"/>
      <c r="X141" s="80"/>
      <c r="Y141" s="80"/>
      <c r="Z141" s="80"/>
      <c r="AA141" s="80"/>
      <c r="AB141">
        <v>25</v>
      </c>
      <c r="AC141" s="79" t="str">
        <f>REPLACE(INDEX(GroupVertices[Group],MATCH(Edges[[#This Row],[Vertex 1]],GroupVertices[Vertex],0)),1,1,"")</f>
        <v>5</v>
      </c>
      <c r="AD141" s="79" t="str">
        <f>REPLACE(INDEX(GroupVertices[Group],MATCH(Edges[[#This Row],[Vertex 2]],GroupVertices[Vertex],0)),1,1,"")</f>
        <v>5</v>
      </c>
      <c r="AE141" s="34"/>
      <c r="AF141" s="34"/>
      <c r="AG141" s="34"/>
      <c r="AH141" s="34"/>
      <c r="AI141" s="34"/>
      <c r="AJ141" s="34"/>
      <c r="AK141" s="34"/>
      <c r="AL141" s="34"/>
      <c r="AM141" s="34"/>
    </row>
    <row r="142" spans="1:39" ht="15">
      <c r="A142" s="65" t="s">
        <v>232</v>
      </c>
      <c r="B142" s="65" t="s">
        <v>334</v>
      </c>
      <c r="C142" s="66" t="s">
        <v>4898</v>
      </c>
      <c r="D142" s="67">
        <v>4.428571428571429</v>
      </c>
      <c r="E142" s="68" t="s">
        <v>137</v>
      </c>
      <c r="F142" s="69">
        <v>22.25</v>
      </c>
      <c r="G142" s="66"/>
      <c r="H142" s="70"/>
      <c r="I142" s="71"/>
      <c r="J142" s="71"/>
      <c r="K142" s="34"/>
      <c r="L142" s="78">
        <v>142</v>
      </c>
      <c r="M142" s="78"/>
      <c r="N142" s="73"/>
      <c r="O142" s="80" t="s">
        <v>381</v>
      </c>
      <c r="P142" s="80" t="s">
        <v>437</v>
      </c>
      <c r="Q142" s="80" t="s">
        <v>761</v>
      </c>
      <c r="R142" s="80" t="s">
        <v>1275</v>
      </c>
      <c r="S142" s="80"/>
      <c r="T142" s="80"/>
      <c r="U142" s="80"/>
      <c r="V142" s="80"/>
      <c r="W142" s="80"/>
      <c r="X142" s="80"/>
      <c r="Y142" s="80"/>
      <c r="Z142" s="80"/>
      <c r="AA142" s="80"/>
      <c r="AB142">
        <v>25</v>
      </c>
      <c r="AC142" s="79" t="str">
        <f>REPLACE(INDEX(GroupVertices[Group],MATCH(Edges[[#This Row],[Vertex 1]],GroupVertices[Vertex],0)),1,1,"")</f>
        <v>5</v>
      </c>
      <c r="AD142" s="79" t="str">
        <f>REPLACE(INDEX(GroupVertices[Group],MATCH(Edges[[#This Row],[Vertex 2]],GroupVertices[Vertex],0)),1,1,"")</f>
        <v>5</v>
      </c>
      <c r="AE142" s="34"/>
      <c r="AF142" s="34"/>
      <c r="AG142" s="34"/>
      <c r="AH142" s="34"/>
      <c r="AI142" s="34"/>
      <c r="AJ142" s="34"/>
      <c r="AK142" s="34"/>
      <c r="AL142" s="34"/>
      <c r="AM142" s="34"/>
    </row>
    <row r="143" spans="1:39" ht="15">
      <c r="A143" s="65" t="s">
        <v>232</v>
      </c>
      <c r="B143" s="65" t="s">
        <v>334</v>
      </c>
      <c r="C143" s="66" t="s">
        <v>4898</v>
      </c>
      <c r="D143" s="67">
        <v>4.428571428571429</v>
      </c>
      <c r="E143" s="68" t="s">
        <v>137</v>
      </c>
      <c r="F143" s="69">
        <v>22.25</v>
      </c>
      <c r="G143" s="66"/>
      <c r="H143" s="70"/>
      <c r="I143" s="71"/>
      <c r="J143" s="71"/>
      <c r="K143" s="34"/>
      <c r="L143" s="78">
        <v>143</v>
      </c>
      <c r="M143" s="78"/>
      <c r="N143" s="73"/>
      <c r="O143" s="80" t="s">
        <v>381</v>
      </c>
      <c r="P143" s="80" t="s">
        <v>437</v>
      </c>
      <c r="Q143" s="80" t="s">
        <v>762</v>
      </c>
      <c r="R143" s="80" t="s">
        <v>1271</v>
      </c>
      <c r="S143" s="80"/>
      <c r="T143" s="80"/>
      <c r="U143" s="80"/>
      <c r="V143" s="80"/>
      <c r="W143" s="80"/>
      <c r="X143" s="80"/>
      <c r="Y143" s="80"/>
      <c r="Z143" s="80"/>
      <c r="AA143" s="80"/>
      <c r="AB143">
        <v>25</v>
      </c>
      <c r="AC143" s="79" t="str">
        <f>REPLACE(INDEX(GroupVertices[Group],MATCH(Edges[[#This Row],[Vertex 1]],GroupVertices[Vertex],0)),1,1,"")</f>
        <v>5</v>
      </c>
      <c r="AD143" s="79" t="str">
        <f>REPLACE(INDEX(GroupVertices[Group],MATCH(Edges[[#This Row],[Vertex 2]],GroupVertices[Vertex],0)),1,1,"")</f>
        <v>5</v>
      </c>
      <c r="AE143" s="34"/>
      <c r="AF143" s="34"/>
      <c r="AG143" s="34"/>
      <c r="AH143" s="34"/>
      <c r="AI143" s="34"/>
      <c r="AJ143" s="34"/>
      <c r="AK143" s="34"/>
      <c r="AL143" s="34"/>
      <c r="AM143" s="34"/>
    </row>
    <row r="144" spans="1:39" ht="15">
      <c r="A144" s="65" t="s">
        <v>232</v>
      </c>
      <c r="B144" s="65" t="s">
        <v>334</v>
      </c>
      <c r="C144" s="66" t="s">
        <v>4898</v>
      </c>
      <c r="D144" s="67">
        <v>4.428571428571429</v>
      </c>
      <c r="E144" s="68" t="s">
        <v>137</v>
      </c>
      <c r="F144" s="69">
        <v>22.25</v>
      </c>
      <c r="G144" s="66"/>
      <c r="H144" s="70"/>
      <c r="I144" s="71"/>
      <c r="J144" s="71"/>
      <c r="K144" s="34"/>
      <c r="L144" s="78">
        <v>144</v>
      </c>
      <c r="M144" s="78"/>
      <c r="N144" s="73"/>
      <c r="O144" s="80" t="s">
        <v>381</v>
      </c>
      <c r="P144" s="80" t="s">
        <v>437</v>
      </c>
      <c r="Q144" s="80" t="s">
        <v>762</v>
      </c>
      <c r="R144" s="80" t="s">
        <v>1272</v>
      </c>
      <c r="S144" s="80"/>
      <c r="T144" s="80"/>
      <c r="U144" s="80"/>
      <c r="V144" s="80"/>
      <c r="W144" s="80"/>
      <c r="X144" s="80"/>
      <c r="Y144" s="80"/>
      <c r="Z144" s="80"/>
      <c r="AA144" s="80"/>
      <c r="AB144">
        <v>25</v>
      </c>
      <c r="AC144" s="79" t="str">
        <f>REPLACE(INDEX(GroupVertices[Group],MATCH(Edges[[#This Row],[Vertex 1]],GroupVertices[Vertex],0)),1,1,"")</f>
        <v>5</v>
      </c>
      <c r="AD144" s="79" t="str">
        <f>REPLACE(INDEX(GroupVertices[Group],MATCH(Edges[[#This Row],[Vertex 2]],GroupVertices[Vertex],0)),1,1,"")</f>
        <v>5</v>
      </c>
      <c r="AE144" s="34"/>
      <c r="AF144" s="34"/>
      <c r="AG144" s="34"/>
      <c r="AH144" s="34"/>
      <c r="AI144" s="34"/>
      <c r="AJ144" s="34"/>
      <c r="AK144" s="34"/>
      <c r="AL144" s="34"/>
      <c r="AM144" s="34"/>
    </row>
    <row r="145" spans="1:39" ht="15">
      <c r="A145" s="65" t="s">
        <v>232</v>
      </c>
      <c r="B145" s="65" t="s">
        <v>334</v>
      </c>
      <c r="C145" s="66" t="s">
        <v>4898</v>
      </c>
      <c r="D145" s="67">
        <v>4.428571428571429</v>
      </c>
      <c r="E145" s="68" t="s">
        <v>137</v>
      </c>
      <c r="F145" s="69">
        <v>22.25</v>
      </c>
      <c r="G145" s="66"/>
      <c r="H145" s="70"/>
      <c r="I145" s="71"/>
      <c r="J145" s="71"/>
      <c r="K145" s="34"/>
      <c r="L145" s="78">
        <v>145</v>
      </c>
      <c r="M145" s="78"/>
      <c r="N145" s="73"/>
      <c r="O145" s="80" t="s">
        <v>381</v>
      </c>
      <c r="P145" s="80" t="s">
        <v>437</v>
      </c>
      <c r="Q145" s="80" t="s">
        <v>762</v>
      </c>
      <c r="R145" s="80" t="s">
        <v>1273</v>
      </c>
      <c r="S145" s="80"/>
      <c r="T145" s="80"/>
      <c r="U145" s="80"/>
      <c r="V145" s="80"/>
      <c r="W145" s="80"/>
      <c r="X145" s="80"/>
      <c r="Y145" s="80"/>
      <c r="Z145" s="80"/>
      <c r="AA145" s="80"/>
      <c r="AB145">
        <v>25</v>
      </c>
      <c r="AC145" s="79" t="str">
        <f>REPLACE(INDEX(GroupVertices[Group],MATCH(Edges[[#This Row],[Vertex 1]],GroupVertices[Vertex],0)),1,1,"")</f>
        <v>5</v>
      </c>
      <c r="AD145" s="79" t="str">
        <f>REPLACE(INDEX(GroupVertices[Group],MATCH(Edges[[#This Row],[Vertex 2]],GroupVertices[Vertex],0)),1,1,"")</f>
        <v>5</v>
      </c>
      <c r="AE145" s="34"/>
      <c r="AF145" s="34"/>
      <c r="AG145" s="34"/>
      <c r="AH145" s="34"/>
      <c r="AI145" s="34"/>
      <c r="AJ145" s="34"/>
      <c r="AK145" s="34"/>
      <c r="AL145" s="34"/>
      <c r="AM145" s="34"/>
    </row>
    <row r="146" spans="1:39" ht="15">
      <c r="A146" s="65" t="s">
        <v>232</v>
      </c>
      <c r="B146" s="65" t="s">
        <v>334</v>
      </c>
      <c r="C146" s="66" t="s">
        <v>4898</v>
      </c>
      <c r="D146" s="67">
        <v>4.428571428571429</v>
      </c>
      <c r="E146" s="68" t="s">
        <v>137</v>
      </c>
      <c r="F146" s="69">
        <v>22.25</v>
      </c>
      <c r="G146" s="66"/>
      <c r="H146" s="70"/>
      <c r="I146" s="71"/>
      <c r="J146" s="71"/>
      <c r="K146" s="34"/>
      <c r="L146" s="78">
        <v>146</v>
      </c>
      <c r="M146" s="78"/>
      <c r="N146" s="73"/>
      <c r="O146" s="80" t="s">
        <v>381</v>
      </c>
      <c r="P146" s="80" t="s">
        <v>437</v>
      </c>
      <c r="Q146" s="80" t="s">
        <v>762</v>
      </c>
      <c r="R146" s="80" t="s">
        <v>1274</v>
      </c>
      <c r="S146" s="80"/>
      <c r="T146" s="80"/>
      <c r="U146" s="80"/>
      <c r="V146" s="80"/>
      <c r="W146" s="80"/>
      <c r="X146" s="80"/>
      <c r="Y146" s="80"/>
      <c r="Z146" s="80"/>
      <c r="AA146" s="80"/>
      <c r="AB146">
        <v>25</v>
      </c>
      <c r="AC146" s="79" t="str">
        <f>REPLACE(INDEX(GroupVertices[Group],MATCH(Edges[[#This Row],[Vertex 1]],GroupVertices[Vertex],0)),1,1,"")</f>
        <v>5</v>
      </c>
      <c r="AD146" s="79" t="str">
        <f>REPLACE(INDEX(GroupVertices[Group],MATCH(Edges[[#This Row],[Vertex 2]],GroupVertices[Vertex],0)),1,1,"")</f>
        <v>5</v>
      </c>
      <c r="AE146" s="34"/>
      <c r="AF146" s="34"/>
      <c r="AG146" s="34"/>
      <c r="AH146" s="34"/>
      <c r="AI146" s="34"/>
      <c r="AJ146" s="34"/>
      <c r="AK146" s="34"/>
      <c r="AL146" s="34"/>
      <c r="AM146" s="34"/>
    </row>
    <row r="147" spans="1:39" ht="15">
      <c r="A147" s="65" t="s">
        <v>232</v>
      </c>
      <c r="B147" s="65" t="s">
        <v>334</v>
      </c>
      <c r="C147" s="66" t="s">
        <v>4898</v>
      </c>
      <c r="D147" s="67">
        <v>4.428571428571429</v>
      </c>
      <c r="E147" s="68" t="s">
        <v>137</v>
      </c>
      <c r="F147" s="69">
        <v>22.25</v>
      </c>
      <c r="G147" s="66"/>
      <c r="H147" s="70"/>
      <c r="I147" s="71"/>
      <c r="J147" s="71"/>
      <c r="K147" s="34"/>
      <c r="L147" s="78">
        <v>147</v>
      </c>
      <c r="M147" s="78"/>
      <c r="N147" s="73"/>
      <c r="O147" s="80" t="s">
        <v>381</v>
      </c>
      <c r="P147" s="80" t="s">
        <v>437</v>
      </c>
      <c r="Q147" s="80" t="s">
        <v>762</v>
      </c>
      <c r="R147" s="80" t="s">
        <v>1275</v>
      </c>
      <c r="S147" s="80"/>
      <c r="T147" s="80"/>
      <c r="U147" s="80"/>
      <c r="V147" s="80"/>
      <c r="W147" s="80"/>
      <c r="X147" s="80"/>
      <c r="Y147" s="80"/>
      <c r="Z147" s="80"/>
      <c r="AA147" s="80"/>
      <c r="AB147">
        <v>25</v>
      </c>
      <c r="AC147" s="79" t="str">
        <f>REPLACE(INDEX(GroupVertices[Group],MATCH(Edges[[#This Row],[Vertex 1]],GroupVertices[Vertex],0)),1,1,"")</f>
        <v>5</v>
      </c>
      <c r="AD147" s="79" t="str">
        <f>REPLACE(INDEX(GroupVertices[Group],MATCH(Edges[[#This Row],[Vertex 2]],GroupVertices[Vertex],0)),1,1,"")</f>
        <v>5</v>
      </c>
      <c r="AE147" s="34"/>
      <c r="AF147" s="34"/>
      <c r="AG147" s="34"/>
      <c r="AH147" s="34"/>
      <c r="AI147" s="34"/>
      <c r="AJ147" s="34"/>
      <c r="AK147" s="34"/>
      <c r="AL147" s="34"/>
      <c r="AM147" s="34"/>
    </row>
    <row r="148" spans="1:39" ht="15">
      <c r="A148" s="65" t="s">
        <v>232</v>
      </c>
      <c r="B148" s="65" t="s">
        <v>334</v>
      </c>
      <c r="C148" s="66" t="s">
        <v>4898</v>
      </c>
      <c r="D148" s="67">
        <v>4.428571428571429</v>
      </c>
      <c r="E148" s="68" t="s">
        <v>137</v>
      </c>
      <c r="F148" s="69">
        <v>22.25</v>
      </c>
      <c r="G148" s="66"/>
      <c r="H148" s="70"/>
      <c r="I148" s="71"/>
      <c r="J148" s="71"/>
      <c r="K148" s="34"/>
      <c r="L148" s="78">
        <v>148</v>
      </c>
      <c r="M148" s="78"/>
      <c r="N148" s="73"/>
      <c r="O148" s="80" t="s">
        <v>381</v>
      </c>
      <c r="P148" s="80" t="s">
        <v>437</v>
      </c>
      <c r="Q148" s="80" t="s">
        <v>763</v>
      </c>
      <c r="R148" s="80" t="s">
        <v>1271</v>
      </c>
      <c r="S148" s="80"/>
      <c r="T148" s="80"/>
      <c r="U148" s="80"/>
      <c r="V148" s="80"/>
      <c r="W148" s="80"/>
      <c r="X148" s="80"/>
      <c r="Y148" s="80"/>
      <c r="Z148" s="80"/>
      <c r="AA148" s="80"/>
      <c r="AB148">
        <v>25</v>
      </c>
      <c r="AC148" s="79" t="str">
        <f>REPLACE(INDEX(GroupVertices[Group],MATCH(Edges[[#This Row],[Vertex 1]],GroupVertices[Vertex],0)),1,1,"")</f>
        <v>5</v>
      </c>
      <c r="AD148" s="79" t="str">
        <f>REPLACE(INDEX(GroupVertices[Group],MATCH(Edges[[#This Row],[Vertex 2]],GroupVertices[Vertex],0)),1,1,"")</f>
        <v>5</v>
      </c>
      <c r="AE148" s="34"/>
      <c r="AF148" s="34"/>
      <c r="AG148" s="34"/>
      <c r="AH148" s="34"/>
      <c r="AI148" s="34"/>
      <c r="AJ148" s="34"/>
      <c r="AK148" s="34"/>
      <c r="AL148" s="34"/>
      <c r="AM148" s="34"/>
    </row>
    <row r="149" spans="1:39" ht="15">
      <c r="A149" s="65" t="s">
        <v>232</v>
      </c>
      <c r="B149" s="65" t="s">
        <v>334</v>
      </c>
      <c r="C149" s="66" t="s">
        <v>4898</v>
      </c>
      <c r="D149" s="67">
        <v>4.428571428571429</v>
      </c>
      <c r="E149" s="68" t="s">
        <v>137</v>
      </c>
      <c r="F149" s="69">
        <v>22.25</v>
      </c>
      <c r="G149" s="66"/>
      <c r="H149" s="70"/>
      <c r="I149" s="71"/>
      <c r="J149" s="71"/>
      <c r="K149" s="34"/>
      <c r="L149" s="78">
        <v>149</v>
      </c>
      <c r="M149" s="78"/>
      <c r="N149" s="73"/>
      <c r="O149" s="80" t="s">
        <v>381</v>
      </c>
      <c r="P149" s="80" t="s">
        <v>437</v>
      </c>
      <c r="Q149" s="80" t="s">
        <v>763</v>
      </c>
      <c r="R149" s="80" t="s">
        <v>1272</v>
      </c>
      <c r="S149" s="80"/>
      <c r="T149" s="80"/>
      <c r="U149" s="80"/>
      <c r="V149" s="80"/>
      <c r="W149" s="80"/>
      <c r="X149" s="80"/>
      <c r="Y149" s="80"/>
      <c r="Z149" s="80"/>
      <c r="AA149" s="80"/>
      <c r="AB149">
        <v>25</v>
      </c>
      <c r="AC149" s="79" t="str">
        <f>REPLACE(INDEX(GroupVertices[Group],MATCH(Edges[[#This Row],[Vertex 1]],GroupVertices[Vertex],0)),1,1,"")</f>
        <v>5</v>
      </c>
      <c r="AD149" s="79" t="str">
        <f>REPLACE(INDEX(GroupVertices[Group],MATCH(Edges[[#This Row],[Vertex 2]],GroupVertices[Vertex],0)),1,1,"")</f>
        <v>5</v>
      </c>
      <c r="AE149" s="34"/>
      <c r="AF149" s="34"/>
      <c r="AG149" s="34"/>
      <c r="AH149" s="34"/>
      <c r="AI149" s="34"/>
      <c r="AJ149" s="34"/>
      <c r="AK149" s="34"/>
      <c r="AL149" s="34"/>
      <c r="AM149" s="34"/>
    </row>
    <row r="150" spans="1:39" ht="15">
      <c r="A150" s="65" t="s">
        <v>232</v>
      </c>
      <c r="B150" s="65" t="s">
        <v>334</v>
      </c>
      <c r="C150" s="66" t="s">
        <v>4898</v>
      </c>
      <c r="D150" s="67">
        <v>4.428571428571429</v>
      </c>
      <c r="E150" s="68" t="s">
        <v>137</v>
      </c>
      <c r="F150" s="69">
        <v>22.25</v>
      </c>
      <c r="G150" s="66"/>
      <c r="H150" s="70"/>
      <c r="I150" s="71"/>
      <c r="J150" s="71"/>
      <c r="K150" s="34"/>
      <c r="L150" s="78">
        <v>150</v>
      </c>
      <c r="M150" s="78"/>
      <c r="N150" s="73"/>
      <c r="O150" s="80" t="s">
        <v>381</v>
      </c>
      <c r="P150" s="80" t="s">
        <v>437</v>
      </c>
      <c r="Q150" s="80" t="s">
        <v>763</v>
      </c>
      <c r="R150" s="80" t="s">
        <v>1273</v>
      </c>
      <c r="S150" s="80"/>
      <c r="T150" s="80"/>
      <c r="U150" s="80"/>
      <c r="V150" s="80"/>
      <c r="W150" s="80"/>
      <c r="X150" s="80"/>
      <c r="Y150" s="80"/>
      <c r="Z150" s="80"/>
      <c r="AA150" s="80"/>
      <c r="AB150">
        <v>25</v>
      </c>
      <c r="AC150" s="79" t="str">
        <f>REPLACE(INDEX(GroupVertices[Group],MATCH(Edges[[#This Row],[Vertex 1]],GroupVertices[Vertex],0)),1,1,"")</f>
        <v>5</v>
      </c>
      <c r="AD150" s="79" t="str">
        <f>REPLACE(INDEX(GroupVertices[Group],MATCH(Edges[[#This Row],[Vertex 2]],GroupVertices[Vertex],0)),1,1,"")</f>
        <v>5</v>
      </c>
      <c r="AE150" s="34"/>
      <c r="AF150" s="34"/>
      <c r="AG150" s="34"/>
      <c r="AH150" s="34"/>
      <c r="AI150" s="34"/>
      <c r="AJ150" s="34"/>
      <c r="AK150" s="34"/>
      <c r="AL150" s="34"/>
      <c r="AM150" s="34"/>
    </row>
    <row r="151" spans="1:39" ht="15">
      <c r="A151" s="65" t="s">
        <v>232</v>
      </c>
      <c r="B151" s="65" t="s">
        <v>334</v>
      </c>
      <c r="C151" s="66" t="s">
        <v>4898</v>
      </c>
      <c r="D151" s="67">
        <v>4.428571428571429</v>
      </c>
      <c r="E151" s="68" t="s">
        <v>137</v>
      </c>
      <c r="F151" s="69">
        <v>22.25</v>
      </c>
      <c r="G151" s="66"/>
      <c r="H151" s="70"/>
      <c r="I151" s="71"/>
      <c r="J151" s="71"/>
      <c r="K151" s="34"/>
      <c r="L151" s="78">
        <v>151</v>
      </c>
      <c r="M151" s="78"/>
      <c r="N151" s="73"/>
      <c r="O151" s="80" t="s">
        <v>381</v>
      </c>
      <c r="P151" s="80" t="s">
        <v>437</v>
      </c>
      <c r="Q151" s="80" t="s">
        <v>763</v>
      </c>
      <c r="R151" s="80" t="s">
        <v>1274</v>
      </c>
      <c r="S151" s="80"/>
      <c r="T151" s="80"/>
      <c r="U151" s="80"/>
      <c r="V151" s="80"/>
      <c r="W151" s="80"/>
      <c r="X151" s="80"/>
      <c r="Y151" s="80"/>
      <c r="Z151" s="80"/>
      <c r="AA151" s="80"/>
      <c r="AB151">
        <v>25</v>
      </c>
      <c r="AC151" s="79" t="str">
        <f>REPLACE(INDEX(GroupVertices[Group],MATCH(Edges[[#This Row],[Vertex 1]],GroupVertices[Vertex],0)),1,1,"")</f>
        <v>5</v>
      </c>
      <c r="AD151" s="79" t="str">
        <f>REPLACE(INDEX(GroupVertices[Group],MATCH(Edges[[#This Row],[Vertex 2]],GroupVertices[Vertex],0)),1,1,"")</f>
        <v>5</v>
      </c>
      <c r="AE151" s="34"/>
      <c r="AF151" s="34"/>
      <c r="AG151" s="34"/>
      <c r="AH151" s="34"/>
      <c r="AI151" s="34"/>
      <c r="AJ151" s="34"/>
      <c r="AK151" s="34"/>
      <c r="AL151" s="34"/>
      <c r="AM151" s="34"/>
    </row>
    <row r="152" spans="1:39" ht="15">
      <c r="A152" s="65" t="s">
        <v>232</v>
      </c>
      <c r="B152" s="65" t="s">
        <v>334</v>
      </c>
      <c r="C152" s="66" t="s">
        <v>4898</v>
      </c>
      <c r="D152" s="67">
        <v>4.428571428571429</v>
      </c>
      <c r="E152" s="68" t="s">
        <v>137</v>
      </c>
      <c r="F152" s="69">
        <v>22.25</v>
      </c>
      <c r="G152" s="66"/>
      <c r="H152" s="70"/>
      <c r="I152" s="71"/>
      <c r="J152" s="71"/>
      <c r="K152" s="34"/>
      <c r="L152" s="78">
        <v>152</v>
      </c>
      <c r="M152" s="78"/>
      <c r="N152" s="73"/>
      <c r="O152" s="80" t="s">
        <v>381</v>
      </c>
      <c r="P152" s="80" t="s">
        <v>437</v>
      </c>
      <c r="Q152" s="80" t="s">
        <v>763</v>
      </c>
      <c r="R152" s="80" t="s">
        <v>1275</v>
      </c>
      <c r="S152" s="80"/>
      <c r="T152" s="80"/>
      <c r="U152" s="80"/>
      <c r="V152" s="80"/>
      <c r="W152" s="80"/>
      <c r="X152" s="80"/>
      <c r="Y152" s="80"/>
      <c r="Z152" s="80"/>
      <c r="AA152" s="80"/>
      <c r="AB152">
        <v>25</v>
      </c>
      <c r="AC152" s="79" t="str">
        <f>REPLACE(INDEX(GroupVertices[Group],MATCH(Edges[[#This Row],[Vertex 1]],GroupVertices[Vertex],0)),1,1,"")</f>
        <v>5</v>
      </c>
      <c r="AD152" s="79" t="str">
        <f>REPLACE(INDEX(GroupVertices[Group],MATCH(Edges[[#This Row],[Vertex 2]],GroupVertices[Vertex],0)),1,1,"")</f>
        <v>5</v>
      </c>
      <c r="AE152" s="34"/>
      <c r="AF152" s="34"/>
      <c r="AG152" s="34"/>
      <c r="AH152" s="34"/>
      <c r="AI152" s="34"/>
      <c r="AJ152" s="34"/>
      <c r="AK152" s="34"/>
      <c r="AL152" s="34"/>
      <c r="AM152" s="34"/>
    </row>
    <row r="153" spans="1:39" ht="15">
      <c r="A153" s="65" t="s">
        <v>232</v>
      </c>
      <c r="B153" s="65" t="s">
        <v>334</v>
      </c>
      <c r="C153" s="66" t="s">
        <v>4898</v>
      </c>
      <c r="D153" s="67">
        <v>4.428571428571429</v>
      </c>
      <c r="E153" s="68" t="s">
        <v>137</v>
      </c>
      <c r="F153" s="69">
        <v>22.25</v>
      </c>
      <c r="G153" s="66"/>
      <c r="H153" s="70"/>
      <c r="I153" s="71"/>
      <c r="J153" s="71"/>
      <c r="K153" s="34"/>
      <c r="L153" s="78">
        <v>153</v>
      </c>
      <c r="M153" s="78"/>
      <c r="N153" s="73"/>
      <c r="O153" s="80" t="s">
        <v>381</v>
      </c>
      <c r="P153" s="80" t="s">
        <v>437</v>
      </c>
      <c r="Q153" s="80" t="s">
        <v>764</v>
      </c>
      <c r="R153" s="80" t="s">
        <v>1271</v>
      </c>
      <c r="S153" s="80"/>
      <c r="T153" s="80"/>
      <c r="U153" s="80"/>
      <c r="V153" s="80"/>
      <c r="W153" s="80"/>
      <c r="X153" s="80"/>
      <c r="Y153" s="80"/>
      <c r="Z153" s="80"/>
      <c r="AA153" s="80"/>
      <c r="AB153">
        <v>25</v>
      </c>
      <c r="AC153" s="79" t="str">
        <f>REPLACE(INDEX(GroupVertices[Group],MATCH(Edges[[#This Row],[Vertex 1]],GroupVertices[Vertex],0)),1,1,"")</f>
        <v>5</v>
      </c>
      <c r="AD153" s="79" t="str">
        <f>REPLACE(INDEX(GroupVertices[Group],MATCH(Edges[[#This Row],[Vertex 2]],GroupVertices[Vertex],0)),1,1,"")</f>
        <v>5</v>
      </c>
      <c r="AE153" s="34"/>
      <c r="AF153" s="34"/>
      <c r="AG153" s="34"/>
      <c r="AH153" s="34"/>
      <c r="AI153" s="34"/>
      <c r="AJ153" s="34"/>
      <c r="AK153" s="34"/>
      <c r="AL153" s="34"/>
      <c r="AM153" s="34"/>
    </row>
    <row r="154" spans="1:39" ht="15">
      <c r="A154" s="65" t="s">
        <v>232</v>
      </c>
      <c r="B154" s="65" t="s">
        <v>334</v>
      </c>
      <c r="C154" s="66" t="s">
        <v>4898</v>
      </c>
      <c r="D154" s="67">
        <v>4.428571428571429</v>
      </c>
      <c r="E154" s="68" t="s">
        <v>137</v>
      </c>
      <c r="F154" s="69">
        <v>22.25</v>
      </c>
      <c r="G154" s="66"/>
      <c r="H154" s="70"/>
      <c r="I154" s="71"/>
      <c r="J154" s="71"/>
      <c r="K154" s="34"/>
      <c r="L154" s="78">
        <v>154</v>
      </c>
      <c r="M154" s="78"/>
      <c r="N154" s="73"/>
      <c r="O154" s="80" t="s">
        <v>381</v>
      </c>
      <c r="P154" s="80" t="s">
        <v>437</v>
      </c>
      <c r="Q154" s="80" t="s">
        <v>764</v>
      </c>
      <c r="R154" s="80" t="s">
        <v>1272</v>
      </c>
      <c r="S154" s="80"/>
      <c r="T154" s="80"/>
      <c r="U154" s="80"/>
      <c r="V154" s="80"/>
      <c r="W154" s="80"/>
      <c r="X154" s="80"/>
      <c r="Y154" s="80"/>
      <c r="Z154" s="80"/>
      <c r="AA154" s="80"/>
      <c r="AB154">
        <v>25</v>
      </c>
      <c r="AC154" s="79" t="str">
        <f>REPLACE(INDEX(GroupVertices[Group],MATCH(Edges[[#This Row],[Vertex 1]],GroupVertices[Vertex],0)),1,1,"")</f>
        <v>5</v>
      </c>
      <c r="AD154" s="79" t="str">
        <f>REPLACE(INDEX(GroupVertices[Group],MATCH(Edges[[#This Row],[Vertex 2]],GroupVertices[Vertex],0)),1,1,"")</f>
        <v>5</v>
      </c>
      <c r="AE154" s="34"/>
      <c r="AF154" s="34"/>
      <c r="AG154" s="34"/>
      <c r="AH154" s="34"/>
      <c r="AI154" s="34"/>
      <c r="AJ154" s="34"/>
      <c r="AK154" s="34"/>
      <c r="AL154" s="34"/>
      <c r="AM154" s="34"/>
    </row>
    <row r="155" spans="1:39" ht="15">
      <c r="A155" s="65" t="s">
        <v>232</v>
      </c>
      <c r="B155" s="65" t="s">
        <v>334</v>
      </c>
      <c r="C155" s="66" t="s">
        <v>4898</v>
      </c>
      <c r="D155" s="67">
        <v>4.428571428571429</v>
      </c>
      <c r="E155" s="68" t="s">
        <v>137</v>
      </c>
      <c r="F155" s="69">
        <v>22.25</v>
      </c>
      <c r="G155" s="66"/>
      <c r="H155" s="70"/>
      <c r="I155" s="71"/>
      <c r="J155" s="71"/>
      <c r="K155" s="34"/>
      <c r="L155" s="78">
        <v>155</v>
      </c>
      <c r="M155" s="78"/>
      <c r="N155" s="73"/>
      <c r="O155" s="80" t="s">
        <v>381</v>
      </c>
      <c r="P155" s="80" t="s">
        <v>437</v>
      </c>
      <c r="Q155" s="80" t="s">
        <v>764</v>
      </c>
      <c r="R155" s="80" t="s">
        <v>1273</v>
      </c>
      <c r="S155" s="80"/>
      <c r="T155" s="80"/>
      <c r="U155" s="80"/>
      <c r="V155" s="80"/>
      <c r="W155" s="80"/>
      <c r="X155" s="80"/>
      <c r="Y155" s="80"/>
      <c r="Z155" s="80"/>
      <c r="AA155" s="80"/>
      <c r="AB155">
        <v>25</v>
      </c>
      <c r="AC155" s="79" t="str">
        <f>REPLACE(INDEX(GroupVertices[Group],MATCH(Edges[[#This Row],[Vertex 1]],GroupVertices[Vertex],0)),1,1,"")</f>
        <v>5</v>
      </c>
      <c r="AD155" s="79" t="str">
        <f>REPLACE(INDEX(GroupVertices[Group],MATCH(Edges[[#This Row],[Vertex 2]],GroupVertices[Vertex],0)),1,1,"")</f>
        <v>5</v>
      </c>
      <c r="AE155" s="34"/>
      <c r="AF155" s="34"/>
      <c r="AG155" s="34"/>
      <c r="AH155" s="34"/>
      <c r="AI155" s="34"/>
      <c r="AJ155" s="34"/>
      <c r="AK155" s="34"/>
      <c r="AL155" s="34"/>
      <c r="AM155" s="34"/>
    </row>
    <row r="156" spans="1:39" ht="15">
      <c r="A156" s="65" t="s">
        <v>232</v>
      </c>
      <c r="B156" s="65" t="s">
        <v>334</v>
      </c>
      <c r="C156" s="66" t="s">
        <v>4898</v>
      </c>
      <c r="D156" s="67">
        <v>4.428571428571429</v>
      </c>
      <c r="E156" s="68" t="s">
        <v>137</v>
      </c>
      <c r="F156" s="69">
        <v>22.25</v>
      </c>
      <c r="G156" s="66"/>
      <c r="H156" s="70"/>
      <c r="I156" s="71"/>
      <c r="J156" s="71"/>
      <c r="K156" s="34"/>
      <c r="L156" s="78">
        <v>156</v>
      </c>
      <c r="M156" s="78"/>
      <c r="N156" s="73"/>
      <c r="O156" s="80" t="s">
        <v>381</v>
      </c>
      <c r="P156" s="80" t="s">
        <v>437</v>
      </c>
      <c r="Q156" s="80" t="s">
        <v>764</v>
      </c>
      <c r="R156" s="80" t="s">
        <v>1274</v>
      </c>
      <c r="S156" s="80"/>
      <c r="T156" s="80"/>
      <c r="U156" s="80"/>
      <c r="V156" s="80"/>
      <c r="W156" s="80"/>
      <c r="X156" s="80"/>
      <c r="Y156" s="80"/>
      <c r="Z156" s="80"/>
      <c r="AA156" s="80"/>
      <c r="AB156">
        <v>25</v>
      </c>
      <c r="AC156" s="79" t="str">
        <f>REPLACE(INDEX(GroupVertices[Group],MATCH(Edges[[#This Row],[Vertex 1]],GroupVertices[Vertex],0)),1,1,"")</f>
        <v>5</v>
      </c>
      <c r="AD156" s="79" t="str">
        <f>REPLACE(INDEX(GroupVertices[Group],MATCH(Edges[[#This Row],[Vertex 2]],GroupVertices[Vertex],0)),1,1,"")</f>
        <v>5</v>
      </c>
      <c r="AE156" s="34"/>
      <c r="AF156" s="34"/>
      <c r="AG156" s="34"/>
      <c r="AH156" s="34"/>
      <c r="AI156" s="34"/>
      <c r="AJ156" s="34"/>
      <c r="AK156" s="34"/>
      <c r="AL156" s="34"/>
      <c r="AM156" s="34"/>
    </row>
    <row r="157" spans="1:39" ht="15">
      <c r="A157" s="65" t="s">
        <v>232</v>
      </c>
      <c r="B157" s="65" t="s">
        <v>334</v>
      </c>
      <c r="C157" s="66" t="s">
        <v>4898</v>
      </c>
      <c r="D157" s="67">
        <v>4.428571428571429</v>
      </c>
      <c r="E157" s="68" t="s">
        <v>137</v>
      </c>
      <c r="F157" s="69">
        <v>22.25</v>
      </c>
      <c r="G157" s="66"/>
      <c r="H157" s="70"/>
      <c r="I157" s="71"/>
      <c r="J157" s="71"/>
      <c r="K157" s="34"/>
      <c r="L157" s="78">
        <v>157</v>
      </c>
      <c r="M157" s="78"/>
      <c r="N157" s="73"/>
      <c r="O157" s="80" t="s">
        <v>381</v>
      </c>
      <c r="P157" s="80" t="s">
        <v>437</v>
      </c>
      <c r="Q157" s="80" t="s">
        <v>764</v>
      </c>
      <c r="R157" s="80" t="s">
        <v>1275</v>
      </c>
      <c r="S157" s="80"/>
      <c r="T157" s="80"/>
      <c r="U157" s="80"/>
      <c r="V157" s="80"/>
      <c r="W157" s="80"/>
      <c r="X157" s="80"/>
      <c r="Y157" s="80"/>
      <c r="Z157" s="80"/>
      <c r="AA157" s="80"/>
      <c r="AB157">
        <v>25</v>
      </c>
      <c r="AC157" s="79" t="str">
        <f>REPLACE(INDEX(GroupVertices[Group],MATCH(Edges[[#This Row],[Vertex 1]],GroupVertices[Vertex],0)),1,1,"")</f>
        <v>5</v>
      </c>
      <c r="AD157" s="79" t="str">
        <f>REPLACE(INDEX(GroupVertices[Group],MATCH(Edges[[#This Row],[Vertex 2]],GroupVertices[Vertex],0)),1,1,"")</f>
        <v>5</v>
      </c>
      <c r="AE157" s="34"/>
      <c r="AF157" s="34"/>
      <c r="AG157" s="34"/>
      <c r="AH157" s="34"/>
      <c r="AI157" s="34"/>
      <c r="AJ157" s="34"/>
      <c r="AK157" s="34"/>
      <c r="AL157" s="34"/>
      <c r="AM157" s="34"/>
    </row>
    <row r="158" spans="1:39" ht="15">
      <c r="A158" s="65" t="s">
        <v>261</v>
      </c>
      <c r="B158" s="65" t="s">
        <v>232</v>
      </c>
      <c r="C158" s="66" t="s">
        <v>4894</v>
      </c>
      <c r="D158" s="67">
        <v>1.4285714285714286</v>
      </c>
      <c r="E158" s="68" t="s">
        <v>137</v>
      </c>
      <c r="F158" s="69">
        <v>30.78125</v>
      </c>
      <c r="G158" s="66"/>
      <c r="H158" s="70"/>
      <c r="I158" s="71"/>
      <c r="J158" s="71"/>
      <c r="K158" s="34"/>
      <c r="L158" s="78">
        <v>158</v>
      </c>
      <c r="M158" s="78"/>
      <c r="N158" s="73"/>
      <c r="O158" s="80" t="s">
        <v>381</v>
      </c>
      <c r="P158" s="80" t="s">
        <v>438</v>
      </c>
      <c r="Q158" s="80" t="s">
        <v>765</v>
      </c>
      <c r="R158" s="80" t="s">
        <v>1276</v>
      </c>
      <c r="S158" s="80"/>
      <c r="T158" s="80"/>
      <c r="U158" s="80"/>
      <c r="V158" s="80"/>
      <c r="W158" s="80"/>
      <c r="X158" s="80"/>
      <c r="Y158" s="80"/>
      <c r="Z158" s="80"/>
      <c r="AA158" s="80"/>
      <c r="AB158">
        <v>4</v>
      </c>
      <c r="AC158" s="79" t="str">
        <f>REPLACE(INDEX(GroupVertices[Group],MATCH(Edges[[#This Row],[Vertex 1]],GroupVertices[Vertex],0)),1,1,"")</f>
        <v>3</v>
      </c>
      <c r="AD158" s="79" t="str">
        <f>REPLACE(INDEX(GroupVertices[Group],MATCH(Edges[[#This Row],[Vertex 2]],GroupVertices[Vertex],0)),1,1,"")</f>
        <v>5</v>
      </c>
      <c r="AE158" s="34"/>
      <c r="AF158" s="34"/>
      <c r="AG158" s="34"/>
      <c r="AH158" s="34"/>
      <c r="AI158" s="34"/>
      <c r="AJ158" s="34"/>
      <c r="AK158" s="34"/>
      <c r="AL158" s="34"/>
      <c r="AM158" s="34"/>
    </row>
    <row r="159" spans="1:39" ht="15">
      <c r="A159" s="65" t="s">
        <v>261</v>
      </c>
      <c r="B159" s="65" t="s">
        <v>232</v>
      </c>
      <c r="C159" s="66" t="s">
        <v>4894</v>
      </c>
      <c r="D159" s="67">
        <v>1.4285714285714286</v>
      </c>
      <c r="E159" s="68" t="s">
        <v>137</v>
      </c>
      <c r="F159" s="69">
        <v>30.78125</v>
      </c>
      <c r="G159" s="66"/>
      <c r="H159" s="70"/>
      <c r="I159" s="71"/>
      <c r="J159" s="71"/>
      <c r="K159" s="34"/>
      <c r="L159" s="78">
        <v>159</v>
      </c>
      <c r="M159" s="78"/>
      <c r="N159" s="73"/>
      <c r="O159" s="80" t="s">
        <v>381</v>
      </c>
      <c r="P159" s="80" t="s">
        <v>438</v>
      </c>
      <c r="Q159" s="80" t="s">
        <v>765</v>
      </c>
      <c r="R159" s="80" t="s">
        <v>1277</v>
      </c>
      <c r="S159" s="80"/>
      <c r="T159" s="80"/>
      <c r="U159" s="80"/>
      <c r="V159" s="80"/>
      <c r="W159" s="80"/>
      <c r="X159" s="80"/>
      <c r="Y159" s="80"/>
      <c r="Z159" s="80"/>
      <c r="AA159" s="80"/>
      <c r="AB159">
        <v>4</v>
      </c>
      <c r="AC159" s="79" t="str">
        <f>REPLACE(INDEX(GroupVertices[Group],MATCH(Edges[[#This Row],[Vertex 1]],GroupVertices[Vertex],0)),1,1,"")</f>
        <v>3</v>
      </c>
      <c r="AD159" s="79" t="str">
        <f>REPLACE(INDEX(GroupVertices[Group],MATCH(Edges[[#This Row],[Vertex 2]],GroupVertices[Vertex],0)),1,1,"")</f>
        <v>5</v>
      </c>
      <c r="AE159" s="34"/>
      <c r="AF159" s="34"/>
      <c r="AG159" s="34"/>
      <c r="AH159" s="34"/>
      <c r="AI159" s="34"/>
      <c r="AJ159" s="34"/>
      <c r="AK159" s="34"/>
      <c r="AL159" s="34"/>
      <c r="AM159" s="34"/>
    </row>
    <row r="160" spans="1:39" ht="15">
      <c r="A160" s="65" t="s">
        <v>261</v>
      </c>
      <c r="B160" s="65" t="s">
        <v>232</v>
      </c>
      <c r="C160" s="66" t="s">
        <v>4894</v>
      </c>
      <c r="D160" s="67">
        <v>1.4285714285714286</v>
      </c>
      <c r="E160" s="68" t="s">
        <v>137</v>
      </c>
      <c r="F160" s="69">
        <v>30.78125</v>
      </c>
      <c r="G160" s="66"/>
      <c r="H160" s="70"/>
      <c r="I160" s="71"/>
      <c r="J160" s="71"/>
      <c r="K160" s="34"/>
      <c r="L160" s="78">
        <v>160</v>
      </c>
      <c r="M160" s="78"/>
      <c r="N160" s="73"/>
      <c r="O160" s="80" t="s">
        <v>381</v>
      </c>
      <c r="P160" s="80" t="s">
        <v>438</v>
      </c>
      <c r="Q160" s="80" t="s">
        <v>765</v>
      </c>
      <c r="R160" s="80" t="s">
        <v>1278</v>
      </c>
      <c r="S160" s="80"/>
      <c r="T160" s="80"/>
      <c r="U160" s="80"/>
      <c r="V160" s="80"/>
      <c r="W160" s="80"/>
      <c r="X160" s="80"/>
      <c r="Y160" s="80"/>
      <c r="Z160" s="80"/>
      <c r="AA160" s="80"/>
      <c r="AB160">
        <v>4</v>
      </c>
      <c r="AC160" s="79" t="str">
        <f>REPLACE(INDEX(GroupVertices[Group],MATCH(Edges[[#This Row],[Vertex 1]],GroupVertices[Vertex],0)),1,1,"")</f>
        <v>3</v>
      </c>
      <c r="AD160" s="79" t="str">
        <f>REPLACE(INDEX(GroupVertices[Group],MATCH(Edges[[#This Row],[Vertex 2]],GroupVertices[Vertex],0)),1,1,"")</f>
        <v>5</v>
      </c>
      <c r="AE160" s="34"/>
      <c r="AF160" s="34"/>
      <c r="AG160" s="34"/>
      <c r="AH160" s="34"/>
      <c r="AI160" s="34"/>
      <c r="AJ160" s="34"/>
      <c r="AK160" s="34"/>
      <c r="AL160" s="34"/>
      <c r="AM160" s="34"/>
    </row>
    <row r="161" spans="1:39" ht="15">
      <c r="A161" s="65" t="s">
        <v>261</v>
      </c>
      <c r="B161" s="65" t="s">
        <v>232</v>
      </c>
      <c r="C161" s="66" t="s">
        <v>4894</v>
      </c>
      <c r="D161" s="67">
        <v>1.4285714285714286</v>
      </c>
      <c r="E161" s="68" t="s">
        <v>137</v>
      </c>
      <c r="F161" s="69">
        <v>30.78125</v>
      </c>
      <c r="G161" s="66"/>
      <c r="H161" s="70"/>
      <c r="I161" s="71"/>
      <c r="J161" s="71"/>
      <c r="K161" s="34"/>
      <c r="L161" s="78">
        <v>161</v>
      </c>
      <c r="M161" s="78"/>
      <c r="N161" s="73"/>
      <c r="O161" s="80" t="s">
        <v>381</v>
      </c>
      <c r="P161" s="80" t="s">
        <v>438</v>
      </c>
      <c r="Q161" s="80" t="s">
        <v>765</v>
      </c>
      <c r="R161" s="80" t="s">
        <v>1279</v>
      </c>
      <c r="S161" s="80"/>
      <c r="T161" s="80"/>
      <c r="U161" s="80"/>
      <c r="V161" s="80"/>
      <c r="W161" s="80"/>
      <c r="X161" s="80"/>
      <c r="Y161" s="80"/>
      <c r="Z161" s="80"/>
      <c r="AA161" s="80"/>
      <c r="AB161">
        <v>4</v>
      </c>
      <c r="AC161" s="79" t="str">
        <f>REPLACE(INDEX(GroupVertices[Group],MATCH(Edges[[#This Row],[Vertex 1]],GroupVertices[Vertex],0)),1,1,"")</f>
        <v>3</v>
      </c>
      <c r="AD161" s="79" t="str">
        <f>REPLACE(INDEX(GroupVertices[Group],MATCH(Edges[[#This Row],[Vertex 2]],GroupVertices[Vertex],0)),1,1,"")</f>
        <v>5</v>
      </c>
      <c r="AE161" s="34"/>
      <c r="AF161" s="34"/>
      <c r="AG161" s="34"/>
      <c r="AH161" s="34"/>
      <c r="AI161" s="34"/>
      <c r="AJ161" s="34"/>
      <c r="AK161" s="34"/>
      <c r="AL161" s="34"/>
      <c r="AM161" s="34"/>
    </row>
    <row r="162" spans="1:39" ht="15">
      <c r="A162" s="65" t="s">
        <v>262</v>
      </c>
      <c r="B162" s="65" t="s">
        <v>357</v>
      </c>
      <c r="C162" s="66" t="s">
        <v>4893</v>
      </c>
      <c r="D162" s="67">
        <v>1</v>
      </c>
      <c r="E162" s="68" t="s">
        <v>133</v>
      </c>
      <c r="F162" s="69">
        <v>32</v>
      </c>
      <c r="G162" s="66"/>
      <c r="H162" s="70"/>
      <c r="I162" s="71"/>
      <c r="J162" s="71"/>
      <c r="K162" s="34"/>
      <c r="L162" s="78">
        <v>162</v>
      </c>
      <c r="M162" s="78"/>
      <c r="N162" s="73"/>
      <c r="O162" s="80" t="s">
        <v>381</v>
      </c>
      <c r="P162" s="80" t="s">
        <v>439</v>
      </c>
      <c r="Q162" s="80" t="s">
        <v>766</v>
      </c>
      <c r="R162" s="80" t="s">
        <v>1280</v>
      </c>
      <c r="S162" s="80"/>
      <c r="T162" s="80"/>
      <c r="U162" s="80"/>
      <c r="V162" s="80"/>
      <c r="W162" s="80"/>
      <c r="X162" s="80"/>
      <c r="Y162" s="80"/>
      <c r="Z162" s="80"/>
      <c r="AA162" s="80"/>
      <c r="AB162">
        <v>1</v>
      </c>
      <c r="AC162" s="79" t="str">
        <f>REPLACE(INDEX(GroupVertices[Group],MATCH(Edges[[#This Row],[Vertex 1]],GroupVertices[Vertex],0)),1,1,"")</f>
        <v>2</v>
      </c>
      <c r="AD162" s="79" t="str">
        <f>REPLACE(INDEX(GroupVertices[Group],MATCH(Edges[[#This Row],[Vertex 2]],GroupVertices[Vertex],0)),1,1,"")</f>
        <v>2</v>
      </c>
      <c r="AE162" s="34"/>
      <c r="AF162" s="34"/>
      <c r="AG162" s="34"/>
      <c r="AH162" s="34"/>
      <c r="AI162" s="34"/>
      <c r="AJ162" s="34"/>
      <c r="AK162" s="34"/>
      <c r="AL162" s="34"/>
      <c r="AM162" s="34"/>
    </row>
    <row r="163" spans="1:39" ht="15">
      <c r="A163" s="65" t="s">
        <v>263</v>
      </c>
      <c r="B163" s="65" t="s">
        <v>357</v>
      </c>
      <c r="C163" s="66" t="s">
        <v>4893</v>
      </c>
      <c r="D163" s="67">
        <v>1</v>
      </c>
      <c r="E163" s="68" t="s">
        <v>133</v>
      </c>
      <c r="F163" s="69">
        <v>32</v>
      </c>
      <c r="G163" s="66"/>
      <c r="H163" s="70"/>
      <c r="I163" s="71"/>
      <c r="J163" s="71"/>
      <c r="K163" s="34"/>
      <c r="L163" s="78">
        <v>163</v>
      </c>
      <c r="M163" s="78"/>
      <c r="N163" s="73"/>
      <c r="O163" s="80" t="s">
        <v>381</v>
      </c>
      <c r="P163" s="80" t="s">
        <v>440</v>
      </c>
      <c r="Q163" s="80" t="s">
        <v>767</v>
      </c>
      <c r="R163" s="80" t="s">
        <v>1281</v>
      </c>
      <c r="S163" s="80"/>
      <c r="T163" s="80"/>
      <c r="U163" s="80"/>
      <c r="V163" s="80"/>
      <c r="W163" s="80"/>
      <c r="X163" s="80"/>
      <c r="Y163" s="80"/>
      <c r="Z163" s="80"/>
      <c r="AA163" s="80"/>
      <c r="AB163">
        <v>1</v>
      </c>
      <c r="AC163" s="79" t="str">
        <f>REPLACE(INDEX(GroupVertices[Group],MATCH(Edges[[#This Row],[Vertex 1]],GroupVertices[Vertex],0)),1,1,"")</f>
        <v>2</v>
      </c>
      <c r="AD163" s="79" t="str">
        <f>REPLACE(INDEX(GroupVertices[Group],MATCH(Edges[[#This Row],[Vertex 2]],GroupVertices[Vertex],0)),1,1,"")</f>
        <v>2</v>
      </c>
      <c r="AE163" s="34"/>
      <c r="AF163" s="34"/>
      <c r="AG163" s="34"/>
      <c r="AH163" s="34"/>
      <c r="AI163" s="34"/>
      <c r="AJ163" s="34"/>
      <c r="AK163" s="34"/>
      <c r="AL163" s="34"/>
      <c r="AM163" s="34"/>
    </row>
    <row r="164" spans="1:39" ht="15">
      <c r="A164" s="65" t="s">
        <v>263</v>
      </c>
      <c r="B164" s="65" t="s">
        <v>230</v>
      </c>
      <c r="C164" s="66" t="s">
        <v>4893</v>
      </c>
      <c r="D164" s="67">
        <v>1</v>
      </c>
      <c r="E164" s="68" t="s">
        <v>133</v>
      </c>
      <c r="F164" s="69">
        <v>32</v>
      </c>
      <c r="G164" s="66"/>
      <c r="H164" s="70"/>
      <c r="I164" s="71"/>
      <c r="J164" s="71"/>
      <c r="K164" s="34"/>
      <c r="L164" s="78">
        <v>164</v>
      </c>
      <c r="M164" s="78"/>
      <c r="N164" s="73"/>
      <c r="O164" s="80" t="s">
        <v>381</v>
      </c>
      <c r="P164" s="80" t="s">
        <v>441</v>
      </c>
      <c r="Q164" s="80" t="s">
        <v>768</v>
      </c>
      <c r="R164" s="80" t="s">
        <v>1282</v>
      </c>
      <c r="S164" s="80"/>
      <c r="T164" s="80"/>
      <c r="U164" s="80"/>
      <c r="V164" s="80"/>
      <c r="W164" s="80"/>
      <c r="X164" s="80"/>
      <c r="Y164" s="80"/>
      <c r="Z164" s="80"/>
      <c r="AA164" s="80"/>
      <c r="AB164">
        <v>1</v>
      </c>
      <c r="AC164" s="79" t="str">
        <f>REPLACE(INDEX(GroupVertices[Group],MATCH(Edges[[#This Row],[Vertex 1]],GroupVertices[Vertex],0)),1,1,"")</f>
        <v>2</v>
      </c>
      <c r="AD164" s="79" t="str">
        <f>REPLACE(INDEX(GroupVertices[Group],MATCH(Edges[[#This Row],[Vertex 2]],GroupVertices[Vertex],0)),1,1,"")</f>
        <v>2</v>
      </c>
      <c r="AE164" s="34"/>
      <c r="AF164" s="34"/>
      <c r="AG164" s="34"/>
      <c r="AH164" s="34"/>
      <c r="AI164" s="34"/>
      <c r="AJ164" s="34"/>
      <c r="AK164" s="34"/>
      <c r="AL164" s="34"/>
      <c r="AM164" s="34"/>
    </row>
    <row r="165" spans="1:39" ht="15">
      <c r="A165" s="65" t="s">
        <v>264</v>
      </c>
      <c r="B165" s="65" t="s">
        <v>358</v>
      </c>
      <c r="C165" s="66" t="s">
        <v>4893</v>
      </c>
      <c r="D165" s="67">
        <v>1</v>
      </c>
      <c r="E165" s="68" t="s">
        <v>133</v>
      </c>
      <c r="F165" s="69">
        <v>32</v>
      </c>
      <c r="G165" s="66"/>
      <c r="H165" s="70"/>
      <c r="I165" s="71"/>
      <c r="J165" s="71"/>
      <c r="K165" s="34"/>
      <c r="L165" s="78">
        <v>165</v>
      </c>
      <c r="M165" s="78"/>
      <c r="N165" s="73"/>
      <c r="O165" s="80" t="s">
        <v>381</v>
      </c>
      <c r="P165" s="80" t="s">
        <v>442</v>
      </c>
      <c r="Q165" s="80" t="s">
        <v>769</v>
      </c>
      <c r="R165" s="80" t="s">
        <v>1283</v>
      </c>
      <c r="S165" s="80"/>
      <c r="T165" s="80"/>
      <c r="U165" s="80"/>
      <c r="V165" s="80"/>
      <c r="W165" s="80"/>
      <c r="X165" s="80"/>
      <c r="Y165" s="80"/>
      <c r="Z165" s="80"/>
      <c r="AA165" s="80"/>
      <c r="AB165">
        <v>1</v>
      </c>
      <c r="AC165" s="79" t="str">
        <f>REPLACE(INDEX(GroupVertices[Group],MATCH(Edges[[#This Row],[Vertex 1]],GroupVertices[Vertex],0)),1,1,"")</f>
        <v>8</v>
      </c>
      <c r="AD165" s="79" t="str">
        <f>REPLACE(INDEX(GroupVertices[Group],MATCH(Edges[[#This Row],[Vertex 2]],GroupVertices[Vertex],0)),1,1,"")</f>
        <v>3</v>
      </c>
      <c r="AE165" s="34"/>
      <c r="AF165" s="34"/>
      <c r="AG165" s="34"/>
      <c r="AH165" s="34"/>
      <c r="AI165" s="34"/>
      <c r="AJ165" s="34"/>
      <c r="AK165" s="34"/>
      <c r="AL165" s="34"/>
      <c r="AM165" s="34"/>
    </row>
    <row r="166" spans="1:39" ht="15">
      <c r="A166" s="65" t="s">
        <v>264</v>
      </c>
      <c r="B166" s="65" t="s">
        <v>359</v>
      </c>
      <c r="C166" s="66" t="s">
        <v>4893</v>
      </c>
      <c r="D166" s="67">
        <v>1</v>
      </c>
      <c r="E166" s="68" t="s">
        <v>133</v>
      </c>
      <c r="F166" s="69">
        <v>32</v>
      </c>
      <c r="G166" s="66"/>
      <c r="H166" s="70"/>
      <c r="I166" s="71"/>
      <c r="J166" s="71"/>
      <c r="K166" s="34"/>
      <c r="L166" s="78">
        <v>166</v>
      </c>
      <c r="M166" s="78"/>
      <c r="N166" s="73"/>
      <c r="O166" s="80" t="s">
        <v>381</v>
      </c>
      <c r="P166" s="80" t="s">
        <v>443</v>
      </c>
      <c r="Q166" s="80" t="s">
        <v>770</v>
      </c>
      <c r="R166" s="80" t="s">
        <v>1284</v>
      </c>
      <c r="S166" s="80"/>
      <c r="T166" s="80"/>
      <c r="U166" s="80"/>
      <c r="V166" s="80"/>
      <c r="W166" s="80"/>
      <c r="X166" s="80"/>
      <c r="Y166" s="80"/>
      <c r="Z166" s="80"/>
      <c r="AA166" s="80"/>
      <c r="AB166">
        <v>1</v>
      </c>
      <c r="AC166" s="79" t="str">
        <f>REPLACE(INDEX(GroupVertices[Group],MATCH(Edges[[#This Row],[Vertex 1]],GroupVertices[Vertex],0)),1,1,"")</f>
        <v>8</v>
      </c>
      <c r="AD166" s="79" t="str">
        <f>REPLACE(INDEX(GroupVertices[Group],MATCH(Edges[[#This Row],[Vertex 2]],GroupVertices[Vertex],0)),1,1,"")</f>
        <v>8</v>
      </c>
      <c r="AE166" s="34"/>
      <c r="AF166" s="34"/>
      <c r="AG166" s="34"/>
      <c r="AH166" s="34"/>
      <c r="AI166" s="34"/>
      <c r="AJ166" s="34"/>
      <c r="AK166" s="34"/>
      <c r="AL166" s="34"/>
      <c r="AM166" s="34"/>
    </row>
    <row r="167" spans="1:39" ht="15">
      <c r="A167" s="65" t="s">
        <v>265</v>
      </c>
      <c r="B167" s="65" t="s">
        <v>360</v>
      </c>
      <c r="C167" s="66" t="s">
        <v>4893</v>
      </c>
      <c r="D167" s="67">
        <v>1</v>
      </c>
      <c r="E167" s="68" t="s">
        <v>133</v>
      </c>
      <c r="F167" s="69">
        <v>32</v>
      </c>
      <c r="G167" s="66"/>
      <c r="H167" s="70"/>
      <c r="I167" s="71"/>
      <c r="J167" s="71"/>
      <c r="K167" s="34"/>
      <c r="L167" s="78">
        <v>167</v>
      </c>
      <c r="M167" s="78"/>
      <c r="N167" s="73"/>
      <c r="O167" s="80" t="s">
        <v>381</v>
      </c>
      <c r="P167" s="80" t="s">
        <v>444</v>
      </c>
      <c r="Q167" s="80" t="s">
        <v>771</v>
      </c>
      <c r="R167" s="80" t="s">
        <v>1285</v>
      </c>
      <c r="S167" s="80"/>
      <c r="T167" s="80"/>
      <c r="U167" s="80"/>
      <c r="V167" s="80"/>
      <c r="W167" s="80"/>
      <c r="X167" s="80"/>
      <c r="Y167" s="80"/>
      <c r="Z167" s="80"/>
      <c r="AA167" s="80"/>
      <c r="AB167">
        <v>1</v>
      </c>
      <c r="AC167" s="79" t="str">
        <f>REPLACE(INDEX(GroupVertices[Group],MATCH(Edges[[#This Row],[Vertex 1]],GroupVertices[Vertex],0)),1,1,"")</f>
        <v>5</v>
      </c>
      <c r="AD167" s="79" t="str">
        <f>REPLACE(INDEX(GroupVertices[Group],MATCH(Edges[[#This Row],[Vertex 2]],GroupVertices[Vertex],0)),1,1,"")</f>
        <v>5</v>
      </c>
      <c r="AE167" s="34"/>
      <c r="AF167" s="34"/>
      <c r="AG167" s="34"/>
      <c r="AH167" s="34"/>
      <c r="AI167" s="34"/>
      <c r="AJ167" s="34"/>
      <c r="AK167" s="34"/>
      <c r="AL167" s="34"/>
      <c r="AM167" s="34"/>
    </row>
    <row r="168" spans="1:39" ht="15">
      <c r="A168" s="65" t="s">
        <v>266</v>
      </c>
      <c r="B168" s="65" t="s">
        <v>361</v>
      </c>
      <c r="C168" s="66" t="s">
        <v>4893</v>
      </c>
      <c r="D168" s="67">
        <v>1</v>
      </c>
      <c r="E168" s="68" t="s">
        <v>133</v>
      </c>
      <c r="F168" s="69">
        <v>32</v>
      </c>
      <c r="G168" s="66"/>
      <c r="H168" s="70"/>
      <c r="I168" s="71"/>
      <c r="J168" s="71"/>
      <c r="K168" s="34"/>
      <c r="L168" s="78">
        <v>168</v>
      </c>
      <c r="M168" s="78"/>
      <c r="N168" s="73"/>
      <c r="O168" s="80" t="s">
        <v>381</v>
      </c>
      <c r="P168" s="80" t="s">
        <v>445</v>
      </c>
      <c r="Q168" s="80" t="s">
        <v>772</v>
      </c>
      <c r="R168" s="80" t="s">
        <v>1286</v>
      </c>
      <c r="S168" s="80"/>
      <c r="T168" s="80"/>
      <c r="U168" s="80"/>
      <c r="V168" s="80"/>
      <c r="W168" s="80"/>
      <c r="X168" s="80"/>
      <c r="Y168" s="80"/>
      <c r="Z168" s="80"/>
      <c r="AA168" s="80"/>
      <c r="AB168">
        <v>1</v>
      </c>
      <c r="AC168" s="79" t="str">
        <f>REPLACE(INDEX(GroupVertices[Group],MATCH(Edges[[#This Row],[Vertex 1]],GroupVertices[Vertex],0)),1,1,"")</f>
        <v>5</v>
      </c>
      <c r="AD168" s="79" t="str">
        <f>REPLACE(INDEX(GroupVertices[Group],MATCH(Edges[[#This Row],[Vertex 2]],GroupVertices[Vertex],0)),1,1,"")</f>
        <v>4</v>
      </c>
      <c r="AE168" s="34"/>
      <c r="AF168" s="34"/>
      <c r="AG168" s="34"/>
      <c r="AH168" s="34"/>
      <c r="AI168" s="34"/>
      <c r="AJ168" s="34"/>
      <c r="AK168" s="34"/>
      <c r="AL168" s="34"/>
      <c r="AM168" s="34"/>
    </row>
    <row r="169" spans="1:39" ht="15">
      <c r="A169" s="65" t="s">
        <v>266</v>
      </c>
      <c r="B169" s="65" t="s">
        <v>334</v>
      </c>
      <c r="C169" s="66" t="s">
        <v>4893</v>
      </c>
      <c r="D169" s="67">
        <v>1.1428571428571428</v>
      </c>
      <c r="E169" s="68" t="s">
        <v>137</v>
      </c>
      <c r="F169" s="69">
        <v>31.59375</v>
      </c>
      <c r="G169" s="66"/>
      <c r="H169" s="70"/>
      <c r="I169" s="71"/>
      <c r="J169" s="71"/>
      <c r="K169" s="34"/>
      <c r="L169" s="78">
        <v>169</v>
      </c>
      <c r="M169" s="78"/>
      <c r="N169" s="73"/>
      <c r="O169" s="80" t="s">
        <v>381</v>
      </c>
      <c r="P169" s="80" t="s">
        <v>446</v>
      </c>
      <c r="Q169" s="80" t="s">
        <v>773</v>
      </c>
      <c r="R169" s="80" t="s">
        <v>1287</v>
      </c>
      <c r="S169" s="80"/>
      <c r="T169" s="80" t="s">
        <v>1616</v>
      </c>
      <c r="U169" s="80"/>
      <c r="V169" s="80" t="s">
        <v>1640</v>
      </c>
      <c r="W169" s="80"/>
      <c r="X169" s="80"/>
      <c r="Y169" s="80" t="s">
        <v>1649</v>
      </c>
      <c r="Z169" s="80" t="s">
        <v>1742</v>
      </c>
      <c r="AA169" s="80"/>
      <c r="AB169">
        <v>2</v>
      </c>
      <c r="AC169" s="79" t="str">
        <f>REPLACE(INDEX(GroupVertices[Group],MATCH(Edges[[#This Row],[Vertex 1]],GroupVertices[Vertex],0)),1,1,"")</f>
        <v>5</v>
      </c>
      <c r="AD169" s="79" t="str">
        <f>REPLACE(INDEX(GroupVertices[Group],MATCH(Edges[[#This Row],[Vertex 2]],GroupVertices[Vertex],0)),1,1,"")</f>
        <v>5</v>
      </c>
      <c r="AE169" s="34"/>
      <c r="AF169" s="34"/>
      <c r="AG169" s="34"/>
      <c r="AH169" s="34"/>
      <c r="AI169" s="34"/>
      <c r="AJ169" s="34"/>
      <c r="AK169" s="34"/>
      <c r="AL169" s="34"/>
      <c r="AM169" s="34"/>
    </row>
    <row r="170" spans="1:39" ht="15">
      <c r="A170" s="65" t="s">
        <v>266</v>
      </c>
      <c r="B170" s="65" t="s">
        <v>334</v>
      </c>
      <c r="C170" s="66" t="s">
        <v>4893</v>
      </c>
      <c r="D170" s="67">
        <v>1.1428571428571428</v>
      </c>
      <c r="E170" s="68" t="s">
        <v>137</v>
      </c>
      <c r="F170" s="69">
        <v>31.59375</v>
      </c>
      <c r="G170" s="66"/>
      <c r="H170" s="70"/>
      <c r="I170" s="71"/>
      <c r="J170" s="71"/>
      <c r="K170" s="34"/>
      <c r="L170" s="78">
        <v>170</v>
      </c>
      <c r="M170" s="78"/>
      <c r="N170" s="73"/>
      <c r="O170" s="80" t="s">
        <v>381</v>
      </c>
      <c r="P170" s="80" t="s">
        <v>446</v>
      </c>
      <c r="Q170" s="80" t="s">
        <v>774</v>
      </c>
      <c r="R170" s="80" t="s">
        <v>1287</v>
      </c>
      <c r="S170" s="80"/>
      <c r="T170" s="80" t="s">
        <v>1616</v>
      </c>
      <c r="U170" s="80"/>
      <c r="V170" s="80" t="s">
        <v>1640</v>
      </c>
      <c r="W170" s="80"/>
      <c r="X170" s="80"/>
      <c r="Y170" s="80" t="s">
        <v>1649</v>
      </c>
      <c r="Z170" s="80" t="s">
        <v>1742</v>
      </c>
      <c r="AA170" s="80"/>
      <c r="AB170">
        <v>2</v>
      </c>
      <c r="AC170" s="79" t="str">
        <f>REPLACE(INDEX(GroupVertices[Group],MATCH(Edges[[#This Row],[Vertex 1]],GroupVertices[Vertex],0)),1,1,"")</f>
        <v>5</v>
      </c>
      <c r="AD170" s="79" t="str">
        <f>REPLACE(INDEX(GroupVertices[Group],MATCH(Edges[[#This Row],[Vertex 2]],GroupVertices[Vertex],0)),1,1,"")</f>
        <v>5</v>
      </c>
      <c r="AE170" s="34"/>
      <c r="AF170" s="34"/>
      <c r="AG170" s="34"/>
      <c r="AH170" s="34"/>
      <c r="AI170" s="34"/>
      <c r="AJ170" s="34"/>
      <c r="AK170" s="34"/>
      <c r="AL170" s="34"/>
      <c r="AM170" s="34"/>
    </row>
    <row r="171" spans="1:39" ht="15">
      <c r="A171" s="65" t="s">
        <v>267</v>
      </c>
      <c r="B171" s="65" t="s">
        <v>266</v>
      </c>
      <c r="C171" s="66" t="s">
        <v>4894</v>
      </c>
      <c r="D171" s="67">
        <v>1.2857142857142856</v>
      </c>
      <c r="E171" s="68" t="s">
        <v>137</v>
      </c>
      <c r="F171" s="69">
        <v>31.1875</v>
      </c>
      <c r="G171" s="66"/>
      <c r="H171" s="70"/>
      <c r="I171" s="71"/>
      <c r="J171" s="71"/>
      <c r="K171" s="34"/>
      <c r="L171" s="78">
        <v>171</v>
      </c>
      <c r="M171" s="78"/>
      <c r="N171" s="73"/>
      <c r="O171" s="80" t="s">
        <v>381</v>
      </c>
      <c r="P171" s="80">
        <v>274727</v>
      </c>
      <c r="Q171" s="80" t="s">
        <v>775</v>
      </c>
      <c r="R171" s="80" t="s">
        <v>1288</v>
      </c>
      <c r="S171" s="80"/>
      <c r="T171" s="80"/>
      <c r="U171" s="80"/>
      <c r="V171" s="80"/>
      <c r="W171" s="80"/>
      <c r="X171" s="80"/>
      <c r="Y171" s="80"/>
      <c r="Z171" s="80"/>
      <c r="AA171" s="80"/>
      <c r="AB171">
        <v>3</v>
      </c>
      <c r="AC171" s="79" t="str">
        <f>REPLACE(INDEX(GroupVertices[Group],MATCH(Edges[[#This Row],[Vertex 1]],GroupVertices[Vertex],0)),1,1,"")</f>
        <v>5</v>
      </c>
      <c r="AD171" s="79" t="str">
        <f>REPLACE(INDEX(GroupVertices[Group],MATCH(Edges[[#This Row],[Vertex 2]],GroupVertices[Vertex],0)),1,1,"")</f>
        <v>5</v>
      </c>
      <c r="AE171" s="34"/>
      <c r="AF171" s="34"/>
      <c r="AG171" s="34"/>
      <c r="AH171" s="34"/>
      <c r="AI171" s="34"/>
      <c r="AJ171" s="34"/>
      <c r="AK171" s="34"/>
      <c r="AL171" s="34"/>
      <c r="AM171" s="34"/>
    </row>
    <row r="172" spans="1:39" ht="15">
      <c r="A172" s="65" t="s">
        <v>267</v>
      </c>
      <c r="B172" s="65" t="s">
        <v>266</v>
      </c>
      <c r="C172" s="66" t="s">
        <v>4894</v>
      </c>
      <c r="D172" s="67">
        <v>1.2857142857142856</v>
      </c>
      <c r="E172" s="68" t="s">
        <v>137</v>
      </c>
      <c r="F172" s="69">
        <v>31.1875</v>
      </c>
      <c r="G172" s="66"/>
      <c r="H172" s="70"/>
      <c r="I172" s="71"/>
      <c r="J172" s="71"/>
      <c r="K172" s="34"/>
      <c r="L172" s="78">
        <v>172</v>
      </c>
      <c r="M172" s="78"/>
      <c r="N172" s="73"/>
      <c r="O172" s="80" t="s">
        <v>381</v>
      </c>
      <c r="P172" s="80">
        <v>274727</v>
      </c>
      <c r="Q172" s="80" t="s">
        <v>775</v>
      </c>
      <c r="R172" s="80" t="s">
        <v>1289</v>
      </c>
      <c r="S172" s="80"/>
      <c r="T172" s="80"/>
      <c r="U172" s="80"/>
      <c r="V172" s="80"/>
      <c r="W172" s="80"/>
      <c r="X172" s="80"/>
      <c r="Y172" s="80"/>
      <c r="Z172" s="80"/>
      <c r="AA172" s="80"/>
      <c r="AB172">
        <v>3</v>
      </c>
      <c r="AC172" s="79" t="str">
        <f>REPLACE(INDEX(GroupVertices[Group],MATCH(Edges[[#This Row],[Vertex 1]],GroupVertices[Vertex],0)),1,1,"")</f>
        <v>5</v>
      </c>
      <c r="AD172" s="79" t="str">
        <f>REPLACE(INDEX(GroupVertices[Group],MATCH(Edges[[#This Row],[Vertex 2]],GroupVertices[Vertex],0)),1,1,"")</f>
        <v>5</v>
      </c>
      <c r="AE172" s="34"/>
      <c r="AF172" s="34"/>
      <c r="AG172" s="34"/>
      <c r="AH172" s="34"/>
      <c r="AI172" s="34"/>
      <c r="AJ172" s="34"/>
      <c r="AK172" s="34"/>
      <c r="AL172" s="34"/>
      <c r="AM172" s="34"/>
    </row>
    <row r="173" spans="1:39" ht="15">
      <c r="A173" s="65" t="s">
        <v>267</v>
      </c>
      <c r="B173" s="65" t="s">
        <v>266</v>
      </c>
      <c r="C173" s="66" t="s">
        <v>4894</v>
      </c>
      <c r="D173" s="67">
        <v>1.2857142857142856</v>
      </c>
      <c r="E173" s="68" t="s">
        <v>137</v>
      </c>
      <c r="F173" s="69">
        <v>31.1875</v>
      </c>
      <c r="G173" s="66"/>
      <c r="H173" s="70"/>
      <c r="I173" s="71"/>
      <c r="J173" s="71"/>
      <c r="K173" s="34"/>
      <c r="L173" s="78">
        <v>173</v>
      </c>
      <c r="M173" s="78"/>
      <c r="N173" s="73"/>
      <c r="O173" s="80" t="s">
        <v>381</v>
      </c>
      <c r="P173" s="80">
        <v>274727</v>
      </c>
      <c r="Q173" s="80" t="s">
        <v>775</v>
      </c>
      <c r="R173" s="80" t="s">
        <v>1288</v>
      </c>
      <c r="S173" s="80"/>
      <c r="T173" s="80"/>
      <c r="U173" s="80"/>
      <c r="V173" s="80"/>
      <c r="W173" s="80"/>
      <c r="X173" s="80"/>
      <c r="Y173" s="80"/>
      <c r="Z173" s="80"/>
      <c r="AA173" s="80"/>
      <c r="AB173">
        <v>3</v>
      </c>
      <c r="AC173" s="79" t="str">
        <f>REPLACE(INDEX(GroupVertices[Group],MATCH(Edges[[#This Row],[Vertex 1]],GroupVertices[Vertex],0)),1,1,"")</f>
        <v>5</v>
      </c>
      <c r="AD173" s="79" t="str">
        <f>REPLACE(INDEX(GroupVertices[Group],MATCH(Edges[[#This Row],[Vertex 2]],GroupVertices[Vertex],0)),1,1,"")</f>
        <v>5</v>
      </c>
      <c r="AE173" s="34"/>
      <c r="AF173" s="34"/>
      <c r="AG173" s="34"/>
      <c r="AH173" s="34"/>
      <c r="AI173" s="34"/>
      <c r="AJ173" s="34"/>
      <c r="AK173" s="34"/>
      <c r="AL173" s="34"/>
      <c r="AM173" s="34"/>
    </row>
    <row r="174" spans="1:39" ht="15">
      <c r="A174" s="65" t="s">
        <v>265</v>
      </c>
      <c r="B174" s="65" t="s">
        <v>266</v>
      </c>
      <c r="C174" s="66" t="s">
        <v>4893</v>
      </c>
      <c r="D174" s="67">
        <v>1</v>
      </c>
      <c r="E174" s="68" t="s">
        <v>133</v>
      </c>
      <c r="F174" s="69">
        <v>32</v>
      </c>
      <c r="G174" s="66"/>
      <c r="H174" s="70"/>
      <c r="I174" s="71"/>
      <c r="J174" s="71"/>
      <c r="K174" s="34"/>
      <c r="L174" s="78">
        <v>174</v>
      </c>
      <c r="M174" s="78"/>
      <c r="N174" s="73"/>
      <c r="O174" s="80" t="s">
        <v>381</v>
      </c>
      <c r="P174" s="80" t="s">
        <v>447</v>
      </c>
      <c r="Q174" s="80" t="s">
        <v>776</v>
      </c>
      <c r="R174" s="80" t="s">
        <v>1290</v>
      </c>
      <c r="S174" s="80"/>
      <c r="T174" s="80"/>
      <c r="U174" s="80"/>
      <c r="V174" s="80"/>
      <c r="W174" s="80"/>
      <c r="X174" s="80"/>
      <c r="Y174" s="80"/>
      <c r="Z174" s="80"/>
      <c r="AA174" s="80"/>
      <c r="AB174">
        <v>1</v>
      </c>
      <c r="AC174" s="79" t="str">
        <f>REPLACE(INDEX(GroupVertices[Group],MATCH(Edges[[#This Row],[Vertex 1]],GroupVertices[Vertex],0)),1,1,"")</f>
        <v>5</v>
      </c>
      <c r="AD174" s="79" t="str">
        <f>REPLACE(INDEX(GroupVertices[Group],MATCH(Edges[[#This Row],[Vertex 2]],GroupVertices[Vertex],0)),1,1,"")</f>
        <v>5</v>
      </c>
      <c r="AE174" s="34"/>
      <c r="AF174" s="34"/>
      <c r="AG174" s="34"/>
      <c r="AH174" s="34"/>
      <c r="AI174" s="34"/>
      <c r="AJ174" s="34"/>
      <c r="AK174" s="34"/>
      <c r="AL174" s="34"/>
      <c r="AM174" s="34"/>
    </row>
    <row r="175" spans="1:39" ht="15">
      <c r="A175" s="65" t="s">
        <v>268</v>
      </c>
      <c r="B175" s="65" t="s">
        <v>362</v>
      </c>
      <c r="C175" s="66" t="s">
        <v>4893</v>
      </c>
      <c r="D175" s="67">
        <v>1</v>
      </c>
      <c r="E175" s="68" t="s">
        <v>133</v>
      </c>
      <c r="F175" s="69">
        <v>32</v>
      </c>
      <c r="G175" s="66"/>
      <c r="H175" s="70"/>
      <c r="I175" s="71"/>
      <c r="J175" s="71"/>
      <c r="K175" s="34"/>
      <c r="L175" s="78">
        <v>175</v>
      </c>
      <c r="M175" s="78"/>
      <c r="N175" s="73"/>
      <c r="O175" s="80" t="s">
        <v>381</v>
      </c>
      <c r="P175" s="80" t="s">
        <v>448</v>
      </c>
      <c r="Q175" s="80" t="s">
        <v>777</v>
      </c>
      <c r="R175" s="80" t="s">
        <v>1291</v>
      </c>
      <c r="S175" s="80"/>
      <c r="T175" s="80"/>
      <c r="U175" s="80"/>
      <c r="V175" s="80"/>
      <c r="W175" s="80"/>
      <c r="X175" s="80"/>
      <c r="Y175" s="80"/>
      <c r="Z175" s="80"/>
      <c r="AA175" s="80"/>
      <c r="AB175">
        <v>1</v>
      </c>
      <c r="AC175" s="79" t="str">
        <f>REPLACE(INDEX(GroupVertices[Group],MATCH(Edges[[#This Row],[Vertex 1]],GroupVertices[Vertex],0)),1,1,"")</f>
        <v>9</v>
      </c>
      <c r="AD175" s="79" t="str">
        <f>REPLACE(INDEX(GroupVertices[Group],MATCH(Edges[[#This Row],[Vertex 2]],GroupVertices[Vertex],0)),1,1,"")</f>
        <v>9</v>
      </c>
      <c r="AE175" s="34"/>
      <c r="AF175" s="34"/>
      <c r="AG175" s="34"/>
      <c r="AH175" s="34"/>
      <c r="AI175" s="34"/>
      <c r="AJ175" s="34"/>
      <c r="AK175" s="34"/>
      <c r="AL175" s="34"/>
      <c r="AM175" s="34"/>
    </row>
    <row r="176" spans="1:39" ht="15">
      <c r="A176" s="65" t="s">
        <v>269</v>
      </c>
      <c r="B176" s="65" t="s">
        <v>363</v>
      </c>
      <c r="C176" s="66" t="s">
        <v>4893</v>
      </c>
      <c r="D176" s="67">
        <v>1.1428571428571428</v>
      </c>
      <c r="E176" s="68" t="s">
        <v>137</v>
      </c>
      <c r="F176" s="69">
        <v>31.59375</v>
      </c>
      <c r="G176" s="66"/>
      <c r="H176" s="70"/>
      <c r="I176" s="71"/>
      <c r="J176" s="71"/>
      <c r="K176" s="34"/>
      <c r="L176" s="78">
        <v>176</v>
      </c>
      <c r="M176" s="78"/>
      <c r="N176" s="73"/>
      <c r="O176" s="80" t="s">
        <v>381</v>
      </c>
      <c r="P176" s="80" t="s">
        <v>449</v>
      </c>
      <c r="Q176" s="80" t="s">
        <v>778</v>
      </c>
      <c r="R176" s="80" t="s">
        <v>1292</v>
      </c>
      <c r="S176" s="80"/>
      <c r="T176" s="80"/>
      <c r="U176" s="80"/>
      <c r="V176" s="80"/>
      <c r="W176" s="80"/>
      <c r="X176" s="80"/>
      <c r="Y176" s="80"/>
      <c r="Z176" s="80"/>
      <c r="AA176" s="80"/>
      <c r="AB176">
        <v>2</v>
      </c>
      <c r="AC176" s="79" t="str">
        <f>REPLACE(INDEX(GroupVertices[Group],MATCH(Edges[[#This Row],[Vertex 1]],GroupVertices[Vertex],0)),1,1,"")</f>
        <v>7</v>
      </c>
      <c r="AD176" s="79" t="str">
        <f>REPLACE(INDEX(GroupVertices[Group],MATCH(Edges[[#This Row],[Vertex 2]],GroupVertices[Vertex],0)),1,1,"")</f>
        <v>7</v>
      </c>
      <c r="AE176" s="34"/>
      <c r="AF176" s="34"/>
      <c r="AG176" s="34"/>
      <c r="AH176" s="34"/>
      <c r="AI176" s="34"/>
      <c r="AJ176" s="34"/>
      <c r="AK176" s="34"/>
      <c r="AL176" s="34"/>
      <c r="AM176" s="34"/>
    </row>
    <row r="177" spans="1:39" ht="15">
      <c r="A177" s="65" t="s">
        <v>269</v>
      </c>
      <c r="B177" s="65" t="s">
        <v>363</v>
      </c>
      <c r="C177" s="66" t="s">
        <v>4893</v>
      </c>
      <c r="D177" s="67">
        <v>1.1428571428571428</v>
      </c>
      <c r="E177" s="68" t="s">
        <v>137</v>
      </c>
      <c r="F177" s="69">
        <v>31.59375</v>
      </c>
      <c r="G177" s="66"/>
      <c r="H177" s="70"/>
      <c r="I177" s="71"/>
      <c r="J177" s="71"/>
      <c r="K177" s="34"/>
      <c r="L177" s="78">
        <v>177</v>
      </c>
      <c r="M177" s="78"/>
      <c r="N177" s="73"/>
      <c r="O177" s="80" t="s">
        <v>381</v>
      </c>
      <c r="P177" s="80" t="s">
        <v>449</v>
      </c>
      <c r="Q177" s="80" t="s">
        <v>779</v>
      </c>
      <c r="R177" s="80" t="s">
        <v>1292</v>
      </c>
      <c r="S177" s="80"/>
      <c r="T177" s="80"/>
      <c r="U177" s="80"/>
      <c r="V177" s="80"/>
      <c r="W177" s="80"/>
      <c r="X177" s="80"/>
      <c r="Y177" s="80"/>
      <c r="Z177" s="80"/>
      <c r="AA177" s="80"/>
      <c r="AB177">
        <v>2</v>
      </c>
      <c r="AC177" s="79" t="str">
        <f>REPLACE(INDEX(GroupVertices[Group],MATCH(Edges[[#This Row],[Vertex 1]],GroupVertices[Vertex],0)),1,1,"")</f>
        <v>7</v>
      </c>
      <c r="AD177" s="79" t="str">
        <f>REPLACE(INDEX(GroupVertices[Group],MATCH(Edges[[#This Row],[Vertex 2]],GroupVertices[Vertex],0)),1,1,"")</f>
        <v>7</v>
      </c>
      <c r="AE177" s="34"/>
      <c r="AF177" s="34"/>
      <c r="AG177" s="34"/>
      <c r="AH177" s="34"/>
      <c r="AI177" s="34"/>
      <c r="AJ177" s="34"/>
      <c r="AK177" s="34"/>
      <c r="AL177" s="34"/>
      <c r="AM177" s="34"/>
    </row>
    <row r="178" spans="1:39" ht="15">
      <c r="A178" s="65" t="s">
        <v>270</v>
      </c>
      <c r="B178" s="65" t="s">
        <v>224</v>
      </c>
      <c r="C178" s="66" t="s">
        <v>4893</v>
      </c>
      <c r="D178" s="67">
        <v>1</v>
      </c>
      <c r="E178" s="68" t="s">
        <v>133</v>
      </c>
      <c r="F178" s="69">
        <v>32</v>
      </c>
      <c r="G178" s="66"/>
      <c r="H178" s="70"/>
      <c r="I178" s="71"/>
      <c r="J178" s="71"/>
      <c r="K178" s="34"/>
      <c r="L178" s="78">
        <v>178</v>
      </c>
      <c r="M178" s="78"/>
      <c r="N178" s="73"/>
      <c r="O178" s="80" t="s">
        <v>381</v>
      </c>
      <c r="P178" s="80" t="s">
        <v>450</v>
      </c>
      <c r="Q178" s="80" t="s">
        <v>780</v>
      </c>
      <c r="R178" s="80" t="s">
        <v>1293</v>
      </c>
      <c r="S178" s="80"/>
      <c r="T178" s="80"/>
      <c r="U178" s="80"/>
      <c r="V178" s="80"/>
      <c r="W178" s="80"/>
      <c r="X178" s="80"/>
      <c r="Y178" s="80"/>
      <c r="Z178" s="80"/>
      <c r="AA178" s="80"/>
      <c r="AB178">
        <v>1</v>
      </c>
      <c r="AC178" s="79" t="str">
        <f>REPLACE(INDEX(GroupVertices[Group],MATCH(Edges[[#This Row],[Vertex 1]],GroupVertices[Vertex],0)),1,1,"")</f>
        <v>3</v>
      </c>
      <c r="AD178" s="79" t="str">
        <f>REPLACE(INDEX(GroupVertices[Group],MATCH(Edges[[#This Row],[Vertex 2]],GroupVertices[Vertex],0)),1,1,"")</f>
        <v>6</v>
      </c>
      <c r="AE178" s="34"/>
      <c r="AF178" s="34"/>
      <c r="AG178" s="34"/>
      <c r="AH178" s="34"/>
      <c r="AI178" s="34"/>
      <c r="AJ178" s="34"/>
      <c r="AK178" s="34"/>
      <c r="AL178" s="34"/>
      <c r="AM178" s="34"/>
    </row>
    <row r="179" spans="1:39" ht="15">
      <c r="A179" s="65" t="s">
        <v>270</v>
      </c>
      <c r="B179" s="65" t="s">
        <v>358</v>
      </c>
      <c r="C179" s="66" t="s">
        <v>4893</v>
      </c>
      <c r="D179" s="67">
        <v>1</v>
      </c>
      <c r="E179" s="68" t="s">
        <v>133</v>
      </c>
      <c r="F179" s="69">
        <v>32</v>
      </c>
      <c r="G179" s="66"/>
      <c r="H179" s="70"/>
      <c r="I179" s="71"/>
      <c r="J179" s="71"/>
      <c r="K179" s="34"/>
      <c r="L179" s="78">
        <v>179</v>
      </c>
      <c r="M179" s="78"/>
      <c r="N179" s="73"/>
      <c r="O179" s="80" t="s">
        <v>381</v>
      </c>
      <c r="P179" s="80" t="s">
        <v>451</v>
      </c>
      <c r="Q179" s="80" t="s">
        <v>781</v>
      </c>
      <c r="R179" s="80" t="s">
        <v>1294</v>
      </c>
      <c r="S179" s="80"/>
      <c r="T179" s="80"/>
      <c r="U179" s="80"/>
      <c r="V179" s="80"/>
      <c r="W179" s="80"/>
      <c r="X179" s="80"/>
      <c r="Y179" s="80"/>
      <c r="Z179" s="80"/>
      <c r="AA179" s="80"/>
      <c r="AB179">
        <v>1</v>
      </c>
      <c r="AC179" s="79" t="str">
        <f>REPLACE(INDEX(GroupVertices[Group],MATCH(Edges[[#This Row],[Vertex 1]],GroupVertices[Vertex],0)),1,1,"")</f>
        <v>3</v>
      </c>
      <c r="AD179" s="79" t="str">
        <f>REPLACE(INDEX(GroupVertices[Group],MATCH(Edges[[#This Row],[Vertex 2]],GroupVertices[Vertex],0)),1,1,"")</f>
        <v>3</v>
      </c>
      <c r="AE179" s="34"/>
      <c r="AF179" s="34"/>
      <c r="AG179" s="34"/>
      <c r="AH179" s="34"/>
      <c r="AI179" s="34"/>
      <c r="AJ179" s="34"/>
      <c r="AK179" s="34"/>
      <c r="AL179" s="34"/>
      <c r="AM179" s="34"/>
    </row>
    <row r="180" spans="1:39" ht="15">
      <c r="A180" s="65" t="s">
        <v>247</v>
      </c>
      <c r="B180" s="65" t="s">
        <v>270</v>
      </c>
      <c r="C180" s="66" t="s">
        <v>4899</v>
      </c>
      <c r="D180" s="67">
        <v>5</v>
      </c>
      <c r="E180" s="68" t="s">
        <v>137</v>
      </c>
      <c r="F180" s="69">
        <v>20.625</v>
      </c>
      <c r="G180" s="66"/>
      <c r="H180" s="70"/>
      <c r="I180" s="71"/>
      <c r="J180" s="71"/>
      <c r="K180" s="34"/>
      <c r="L180" s="78">
        <v>180</v>
      </c>
      <c r="M180" s="78"/>
      <c r="N180" s="73"/>
      <c r="O180" s="80" t="s">
        <v>381</v>
      </c>
      <c r="P180" s="80" t="s">
        <v>452</v>
      </c>
      <c r="Q180" s="80" t="s">
        <v>782</v>
      </c>
      <c r="R180" s="80" t="s">
        <v>1295</v>
      </c>
      <c r="S180" s="80"/>
      <c r="T180" s="80"/>
      <c r="U180" s="80"/>
      <c r="V180" s="80"/>
      <c r="W180" s="80"/>
      <c r="X180" s="80"/>
      <c r="Y180" s="80"/>
      <c r="Z180" s="80"/>
      <c r="AA180" s="80"/>
      <c r="AB180">
        <v>29</v>
      </c>
      <c r="AC180" s="79" t="str">
        <f>REPLACE(INDEX(GroupVertices[Group],MATCH(Edges[[#This Row],[Vertex 1]],GroupVertices[Vertex],0)),1,1,"")</f>
        <v>7</v>
      </c>
      <c r="AD180" s="79" t="str">
        <f>REPLACE(INDEX(GroupVertices[Group],MATCH(Edges[[#This Row],[Vertex 2]],GroupVertices[Vertex],0)),1,1,"")</f>
        <v>3</v>
      </c>
      <c r="AE180" s="34"/>
      <c r="AF180" s="34"/>
      <c r="AG180" s="34"/>
      <c r="AH180" s="34"/>
      <c r="AI180" s="34"/>
      <c r="AJ180" s="34"/>
      <c r="AK180" s="34"/>
      <c r="AL180" s="34"/>
      <c r="AM180" s="34"/>
    </row>
    <row r="181" spans="1:39" ht="15">
      <c r="A181" s="65" t="s">
        <v>247</v>
      </c>
      <c r="B181" s="65" t="s">
        <v>270</v>
      </c>
      <c r="C181" s="66" t="s">
        <v>4899</v>
      </c>
      <c r="D181" s="67">
        <v>5</v>
      </c>
      <c r="E181" s="68" t="s">
        <v>137</v>
      </c>
      <c r="F181" s="69">
        <v>20.625</v>
      </c>
      <c r="G181" s="66"/>
      <c r="H181" s="70"/>
      <c r="I181" s="71"/>
      <c r="J181" s="71"/>
      <c r="K181" s="34"/>
      <c r="L181" s="78">
        <v>181</v>
      </c>
      <c r="M181" s="78"/>
      <c r="N181" s="73"/>
      <c r="O181" s="80" t="s">
        <v>381</v>
      </c>
      <c r="P181" s="80" t="s">
        <v>453</v>
      </c>
      <c r="Q181" s="80" t="s">
        <v>783</v>
      </c>
      <c r="R181" s="80" t="s">
        <v>1296</v>
      </c>
      <c r="S181" s="80"/>
      <c r="T181" s="80"/>
      <c r="U181" s="80"/>
      <c r="V181" s="80"/>
      <c r="W181" s="80"/>
      <c r="X181" s="80"/>
      <c r="Y181" s="80"/>
      <c r="Z181" s="80"/>
      <c r="AA181" s="80"/>
      <c r="AB181">
        <v>29</v>
      </c>
      <c r="AC181" s="79" t="str">
        <f>REPLACE(INDEX(GroupVertices[Group],MATCH(Edges[[#This Row],[Vertex 1]],GroupVertices[Vertex],0)),1,1,"")</f>
        <v>7</v>
      </c>
      <c r="AD181" s="79" t="str">
        <f>REPLACE(INDEX(GroupVertices[Group],MATCH(Edges[[#This Row],[Vertex 2]],GroupVertices[Vertex],0)),1,1,"")</f>
        <v>3</v>
      </c>
      <c r="AE181" s="34"/>
      <c r="AF181" s="34"/>
      <c r="AG181" s="34"/>
      <c r="AH181" s="34"/>
      <c r="AI181" s="34"/>
      <c r="AJ181" s="34"/>
      <c r="AK181" s="34"/>
      <c r="AL181" s="34"/>
      <c r="AM181" s="34"/>
    </row>
    <row r="182" spans="1:39" ht="15">
      <c r="A182" s="65" t="s">
        <v>247</v>
      </c>
      <c r="B182" s="65" t="s">
        <v>270</v>
      </c>
      <c r="C182" s="66" t="s">
        <v>4899</v>
      </c>
      <c r="D182" s="67">
        <v>5</v>
      </c>
      <c r="E182" s="68" t="s">
        <v>137</v>
      </c>
      <c r="F182" s="69">
        <v>20.625</v>
      </c>
      <c r="G182" s="66"/>
      <c r="H182" s="70"/>
      <c r="I182" s="71"/>
      <c r="J182" s="71"/>
      <c r="K182" s="34"/>
      <c r="L182" s="78">
        <v>182</v>
      </c>
      <c r="M182" s="78"/>
      <c r="N182" s="73"/>
      <c r="O182" s="80" t="s">
        <v>381</v>
      </c>
      <c r="P182" s="80" t="s">
        <v>453</v>
      </c>
      <c r="Q182" s="80" t="s">
        <v>784</v>
      </c>
      <c r="R182" s="80" t="s">
        <v>1296</v>
      </c>
      <c r="S182" s="80"/>
      <c r="T182" s="80"/>
      <c r="U182" s="80"/>
      <c r="V182" s="80"/>
      <c r="W182" s="80"/>
      <c r="X182" s="80"/>
      <c r="Y182" s="80"/>
      <c r="Z182" s="80"/>
      <c r="AA182" s="80"/>
      <c r="AB182">
        <v>29</v>
      </c>
      <c r="AC182" s="79" t="str">
        <f>REPLACE(INDEX(GroupVertices[Group],MATCH(Edges[[#This Row],[Vertex 1]],GroupVertices[Vertex],0)),1,1,"")</f>
        <v>7</v>
      </c>
      <c r="AD182" s="79" t="str">
        <f>REPLACE(INDEX(GroupVertices[Group],MATCH(Edges[[#This Row],[Vertex 2]],GroupVertices[Vertex],0)),1,1,"")</f>
        <v>3</v>
      </c>
      <c r="AE182" s="34"/>
      <c r="AF182" s="34"/>
      <c r="AG182" s="34"/>
      <c r="AH182" s="34"/>
      <c r="AI182" s="34"/>
      <c r="AJ182" s="34"/>
      <c r="AK182" s="34"/>
      <c r="AL182" s="34"/>
      <c r="AM182" s="34"/>
    </row>
    <row r="183" spans="1:39" ht="15">
      <c r="A183" s="65" t="s">
        <v>247</v>
      </c>
      <c r="B183" s="65" t="s">
        <v>270</v>
      </c>
      <c r="C183" s="66" t="s">
        <v>4899</v>
      </c>
      <c r="D183" s="67">
        <v>5</v>
      </c>
      <c r="E183" s="68" t="s">
        <v>137</v>
      </c>
      <c r="F183" s="69">
        <v>20.625</v>
      </c>
      <c r="G183" s="66"/>
      <c r="H183" s="70"/>
      <c r="I183" s="71"/>
      <c r="J183" s="71"/>
      <c r="K183" s="34"/>
      <c r="L183" s="78">
        <v>183</v>
      </c>
      <c r="M183" s="78"/>
      <c r="N183" s="73"/>
      <c r="O183" s="80" t="s">
        <v>381</v>
      </c>
      <c r="P183" s="80" t="s">
        <v>454</v>
      </c>
      <c r="Q183" s="80" t="s">
        <v>785</v>
      </c>
      <c r="R183" s="80" t="s">
        <v>1297</v>
      </c>
      <c r="S183" s="80"/>
      <c r="T183" s="80"/>
      <c r="U183" s="80"/>
      <c r="V183" s="80"/>
      <c r="W183" s="80"/>
      <c r="X183" s="80"/>
      <c r="Y183" s="80"/>
      <c r="Z183" s="80"/>
      <c r="AA183" s="80"/>
      <c r="AB183">
        <v>29</v>
      </c>
      <c r="AC183" s="79" t="str">
        <f>REPLACE(INDEX(GroupVertices[Group],MATCH(Edges[[#This Row],[Vertex 1]],GroupVertices[Vertex],0)),1,1,"")</f>
        <v>7</v>
      </c>
      <c r="AD183" s="79" t="str">
        <f>REPLACE(INDEX(GroupVertices[Group],MATCH(Edges[[#This Row],[Vertex 2]],GroupVertices[Vertex],0)),1,1,"")</f>
        <v>3</v>
      </c>
      <c r="AE183" s="34"/>
      <c r="AF183" s="34"/>
      <c r="AG183" s="34"/>
      <c r="AH183" s="34"/>
      <c r="AI183" s="34"/>
      <c r="AJ183" s="34"/>
      <c r="AK183" s="34"/>
      <c r="AL183" s="34"/>
      <c r="AM183" s="34"/>
    </row>
    <row r="184" spans="1:39" ht="15">
      <c r="A184" s="65" t="s">
        <v>247</v>
      </c>
      <c r="B184" s="65" t="s">
        <v>270</v>
      </c>
      <c r="C184" s="66" t="s">
        <v>4899</v>
      </c>
      <c r="D184" s="67">
        <v>5</v>
      </c>
      <c r="E184" s="68" t="s">
        <v>137</v>
      </c>
      <c r="F184" s="69">
        <v>20.625</v>
      </c>
      <c r="G184" s="66"/>
      <c r="H184" s="70"/>
      <c r="I184" s="71"/>
      <c r="J184" s="71"/>
      <c r="K184" s="34"/>
      <c r="L184" s="78">
        <v>184</v>
      </c>
      <c r="M184" s="78"/>
      <c r="N184" s="73"/>
      <c r="O184" s="80" t="s">
        <v>381</v>
      </c>
      <c r="P184" s="80" t="s">
        <v>454</v>
      </c>
      <c r="Q184" s="80" t="s">
        <v>785</v>
      </c>
      <c r="R184" s="80" t="s">
        <v>1298</v>
      </c>
      <c r="S184" s="80"/>
      <c r="T184" s="80"/>
      <c r="U184" s="80"/>
      <c r="V184" s="80"/>
      <c r="W184" s="80"/>
      <c r="X184" s="80"/>
      <c r="Y184" s="80"/>
      <c r="Z184" s="80"/>
      <c r="AA184" s="80"/>
      <c r="AB184">
        <v>29</v>
      </c>
      <c r="AC184" s="79" t="str">
        <f>REPLACE(INDEX(GroupVertices[Group],MATCH(Edges[[#This Row],[Vertex 1]],GroupVertices[Vertex],0)),1,1,"")</f>
        <v>7</v>
      </c>
      <c r="AD184" s="79" t="str">
        <f>REPLACE(INDEX(GroupVertices[Group],MATCH(Edges[[#This Row],[Vertex 2]],GroupVertices[Vertex],0)),1,1,"")</f>
        <v>3</v>
      </c>
      <c r="AE184" s="34"/>
      <c r="AF184" s="34"/>
      <c r="AG184" s="34"/>
      <c r="AH184" s="34"/>
      <c r="AI184" s="34"/>
      <c r="AJ184" s="34"/>
      <c r="AK184" s="34"/>
      <c r="AL184" s="34"/>
      <c r="AM184" s="34"/>
    </row>
    <row r="185" spans="1:39" ht="15">
      <c r="A185" s="65" t="s">
        <v>247</v>
      </c>
      <c r="B185" s="65" t="s">
        <v>270</v>
      </c>
      <c r="C185" s="66" t="s">
        <v>4899</v>
      </c>
      <c r="D185" s="67">
        <v>5</v>
      </c>
      <c r="E185" s="68" t="s">
        <v>137</v>
      </c>
      <c r="F185" s="69">
        <v>20.625</v>
      </c>
      <c r="G185" s="66"/>
      <c r="H185" s="70"/>
      <c r="I185" s="71"/>
      <c r="J185" s="71"/>
      <c r="K185" s="34"/>
      <c r="L185" s="78">
        <v>185</v>
      </c>
      <c r="M185" s="78"/>
      <c r="N185" s="73"/>
      <c r="O185" s="80" t="s">
        <v>381</v>
      </c>
      <c r="P185" s="80" t="s">
        <v>454</v>
      </c>
      <c r="Q185" s="80" t="s">
        <v>785</v>
      </c>
      <c r="R185" s="80" t="s">
        <v>1299</v>
      </c>
      <c r="S185" s="80"/>
      <c r="T185" s="80"/>
      <c r="U185" s="80"/>
      <c r="V185" s="80"/>
      <c r="W185" s="80"/>
      <c r="X185" s="80"/>
      <c r="Y185" s="80"/>
      <c r="Z185" s="80"/>
      <c r="AA185" s="80"/>
      <c r="AB185">
        <v>29</v>
      </c>
      <c r="AC185" s="79" t="str">
        <f>REPLACE(INDEX(GroupVertices[Group],MATCH(Edges[[#This Row],[Vertex 1]],GroupVertices[Vertex],0)),1,1,"")</f>
        <v>7</v>
      </c>
      <c r="AD185" s="79" t="str">
        <f>REPLACE(INDEX(GroupVertices[Group],MATCH(Edges[[#This Row],[Vertex 2]],GroupVertices[Vertex],0)),1,1,"")</f>
        <v>3</v>
      </c>
      <c r="AE185" s="34"/>
      <c r="AF185" s="34"/>
      <c r="AG185" s="34"/>
      <c r="AH185" s="34"/>
      <c r="AI185" s="34"/>
      <c r="AJ185" s="34"/>
      <c r="AK185" s="34"/>
      <c r="AL185" s="34"/>
      <c r="AM185" s="34"/>
    </row>
    <row r="186" spans="1:39" ht="15">
      <c r="A186" s="65" t="s">
        <v>247</v>
      </c>
      <c r="B186" s="65" t="s">
        <v>270</v>
      </c>
      <c r="C186" s="66" t="s">
        <v>4899</v>
      </c>
      <c r="D186" s="67">
        <v>5</v>
      </c>
      <c r="E186" s="68" t="s">
        <v>137</v>
      </c>
      <c r="F186" s="69">
        <v>20.625</v>
      </c>
      <c r="G186" s="66"/>
      <c r="H186" s="70"/>
      <c r="I186" s="71"/>
      <c r="J186" s="71"/>
      <c r="K186" s="34"/>
      <c r="L186" s="78">
        <v>186</v>
      </c>
      <c r="M186" s="78"/>
      <c r="N186" s="73"/>
      <c r="O186" s="80" t="s">
        <v>381</v>
      </c>
      <c r="P186" s="80" t="s">
        <v>454</v>
      </c>
      <c r="Q186" s="80" t="s">
        <v>785</v>
      </c>
      <c r="R186" s="80" t="s">
        <v>1300</v>
      </c>
      <c r="S186" s="80"/>
      <c r="T186" s="80"/>
      <c r="U186" s="80"/>
      <c r="V186" s="80"/>
      <c r="W186" s="80"/>
      <c r="X186" s="80"/>
      <c r="Y186" s="80"/>
      <c r="Z186" s="80"/>
      <c r="AA186" s="80"/>
      <c r="AB186">
        <v>29</v>
      </c>
      <c r="AC186" s="79" t="str">
        <f>REPLACE(INDEX(GroupVertices[Group],MATCH(Edges[[#This Row],[Vertex 1]],GroupVertices[Vertex],0)),1,1,"")</f>
        <v>7</v>
      </c>
      <c r="AD186" s="79" t="str">
        <f>REPLACE(INDEX(GroupVertices[Group],MATCH(Edges[[#This Row],[Vertex 2]],GroupVertices[Vertex],0)),1,1,"")</f>
        <v>3</v>
      </c>
      <c r="AE186" s="34"/>
      <c r="AF186" s="34"/>
      <c r="AG186" s="34"/>
      <c r="AH186" s="34"/>
      <c r="AI186" s="34"/>
      <c r="AJ186" s="34"/>
      <c r="AK186" s="34"/>
      <c r="AL186" s="34"/>
      <c r="AM186" s="34"/>
    </row>
    <row r="187" spans="1:39" ht="15">
      <c r="A187" s="65" t="s">
        <v>247</v>
      </c>
      <c r="B187" s="65" t="s">
        <v>270</v>
      </c>
      <c r="C187" s="66" t="s">
        <v>4899</v>
      </c>
      <c r="D187" s="67">
        <v>5</v>
      </c>
      <c r="E187" s="68" t="s">
        <v>137</v>
      </c>
      <c r="F187" s="69">
        <v>20.625</v>
      </c>
      <c r="G187" s="66"/>
      <c r="H187" s="70"/>
      <c r="I187" s="71"/>
      <c r="J187" s="71"/>
      <c r="K187" s="34"/>
      <c r="L187" s="78">
        <v>187</v>
      </c>
      <c r="M187" s="78"/>
      <c r="N187" s="73"/>
      <c r="O187" s="80" t="s">
        <v>381</v>
      </c>
      <c r="P187" s="80" t="s">
        <v>454</v>
      </c>
      <c r="Q187" s="80" t="s">
        <v>785</v>
      </c>
      <c r="R187" s="80" t="s">
        <v>1301</v>
      </c>
      <c r="S187" s="80"/>
      <c r="T187" s="80"/>
      <c r="U187" s="80"/>
      <c r="V187" s="80"/>
      <c r="W187" s="80"/>
      <c r="X187" s="80"/>
      <c r="Y187" s="80"/>
      <c r="Z187" s="80"/>
      <c r="AA187" s="80"/>
      <c r="AB187">
        <v>29</v>
      </c>
      <c r="AC187" s="79" t="str">
        <f>REPLACE(INDEX(GroupVertices[Group],MATCH(Edges[[#This Row],[Vertex 1]],GroupVertices[Vertex],0)),1,1,"")</f>
        <v>7</v>
      </c>
      <c r="AD187" s="79" t="str">
        <f>REPLACE(INDEX(GroupVertices[Group],MATCH(Edges[[#This Row],[Vertex 2]],GroupVertices[Vertex],0)),1,1,"")</f>
        <v>3</v>
      </c>
      <c r="AE187" s="34"/>
      <c r="AF187" s="34"/>
      <c r="AG187" s="34"/>
      <c r="AH187" s="34"/>
      <c r="AI187" s="34"/>
      <c r="AJ187" s="34"/>
      <c r="AK187" s="34"/>
      <c r="AL187" s="34"/>
      <c r="AM187" s="34"/>
    </row>
    <row r="188" spans="1:39" ht="15">
      <c r="A188" s="65" t="s">
        <v>247</v>
      </c>
      <c r="B188" s="65" t="s">
        <v>270</v>
      </c>
      <c r="C188" s="66" t="s">
        <v>4899</v>
      </c>
      <c r="D188" s="67">
        <v>5</v>
      </c>
      <c r="E188" s="68" t="s">
        <v>137</v>
      </c>
      <c r="F188" s="69">
        <v>20.625</v>
      </c>
      <c r="G188" s="66"/>
      <c r="H188" s="70"/>
      <c r="I188" s="71"/>
      <c r="J188" s="71"/>
      <c r="K188" s="34"/>
      <c r="L188" s="78">
        <v>188</v>
      </c>
      <c r="M188" s="78"/>
      <c r="N188" s="73"/>
      <c r="O188" s="80" t="s">
        <v>381</v>
      </c>
      <c r="P188" s="80" t="s">
        <v>454</v>
      </c>
      <c r="Q188" s="80" t="s">
        <v>785</v>
      </c>
      <c r="R188" s="80" t="s">
        <v>1302</v>
      </c>
      <c r="S188" s="80"/>
      <c r="T188" s="80"/>
      <c r="U188" s="80"/>
      <c r="V188" s="80"/>
      <c r="W188" s="80"/>
      <c r="X188" s="80"/>
      <c r="Y188" s="80"/>
      <c r="Z188" s="80"/>
      <c r="AA188" s="80"/>
      <c r="AB188">
        <v>29</v>
      </c>
      <c r="AC188" s="79" t="str">
        <f>REPLACE(INDEX(GroupVertices[Group],MATCH(Edges[[#This Row],[Vertex 1]],GroupVertices[Vertex],0)),1,1,"")</f>
        <v>7</v>
      </c>
      <c r="AD188" s="79" t="str">
        <f>REPLACE(INDEX(GroupVertices[Group],MATCH(Edges[[#This Row],[Vertex 2]],GroupVertices[Vertex],0)),1,1,"")</f>
        <v>3</v>
      </c>
      <c r="AE188" s="34"/>
      <c r="AF188" s="34"/>
      <c r="AG188" s="34"/>
      <c r="AH188" s="34"/>
      <c r="AI188" s="34"/>
      <c r="AJ188" s="34"/>
      <c r="AK188" s="34"/>
      <c r="AL188" s="34"/>
      <c r="AM188" s="34"/>
    </row>
    <row r="189" spans="1:39" ht="15">
      <c r="A189" s="65" t="s">
        <v>247</v>
      </c>
      <c r="B189" s="65" t="s">
        <v>270</v>
      </c>
      <c r="C189" s="66" t="s">
        <v>4899</v>
      </c>
      <c r="D189" s="67">
        <v>5</v>
      </c>
      <c r="E189" s="68" t="s">
        <v>137</v>
      </c>
      <c r="F189" s="69">
        <v>20.625</v>
      </c>
      <c r="G189" s="66"/>
      <c r="H189" s="70"/>
      <c r="I189" s="71"/>
      <c r="J189" s="71"/>
      <c r="K189" s="34"/>
      <c r="L189" s="78">
        <v>189</v>
      </c>
      <c r="M189" s="78"/>
      <c r="N189" s="73"/>
      <c r="O189" s="80" t="s">
        <v>381</v>
      </c>
      <c r="P189" s="80" t="s">
        <v>454</v>
      </c>
      <c r="Q189" s="80" t="s">
        <v>785</v>
      </c>
      <c r="R189" s="80" t="s">
        <v>1303</v>
      </c>
      <c r="S189" s="80"/>
      <c r="T189" s="80"/>
      <c r="U189" s="80"/>
      <c r="V189" s="80"/>
      <c r="W189" s="80"/>
      <c r="X189" s="80"/>
      <c r="Y189" s="80"/>
      <c r="Z189" s="80"/>
      <c r="AA189" s="80"/>
      <c r="AB189">
        <v>29</v>
      </c>
      <c r="AC189" s="79" t="str">
        <f>REPLACE(INDEX(GroupVertices[Group],MATCH(Edges[[#This Row],[Vertex 1]],GroupVertices[Vertex],0)),1,1,"")</f>
        <v>7</v>
      </c>
      <c r="AD189" s="79" t="str">
        <f>REPLACE(INDEX(GroupVertices[Group],MATCH(Edges[[#This Row],[Vertex 2]],GroupVertices[Vertex],0)),1,1,"")</f>
        <v>3</v>
      </c>
      <c r="AE189" s="34"/>
      <c r="AF189" s="34"/>
      <c r="AG189" s="34"/>
      <c r="AH189" s="34"/>
      <c r="AI189" s="34"/>
      <c r="AJ189" s="34"/>
      <c r="AK189" s="34"/>
      <c r="AL189" s="34"/>
      <c r="AM189" s="34"/>
    </row>
    <row r="190" spans="1:39" ht="15">
      <c r="A190" s="65" t="s">
        <v>247</v>
      </c>
      <c r="B190" s="65" t="s">
        <v>270</v>
      </c>
      <c r="C190" s="66" t="s">
        <v>4899</v>
      </c>
      <c r="D190" s="67">
        <v>5</v>
      </c>
      <c r="E190" s="68" t="s">
        <v>137</v>
      </c>
      <c r="F190" s="69">
        <v>20.625</v>
      </c>
      <c r="G190" s="66"/>
      <c r="H190" s="70"/>
      <c r="I190" s="71"/>
      <c r="J190" s="71"/>
      <c r="K190" s="34"/>
      <c r="L190" s="78">
        <v>190</v>
      </c>
      <c r="M190" s="78"/>
      <c r="N190" s="73"/>
      <c r="O190" s="80" t="s">
        <v>381</v>
      </c>
      <c r="P190" s="80" t="s">
        <v>454</v>
      </c>
      <c r="Q190" s="80" t="s">
        <v>785</v>
      </c>
      <c r="R190" s="80" t="s">
        <v>1304</v>
      </c>
      <c r="S190" s="80"/>
      <c r="T190" s="80"/>
      <c r="U190" s="80"/>
      <c r="V190" s="80"/>
      <c r="W190" s="80"/>
      <c r="X190" s="80"/>
      <c r="Y190" s="80"/>
      <c r="Z190" s="80"/>
      <c r="AA190" s="80"/>
      <c r="AB190">
        <v>29</v>
      </c>
      <c r="AC190" s="79" t="str">
        <f>REPLACE(INDEX(GroupVertices[Group],MATCH(Edges[[#This Row],[Vertex 1]],GroupVertices[Vertex],0)),1,1,"")</f>
        <v>7</v>
      </c>
      <c r="AD190" s="79" t="str">
        <f>REPLACE(INDEX(GroupVertices[Group],MATCH(Edges[[#This Row],[Vertex 2]],GroupVertices[Vertex],0)),1,1,"")</f>
        <v>3</v>
      </c>
      <c r="AE190" s="34"/>
      <c r="AF190" s="34"/>
      <c r="AG190" s="34"/>
      <c r="AH190" s="34"/>
      <c r="AI190" s="34"/>
      <c r="AJ190" s="34"/>
      <c r="AK190" s="34"/>
      <c r="AL190" s="34"/>
      <c r="AM190" s="34"/>
    </row>
    <row r="191" spans="1:39" ht="15">
      <c r="A191" s="65" t="s">
        <v>247</v>
      </c>
      <c r="B191" s="65" t="s">
        <v>270</v>
      </c>
      <c r="C191" s="66" t="s">
        <v>4899</v>
      </c>
      <c r="D191" s="67">
        <v>5</v>
      </c>
      <c r="E191" s="68" t="s">
        <v>137</v>
      </c>
      <c r="F191" s="69">
        <v>20.625</v>
      </c>
      <c r="G191" s="66"/>
      <c r="H191" s="70"/>
      <c r="I191" s="71"/>
      <c r="J191" s="71"/>
      <c r="K191" s="34"/>
      <c r="L191" s="78">
        <v>191</v>
      </c>
      <c r="M191" s="78"/>
      <c r="N191" s="73"/>
      <c r="O191" s="80" t="s">
        <v>381</v>
      </c>
      <c r="P191" s="80" t="s">
        <v>454</v>
      </c>
      <c r="Q191" s="80" t="s">
        <v>785</v>
      </c>
      <c r="R191" s="80" t="s">
        <v>1305</v>
      </c>
      <c r="S191" s="80"/>
      <c r="T191" s="80"/>
      <c r="U191" s="80"/>
      <c r="V191" s="80"/>
      <c r="W191" s="80"/>
      <c r="X191" s="80"/>
      <c r="Y191" s="80"/>
      <c r="Z191" s="80"/>
      <c r="AA191" s="80"/>
      <c r="AB191">
        <v>29</v>
      </c>
      <c r="AC191" s="79" t="str">
        <f>REPLACE(INDEX(GroupVertices[Group],MATCH(Edges[[#This Row],[Vertex 1]],GroupVertices[Vertex],0)),1,1,"")</f>
        <v>7</v>
      </c>
      <c r="AD191" s="79" t="str">
        <f>REPLACE(INDEX(GroupVertices[Group],MATCH(Edges[[#This Row],[Vertex 2]],GroupVertices[Vertex],0)),1,1,"")</f>
        <v>3</v>
      </c>
      <c r="AE191" s="34"/>
      <c r="AF191" s="34"/>
      <c r="AG191" s="34"/>
      <c r="AH191" s="34"/>
      <c r="AI191" s="34"/>
      <c r="AJ191" s="34"/>
      <c r="AK191" s="34"/>
      <c r="AL191" s="34"/>
      <c r="AM191" s="34"/>
    </row>
    <row r="192" spans="1:39" ht="15">
      <c r="A192" s="65" t="s">
        <v>247</v>
      </c>
      <c r="B192" s="65" t="s">
        <v>270</v>
      </c>
      <c r="C192" s="66" t="s">
        <v>4899</v>
      </c>
      <c r="D192" s="67">
        <v>5</v>
      </c>
      <c r="E192" s="68" t="s">
        <v>137</v>
      </c>
      <c r="F192" s="69">
        <v>20.625</v>
      </c>
      <c r="G192" s="66"/>
      <c r="H192" s="70"/>
      <c r="I192" s="71"/>
      <c r="J192" s="71"/>
      <c r="K192" s="34"/>
      <c r="L192" s="78">
        <v>192</v>
      </c>
      <c r="M192" s="78"/>
      <c r="N192" s="73"/>
      <c r="O192" s="80" t="s">
        <v>381</v>
      </c>
      <c r="P192" s="80" t="s">
        <v>454</v>
      </c>
      <c r="Q192" s="80" t="s">
        <v>785</v>
      </c>
      <c r="R192" s="80" t="s">
        <v>1306</v>
      </c>
      <c r="S192" s="80"/>
      <c r="T192" s="80"/>
      <c r="U192" s="80"/>
      <c r="V192" s="80"/>
      <c r="W192" s="80"/>
      <c r="X192" s="80"/>
      <c r="Y192" s="80"/>
      <c r="Z192" s="80"/>
      <c r="AA192" s="80"/>
      <c r="AB192">
        <v>29</v>
      </c>
      <c r="AC192" s="79" t="str">
        <f>REPLACE(INDEX(GroupVertices[Group],MATCH(Edges[[#This Row],[Vertex 1]],GroupVertices[Vertex],0)),1,1,"")</f>
        <v>7</v>
      </c>
      <c r="AD192" s="79" t="str">
        <f>REPLACE(INDEX(GroupVertices[Group],MATCH(Edges[[#This Row],[Vertex 2]],GroupVertices[Vertex],0)),1,1,"")</f>
        <v>3</v>
      </c>
      <c r="AE192" s="34"/>
      <c r="AF192" s="34"/>
      <c r="AG192" s="34"/>
      <c r="AH192" s="34"/>
      <c r="AI192" s="34"/>
      <c r="AJ192" s="34"/>
      <c r="AK192" s="34"/>
      <c r="AL192" s="34"/>
      <c r="AM192" s="34"/>
    </row>
    <row r="193" spans="1:39" ht="15">
      <c r="A193" s="65" t="s">
        <v>247</v>
      </c>
      <c r="B193" s="65" t="s">
        <v>270</v>
      </c>
      <c r="C193" s="66" t="s">
        <v>4899</v>
      </c>
      <c r="D193" s="67">
        <v>5</v>
      </c>
      <c r="E193" s="68" t="s">
        <v>137</v>
      </c>
      <c r="F193" s="69">
        <v>20.625</v>
      </c>
      <c r="G193" s="66"/>
      <c r="H193" s="70"/>
      <c r="I193" s="71"/>
      <c r="J193" s="71"/>
      <c r="K193" s="34"/>
      <c r="L193" s="78">
        <v>193</v>
      </c>
      <c r="M193" s="78"/>
      <c r="N193" s="73"/>
      <c r="O193" s="80" t="s">
        <v>381</v>
      </c>
      <c r="P193" s="80" t="s">
        <v>454</v>
      </c>
      <c r="Q193" s="80" t="s">
        <v>785</v>
      </c>
      <c r="R193" s="80" t="s">
        <v>1307</v>
      </c>
      <c r="S193" s="80"/>
      <c r="T193" s="80"/>
      <c r="U193" s="80"/>
      <c r="V193" s="80"/>
      <c r="W193" s="80"/>
      <c r="X193" s="80"/>
      <c r="Y193" s="80"/>
      <c r="Z193" s="80"/>
      <c r="AA193" s="80"/>
      <c r="AB193">
        <v>29</v>
      </c>
      <c r="AC193" s="79" t="str">
        <f>REPLACE(INDEX(GroupVertices[Group],MATCH(Edges[[#This Row],[Vertex 1]],GroupVertices[Vertex],0)),1,1,"")</f>
        <v>7</v>
      </c>
      <c r="AD193" s="79" t="str">
        <f>REPLACE(INDEX(GroupVertices[Group],MATCH(Edges[[#This Row],[Vertex 2]],GroupVertices[Vertex],0)),1,1,"")</f>
        <v>3</v>
      </c>
      <c r="AE193" s="34"/>
      <c r="AF193" s="34"/>
      <c r="AG193" s="34"/>
      <c r="AH193" s="34"/>
      <c r="AI193" s="34"/>
      <c r="AJ193" s="34"/>
      <c r="AK193" s="34"/>
      <c r="AL193" s="34"/>
      <c r="AM193" s="34"/>
    </row>
    <row r="194" spans="1:39" ht="15">
      <c r="A194" s="65" t="s">
        <v>247</v>
      </c>
      <c r="B194" s="65" t="s">
        <v>270</v>
      </c>
      <c r="C194" s="66" t="s">
        <v>4899</v>
      </c>
      <c r="D194" s="67">
        <v>5</v>
      </c>
      <c r="E194" s="68" t="s">
        <v>137</v>
      </c>
      <c r="F194" s="69">
        <v>20.625</v>
      </c>
      <c r="G194" s="66"/>
      <c r="H194" s="70"/>
      <c r="I194" s="71"/>
      <c r="J194" s="71"/>
      <c r="K194" s="34"/>
      <c r="L194" s="78">
        <v>194</v>
      </c>
      <c r="M194" s="78"/>
      <c r="N194" s="73"/>
      <c r="O194" s="80" t="s">
        <v>381</v>
      </c>
      <c r="P194" s="80" t="s">
        <v>454</v>
      </c>
      <c r="Q194" s="80" t="s">
        <v>785</v>
      </c>
      <c r="R194" s="80" t="s">
        <v>1308</v>
      </c>
      <c r="S194" s="80"/>
      <c r="T194" s="80"/>
      <c r="U194" s="80"/>
      <c r="V194" s="80"/>
      <c r="W194" s="80"/>
      <c r="X194" s="80"/>
      <c r="Y194" s="80"/>
      <c r="Z194" s="80"/>
      <c r="AA194" s="80"/>
      <c r="AB194">
        <v>29</v>
      </c>
      <c r="AC194" s="79" t="str">
        <f>REPLACE(INDEX(GroupVertices[Group],MATCH(Edges[[#This Row],[Vertex 1]],GroupVertices[Vertex],0)),1,1,"")</f>
        <v>7</v>
      </c>
      <c r="AD194" s="79" t="str">
        <f>REPLACE(INDEX(GroupVertices[Group],MATCH(Edges[[#This Row],[Vertex 2]],GroupVertices[Vertex],0)),1,1,"")</f>
        <v>3</v>
      </c>
      <c r="AE194" s="34"/>
      <c r="AF194" s="34"/>
      <c r="AG194" s="34"/>
      <c r="AH194" s="34"/>
      <c r="AI194" s="34"/>
      <c r="AJ194" s="34"/>
      <c r="AK194" s="34"/>
      <c r="AL194" s="34"/>
      <c r="AM194" s="34"/>
    </row>
    <row r="195" spans="1:39" ht="15">
      <c r="A195" s="65" t="s">
        <v>247</v>
      </c>
      <c r="B195" s="65" t="s">
        <v>270</v>
      </c>
      <c r="C195" s="66" t="s">
        <v>4899</v>
      </c>
      <c r="D195" s="67">
        <v>5</v>
      </c>
      <c r="E195" s="68" t="s">
        <v>137</v>
      </c>
      <c r="F195" s="69">
        <v>20.625</v>
      </c>
      <c r="G195" s="66"/>
      <c r="H195" s="70"/>
      <c r="I195" s="71"/>
      <c r="J195" s="71"/>
      <c r="K195" s="34"/>
      <c r="L195" s="78">
        <v>195</v>
      </c>
      <c r="M195" s="78"/>
      <c r="N195" s="73"/>
      <c r="O195" s="80" t="s">
        <v>381</v>
      </c>
      <c r="P195" s="80" t="s">
        <v>454</v>
      </c>
      <c r="Q195" s="80" t="s">
        <v>785</v>
      </c>
      <c r="R195" s="80" t="s">
        <v>1309</v>
      </c>
      <c r="S195" s="80"/>
      <c r="T195" s="80"/>
      <c r="U195" s="80"/>
      <c r="V195" s="80"/>
      <c r="W195" s="80"/>
      <c r="X195" s="80"/>
      <c r="Y195" s="80"/>
      <c r="Z195" s="80"/>
      <c r="AA195" s="80"/>
      <c r="AB195">
        <v>29</v>
      </c>
      <c r="AC195" s="79" t="str">
        <f>REPLACE(INDEX(GroupVertices[Group],MATCH(Edges[[#This Row],[Vertex 1]],GroupVertices[Vertex],0)),1,1,"")</f>
        <v>7</v>
      </c>
      <c r="AD195" s="79" t="str">
        <f>REPLACE(INDEX(GroupVertices[Group],MATCH(Edges[[#This Row],[Vertex 2]],GroupVertices[Vertex],0)),1,1,"")</f>
        <v>3</v>
      </c>
      <c r="AE195" s="34"/>
      <c r="AF195" s="34"/>
      <c r="AG195" s="34"/>
      <c r="AH195" s="34"/>
      <c r="AI195" s="34"/>
      <c r="AJ195" s="34"/>
      <c r="AK195" s="34"/>
      <c r="AL195" s="34"/>
      <c r="AM195" s="34"/>
    </row>
    <row r="196" spans="1:39" ht="15">
      <c r="A196" s="65" t="s">
        <v>247</v>
      </c>
      <c r="B196" s="65" t="s">
        <v>270</v>
      </c>
      <c r="C196" s="66" t="s">
        <v>4899</v>
      </c>
      <c r="D196" s="67">
        <v>5</v>
      </c>
      <c r="E196" s="68" t="s">
        <v>137</v>
      </c>
      <c r="F196" s="69">
        <v>20.625</v>
      </c>
      <c r="G196" s="66"/>
      <c r="H196" s="70"/>
      <c r="I196" s="71"/>
      <c r="J196" s="71"/>
      <c r="K196" s="34"/>
      <c r="L196" s="78">
        <v>196</v>
      </c>
      <c r="M196" s="78"/>
      <c r="N196" s="73"/>
      <c r="O196" s="80" t="s">
        <v>381</v>
      </c>
      <c r="P196" s="80" t="s">
        <v>454</v>
      </c>
      <c r="Q196" s="80" t="s">
        <v>786</v>
      </c>
      <c r="R196" s="80" t="s">
        <v>1297</v>
      </c>
      <c r="S196" s="80"/>
      <c r="T196" s="80"/>
      <c r="U196" s="80"/>
      <c r="V196" s="80"/>
      <c r="W196" s="80"/>
      <c r="X196" s="80"/>
      <c r="Y196" s="80"/>
      <c r="Z196" s="80"/>
      <c r="AA196" s="80"/>
      <c r="AB196">
        <v>29</v>
      </c>
      <c r="AC196" s="79" t="str">
        <f>REPLACE(INDEX(GroupVertices[Group],MATCH(Edges[[#This Row],[Vertex 1]],GroupVertices[Vertex],0)),1,1,"")</f>
        <v>7</v>
      </c>
      <c r="AD196" s="79" t="str">
        <f>REPLACE(INDEX(GroupVertices[Group],MATCH(Edges[[#This Row],[Vertex 2]],GroupVertices[Vertex],0)),1,1,"")</f>
        <v>3</v>
      </c>
      <c r="AE196" s="34"/>
      <c r="AF196" s="34"/>
      <c r="AG196" s="34"/>
      <c r="AH196" s="34"/>
      <c r="AI196" s="34"/>
      <c r="AJ196" s="34"/>
      <c r="AK196" s="34"/>
      <c r="AL196" s="34"/>
      <c r="AM196" s="34"/>
    </row>
    <row r="197" spans="1:39" ht="15">
      <c r="A197" s="65" t="s">
        <v>247</v>
      </c>
      <c r="B197" s="65" t="s">
        <v>270</v>
      </c>
      <c r="C197" s="66" t="s">
        <v>4899</v>
      </c>
      <c r="D197" s="67">
        <v>5</v>
      </c>
      <c r="E197" s="68" t="s">
        <v>137</v>
      </c>
      <c r="F197" s="69">
        <v>20.625</v>
      </c>
      <c r="G197" s="66"/>
      <c r="H197" s="70"/>
      <c r="I197" s="71"/>
      <c r="J197" s="71"/>
      <c r="K197" s="34"/>
      <c r="L197" s="78">
        <v>197</v>
      </c>
      <c r="M197" s="78"/>
      <c r="N197" s="73"/>
      <c r="O197" s="80" t="s">
        <v>381</v>
      </c>
      <c r="P197" s="80" t="s">
        <v>454</v>
      </c>
      <c r="Q197" s="80" t="s">
        <v>786</v>
      </c>
      <c r="R197" s="80" t="s">
        <v>1298</v>
      </c>
      <c r="S197" s="80"/>
      <c r="T197" s="80"/>
      <c r="U197" s="80"/>
      <c r="V197" s="80"/>
      <c r="W197" s="80"/>
      <c r="X197" s="80"/>
      <c r="Y197" s="80"/>
      <c r="Z197" s="80"/>
      <c r="AA197" s="80"/>
      <c r="AB197">
        <v>29</v>
      </c>
      <c r="AC197" s="79" t="str">
        <f>REPLACE(INDEX(GroupVertices[Group],MATCH(Edges[[#This Row],[Vertex 1]],GroupVertices[Vertex],0)),1,1,"")</f>
        <v>7</v>
      </c>
      <c r="AD197" s="79" t="str">
        <f>REPLACE(INDEX(GroupVertices[Group],MATCH(Edges[[#This Row],[Vertex 2]],GroupVertices[Vertex],0)),1,1,"")</f>
        <v>3</v>
      </c>
      <c r="AE197" s="34"/>
      <c r="AF197" s="34"/>
      <c r="AG197" s="34"/>
      <c r="AH197" s="34"/>
      <c r="AI197" s="34"/>
      <c r="AJ197" s="34"/>
      <c r="AK197" s="34"/>
      <c r="AL197" s="34"/>
      <c r="AM197" s="34"/>
    </row>
    <row r="198" spans="1:39" ht="15">
      <c r="A198" s="65" t="s">
        <v>247</v>
      </c>
      <c r="B198" s="65" t="s">
        <v>270</v>
      </c>
      <c r="C198" s="66" t="s">
        <v>4899</v>
      </c>
      <c r="D198" s="67">
        <v>5</v>
      </c>
      <c r="E198" s="68" t="s">
        <v>137</v>
      </c>
      <c r="F198" s="69">
        <v>20.625</v>
      </c>
      <c r="G198" s="66"/>
      <c r="H198" s="70"/>
      <c r="I198" s="71"/>
      <c r="J198" s="71"/>
      <c r="K198" s="34"/>
      <c r="L198" s="78">
        <v>198</v>
      </c>
      <c r="M198" s="78"/>
      <c r="N198" s="73"/>
      <c r="O198" s="80" t="s">
        <v>381</v>
      </c>
      <c r="P198" s="80" t="s">
        <v>454</v>
      </c>
      <c r="Q198" s="80" t="s">
        <v>786</v>
      </c>
      <c r="R198" s="80" t="s">
        <v>1299</v>
      </c>
      <c r="S198" s="80"/>
      <c r="T198" s="80"/>
      <c r="U198" s="80"/>
      <c r="V198" s="80"/>
      <c r="W198" s="80"/>
      <c r="X198" s="80"/>
      <c r="Y198" s="80"/>
      <c r="Z198" s="80"/>
      <c r="AA198" s="80"/>
      <c r="AB198">
        <v>29</v>
      </c>
      <c r="AC198" s="79" t="str">
        <f>REPLACE(INDEX(GroupVertices[Group],MATCH(Edges[[#This Row],[Vertex 1]],GroupVertices[Vertex],0)),1,1,"")</f>
        <v>7</v>
      </c>
      <c r="AD198" s="79" t="str">
        <f>REPLACE(INDEX(GroupVertices[Group],MATCH(Edges[[#This Row],[Vertex 2]],GroupVertices[Vertex],0)),1,1,"")</f>
        <v>3</v>
      </c>
      <c r="AE198" s="34"/>
      <c r="AF198" s="34"/>
      <c r="AG198" s="34"/>
      <c r="AH198" s="34"/>
      <c r="AI198" s="34"/>
      <c r="AJ198" s="34"/>
      <c r="AK198" s="34"/>
      <c r="AL198" s="34"/>
      <c r="AM198" s="34"/>
    </row>
    <row r="199" spans="1:39" ht="15">
      <c r="A199" s="65" t="s">
        <v>247</v>
      </c>
      <c r="B199" s="65" t="s">
        <v>270</v>
      </c>
      <c r="C199" s="66" t="s">
        <v>4899</v>
      </c>
      <c r="D199" s="67">
        <v>5</v>
      </c>
      <c r="E199" s="68" t="s">
        <v>137</v>
      </c>
      <c r="F199" s="69">
        <v>20.625</v>
      </c>
      <c r="G199" s="66"/>
      <c r="H199" s="70"/>
      <c r="I199" s="71"/>
      <c r="J199" s="71"/>
      <c r="K199" s="34"/>
      <c r="L199" s="78">
        <v>199</v>
      </c>
      <c r="M199" s="78"/>
      <c r="N199" s="73"/>
      <c r="O199" s="80" t="s">
        <v>381</v>
      </c>
      <c r="P199" s="80" t="s">
        <v>454</v>
      </c>
      <c r="Q199" s="80" t="s">
        <v>786</v>
      </c>
      <c r="R199" s="80" t="s">
        <v>1300</v>
      </c>
      <c r="S199" s="80"/>
      <c r="T199" s="80"/>
      <c r="U199" s="80"/>
      <c r="V199" s="80"/>
      <c r="W199" s="80"/>
      <c r="X199" s="80"/>
      <c r="Y199" s="80"/>
      <c r="Z199" s="80"/>
      <c r="AA199" s="80"/>
      <c r="AB199">
        <v>29</v>
      </c>
      <c r="AC199" s="79" t="str">
        <f>REPLACE(INDEX(GroupVertices[Group],MATCH(Edges[[#This Row],[Vertex 1]],GroupVertices[Vertex],0)),1,1,"")</f>
        <v>7</v>
      </c>
      <c r="AD199" s="79" t="str">
        <f>REPLACE(INDEX(GroupVertices[Group],MATCH(Edges[[#This Row],[Vertex 2]],GroupVertices[Vertex],0)),1,1,"")</f>
        <v>3</v>
      </c>
      <c r="AE199" s="34"/>
      <c r="AF199" s="34"/>
      <c r="AG199" s="34"/>
      <c r="AH199" s="34"/>
      <c r="AI199" s="34"/>
      <c r="AJ199" s="34"/>
      <c r="AK199" s="34"/>
      <c r="AL199" s="34"/>
      <c r="AM199" s="34"/>
    </row>
    <row r="200" spans="1:39" ht="15">
      <c r="A200" s="65" t="s">
        <v>247</v>
      </c>
      <c r="B200" s="65" t="s">
        <v>270</v>
      </c>
      <c r="C200" s="66" t="s">
        <v>4899</v>
      </c>
      <c r="D200" s="67">
        <v>5</v>
      </c>
      <c r="E200" s="68" t="s">
        <v>137</v>
      </c>
      <c r="F200" s="69">
        <v>20.625</v>
      </c>
      <c r="G200" s="66"/>
      <c r="H200" s="70"/>
      <c r="I200" s="71"/>
      <c r="J200" s="71"/>
      <c r="K200" s="34"/>
      <c r="L200" s="78">
        <v>200</v>
      </c>
      <c r="M200" s="78"/>
      <c r="N200" s="73"/>
      <c r="O200" s="80" t="s">
        <v>381</v>
      </c>
      <c r="P200" s="80" t="s">
        <v>454</v>
      </c>
      <c r="Q200" s="80" t="s">
        <v>786</v>
      </c>
      <c r="R200" s="80" t="s">
        <v>1301</v>
      </c>
      <c r="S200" s="80"/>
      <c r="T200" s="80"/>
      <c r="U200" s="80"/>
      <c r="V200" s="80"/>
      <c r="W200" s="80"/>
      <c r="X200" s="80"/>
      <c r="Y200" s="80"/>
      <c r="Z200" s="80"/>
      <c r="AA200" s="80"/>
      <c r="AB200">
        <v>29</v>
      </c>
      <c r="AC200" s="79" t="str">
        <f>REPLACE(INDEX(GroupVertices[Group],MATCH(Edges[[#This Row],[Vertex 1]],GroupVertices[Vertex],0)),1,1,"")</f>
        <v>7</v>
      </c>
      <c r="AD200" s="79" t="str">
        <f>REPLACE(INDEX(GroupVertices[Group],MATCH(Edges[[#This Row],[Vertex 2]],GroupVertices[Vertex],0)),1,1,"")</f>
        <v>3</v>
      </c>
      <c r="AE200" s="34"/>
      <c r="AF200" s="34"/>
      <c r="AG200" s="34"/>
      <c r="AH200" s="34"/>
      <c r="AI200" s="34"/>
      <c r="AJ200" s="34"/>
      <c r="AK200" s="34"/>
      <c r="AL200" s="34"/>
      <c r="AM200" s="34"/>
    </row>
    <row r="201" spans="1:39" ht="15">
      <c r="A201" s="65" t="s">
        <v>247</v>
      </c>
      <c r="B201" s="65" t="s">
        <v>270</v>
      </c>
      <c r="C201" s="66" t="s">
        <v>4899</v>
      </c>
      <c r="D201" s="67">
        <v>5</v>
      </c>
      <c r="E201" s="68" t="s">
        <v>137</v>
      </c>
      <c r="F201" s="69">
        <v>20.625</v>
      </c>
      <c r="G201" s="66"/>
      <c r="H201" s="70"/>
      <c r="I201" s="71"/>
      <c r="J201" s="71"/>
      <c r="K201" s="34"/>
      <c r="L201" s="78">
        <v>201</v>
      </c>
      <c r="M201" s="78"/>
      <c r="N201" s="73"/>
      <c r="O201" s="80" t="s">
        <v>381</v>
      </c>
      <c r="P201" s="80" t="s">
        <v>454</v>
      </c>
      <c r="Q201" s="80" t="s">
        <v>786</v>
      </c>
      <c r="R201" s="80" t="s">
        <v>1302</v>
      </c>
      <c r="S201" s="80"/>
      <c r="T201" s="80"/>
      <c r="U201" s="80"/>
      <c r="V201" s="80"/>
      <c r="W201" s="80"/>
      <c r="X201" s="80"/>
      <c r="Y201" s="80"/>
      <c r="Z201" s="80"/>
      <c r="AA201" s="80"/>
      <c r="AB201">
        <v>29</v>
      </c>
      <c r="AC201" s="79" t="str">
        <f>REPLACE(INDEX(GroupVertices[Group],MATCH(Edges[[#This Row],[Vertex 1]],GroupVertices[Vertex],0)),1,1,"")</f>
        <v>7</v>
      </c>
      <c r="AD201" s="79" t="str">
        <f>REPLACE(INDEX(GroupVertices[Group],MATCH(Edges[[#This Row],[Vertex 2]],GroupVertices[Vertex],0)),1,1,"")</f>
        <v>3</v>
      </c>
      <c r="AE201" s="34"/>
      <c r="AF201" s="34"/>
      <c r="AG201" s="34"/>
      <c r="AH201" s="34"/>
      <c r="AI201" s="34"/>
      <c r="AJ201" s="34"/>
      <c r="AK201" s="34"/>
      <c r="AL201" s="34"/>
      <c r="AM201" s="34"/>
    </row>
    <row r="202" spans="1:39" ht="15">
      <c r="A202" s="65" t="s">
        <v>247</v>
      </c>
      <c r="B202" s="65" t="s">
        <v>270</v>
      </c>
      <c r="C202" s="66" t="s">
        <v>4899</v>
      </c>
      <c r="D202" s="67">
        <v>5</v>
      </c>
      <c r="E202" s="68" t="s">
        <v>137</v>
      </c>
      <c r="F202" s="69">
        <v>20.625</v>
      </c>
      <c r="G202" s="66"/>
      <c r="H202" s="70"/>
      <c r="I202" s="71"/>
      <c r="J202" s="71"/>
      <c r="K202" s="34"/>
      <c r="L202" s="78">
        <v>202</v>
      </c>
      <c r="M202" s="78"/>
      <c r="N202" s="73"/>
      <c r="O202" s="80" t="s">
        <v>381</v>
      </c>
      <c r="P202" s="80" t="s">
        <v>454</v>
      </c>
      <c r="Q202" s="80" t="s">
        <v>786</v>
      </c>
      <c r="R202" s="80" t="s">
        <v>1303</v>
      </c>
      <c r="S202" s="80"/>
      <c r="T202" s="80"/>
      <c r="U202" s="80"/>
      <c r="V202" s="80"/>
      <c r="W202" s="80"/>
      <c r="X202" s="80"/>
      <c r="Y202" s="80"/>
      <c r="Z202" s="80"/>
      <c r="AA202" s="80"/>
      <c r="AB202">
        <v>29</v>
      </c>
      <c r="AC202" s="79" t="str">
        <f>REPLACE(INDEX(GroupVertices[Group],MATCH(Edges[[#This Row],[Vertex 1]],GroupVertices[Vertex],0)),1,1,"")</f>
        <v>7</v>
      </c>
      <c r="AD202" s="79" t="str">
        <f>REPLACE(INDEX(GroupVertices[Group],MATCH(Edges[[#This Row],[Vertex 2]],GroupVertices[Vertex],0)),1,1,"")</f>
        <v>3</v>
      </c>
      <c r="AE202" s="34"/>
      <c r="AF202" s="34"/>
      <c r="AG202" s="34"/>
      <c r="AH202" s="34"/>
      <c r="AI202" s="34"/>
      <c r="AJ202" s="34"/>
      <c r="AK202" s="34"/>
      <c r="AL202" s="34"/>
      <c r="AM202" s="34"/>
    </row>
    <row r="203" spans="1:39" ht="15">
      <c r="A203" s="65" t="s">
        <v>247</v>
      </c>
      <c r="B203" s="65" t="s">
        <v>270</v>
      </c>
      <c r="C203" s="66" t="s">
        <v>4899</v>
      </c>
      <c r="D203" s="67">
        <v>5</v>
      </c>
      <c r="E203" s="68" t="s">
        <v>137</v>
      </c>
      <c r="F203" s="69">
        <v>20.625</v>
      </c>
      <c r="G203" s="66"/>
      <c r="H203" s="70"/>
      <c r="I203" s="71"/>
      <c r="J203" s="71"/>
      <c r="K203" s="34"/>
      <c r="L203" s="78">
        <v>203</v>
      </c>
      <c r="M203" s="78"/>
      <c r="N203" s="73"/>
      <c r="O203" s="80" t="s">
        <v>381</v>
      </c>
      <c r="P203" s="80" t="s">
        <v>454</v>
      </c>
      <c r="Q203" s="80" t="s">
        <v>786</v>
      </c>
      <c r="R203" s="80" t="s">
        <v>1304</v>
      </c>
      <c r="S203" s="80"/>
      <c r="T203" s="80"/>
      <c r="U203" s="80"/>
      <c r="V203" s="80"/>
      <c r="W203" s="80"/>
      <c r="X203" s="80"/>
      <c r="Y203" s="80"/>
      <c r="Z203" s="80"/>
      <c r="AA203" s="80"/>
      <c r="AB203">
        <v>29</v>
      </c>
      <c r="AC203" s="79" t="str">
        <f>REPLACE(INDEX(GroupVertices[Group],MATCH(Edges[[#This Row],[Vertex 1]],GroupVertices[Vertex],0)),1,1,"")</f>
        <v>7</v>
      </c>
      <c r="AD203" s="79" t="str">
        <f>REPLACE(INDEX(GroupVertices[Group],MATCH(Edges[[#This Row],[Vertex 2]],GroupVertices[Vertex],0)),1,1,"")</f>
        <v>3</v>
      </c>
      <c r="AE203" s="34"/>
      <c r="AF203" s="34"/>
      <c r="AG203" s="34"/>
      <c r="AH203" s="34"/>
      <c r="AI203" s="34"/>
      <c r="AJ203" s="34"/>
      <c r="AK203" s="34"/>
      <c r="AL203" s="34"/>
      <c r="AM203" s="34"/>
    </row>
    <row r="204" spans="1:39" ht="15">
      <c r="A204" s="65" t="s">
        <v>247</v>
      </c>
      <c r="B204" s="65" t="s">
        <v>270</v>
      </c>
      <c r="C204" s="66" t="s">
        <v>4899</v>
      </c>
      <c r="D204" s="67">
        <v>5</v>
      </c>
      <c r="E204" s="68" t="s">
        <v>137</v>
      </c>
      <c r="F204" s="69">
        <v>20.625</v>
      </c>
      <c r="G204" s="66"/>
      <c r="H204" s="70"/>
      <c r="I204" s="71"/>
      <c r="J204" s="71"/>
      <c r="K204" s="34"/>
      <c r="L204" s="78">
        <v>204</v>
      </c>
      <c r="M204" s="78"/>
      <c r="N204" s="73"/>
      <c r="O204" s="80" t="s">
        <v>381</v>
      </c>
      <c r="P204" s="80" t="s">
        <v>454</v>
      </c>
      <c r="Q204" s="80" t="s">
        <v>786</v>
      </c>
      <c r="R204" s="80" t="s">
        <v>1305</v>
      </c>
      <c r="S204" s="80"/>
      <c r="T204" s="80"/>
      <c r="U204" s="80"/>
      <c r="V204" s="80"/>
      <c r="W204" s="80"/>
      <c r="X204" s="80"/>
      <c r="Y204" s="80"/>
      <c r="Z204" s="80"/>
      <c r="AA204" s="80"/>
      <c r="AB204">
        <v>29</v>
      </c>
      <c r="AC204" s="79" t="str">
        <f>REPLACE(INDEX(GroupVertices[Group],MATCH(Edges[[#This Row],[Vertex 1]],GroupVertices[Vertex],0)),1,1,"")</f>
        <v>7</v>
      </c>
      <c r="AD204" s="79" t="str">
        <f>REPLACE(INDEX(GroupVertices[Group],MATCH(Edges[[#This Row],[Vertex 2]],GroupVertices[Vertex],0)),1,1,"")</f>
        <v>3</v>
      </c>
      <c r="AE204" s="34"/>
      <c r="AF204" s="34"/>
      <c r="AG204" s="34"/>
      <c r="AH204" s="34"/>
      <c r="AI204" s="34"/>
      <c r="AJ204" s="34"/>
      <c r="AK204" s="34"/>
      <c r="AL204" s="34"/>
      <c r="AM204" s="34"/>
    </row>
    <row r="205" spans="1:39" ht="15">
      <c r="A205" s="65" t="s">
        <v>247</v>
      </c>
      <c r="B205" s="65" t="s">
        <v>270</v>
      </c>
      <c r="C205" s="66" t="s">
        <v>4899</v>
      </c>
      <c r="D205" s="67">
        <v>5</v>
      </c>
      <c r="E205" s="68" t="s">
        <v>137</v>
      </c>
      <c r="F205" s="69">
        <v>20.625</v>
      </c>
      <c r="G205" s="66"/>
      <c r="H205" s="70"/>
      <c r="I205" s="71"/>
      <c r="J205" s="71"/>
      <c r="K205" s="34"/>
      <c r="L205" s="78">
        <v>205</v>
      </c>
      <c r="M205" s="78"/>
      <c r="N205" s="73"/>
      <c r="O205" s="80" t="s">
        <v>381</v>
      </c>
      <c r="P205" s="80" t="s">
        <v>454</v>
      </c>
      <c r="Q205" s="80" t="s">
        <v>786</v>
      </c>
      <c r="R205" s="80" t="s">
        <v>1306</v>
      </c>
      <c r="S205" s="80"/>
      <c r="T205" s="80"/>
      <c r="U205" s="80"/>
      <c r="V205" s="80"/>
      <c r="W205" s="80"/>
      <c r="X205" s="80"/>
      <c r="Y205" s="80"/>
      <c r="Z205" s="80"/>
      <c r="AA205" s="80"/>
      <c r="AB205">
        <v>29</v>
      </c>
      <c r="AC205" s="79" t="str">
        <f>REPLACE(INDEX(GroupVertices[Group],MATCH(Edges[[#This Row],[Vertex 1]],GroupVertices[Vertex],0)),1,1,"")</f>
        <v>7</v>
      </c>
      <c r="AD205" s="79" t="str">
        <f>REPLACE(INDEX(GroupVertices[Group],MATCH(Edges[[#This Row],[Vertex 2]],GroupVertices[Vertex],0)),1,1,"")</f>
        <v>3</v>
      </c>
      <c r="AE205" s="34"/>
      <c r="AF205" s="34"/>
      <c r="AG205" s="34"/>
      <c r="AH205" s="34"/>
      <c r="AI205" s="34"/>
      <c r="AJ205" s="34"/>
      <c r="AK205" s="34"/>
      <c r="AL205" s="34"/>
      <c r="AM205" s="34"/>
    </row>
    <row r="206" spans="1:39" ht="15">
      <c r="A206" s="65" t="s">
        <v>247</v>
      </c>
      <c r="B206" s="65" t="s">
        <v>270</v>
      </c>
      <c r="C206" s="66" t="s">
        <v>4899</v>
      </c>
      <c r="D206" s="67">
        <v>5</v>
      </c>
      <c r="E206" s="68" t="s">
        <v>137</v>
      </c>
      <c r="F206" s="69">
        <v>20.625</v>
      </c>
      <c r="G206" s="66"/>
      <c r="H206" s="70"/>
      <c r="I206" s="71"/>
      <c r="J206" s="71"/>
      <c r="K206" s="34"/>
      <c r="L206" s="78">
        <v>206</v>
      </c>
      <c r="M206" s="78"/>
      <c r="N206" s="73"/>
      <c r="O206" s="80" t="s">
        <v>381</v>
      </c>
      <c r="P206" s="80" t="s">
        <v>454</v>
      </c>
      <c r="Q206" s="80" t="s">
        <v>786</v>
      </c>
      <c r="R206" s="80" t="s">
        <v>1307</v>
      </c>
      <c r="S206" s="80"/>
      <c r="T206" s="80"/>
      <c r="U206" s="80"/>
      <c r="V206" s="80"/>
      <c r="W206" s="80"/>
      <c r="X206" s="80"/>
      <c r="Y206" s="80"/>
      <c r="Z206" s="80"/>
      <c r="AA206" s="80"/>
      <c r="AB206">
        <v>29</v>
      </c>
      <c r="AC206" s="79" t="str">
        <f>REPLACE(INDEX(GroupVertices[Group],MATCH(Edges[[#This Row],[Vertex 1]],GroupVertices[Vertex],0)),1,1,"")</f>
        <v>7</v>
      </c>
      <c r="AD206" s="79" t="str">
        <f>REPLACE(INDEX(GroupVertices[Group],MATCH(Edges[[#This Row],[Vertex 2]],GroupVertices[Vertex],0)),1,1,"")</f>
        <v>3</v>
      </c>
      <c r="AE206" s="34"/>
      <c r="AF206" s="34"/>
      <c r="AG206" s="34"/>
      <c r="AH206" s="34"/>
      <c r="AI206" s="34"/>
      <c r="AJ206" s="34"/>
      <c r="AK206" s="34"/>
      <c r="AL206" s="34"/>
      <c r="AM206" s="34"/>
    </row>
    <row r="207" spans="1:39" ht="15">
      <c r="A207" s="65" t="s">
        <v>247</v>
      </c>
      <c r="B207" s="65" t="s">
        <v>270</v>
      </c>
      <c r="C207" s="66" t="s">
        <v>4899</v>
      </c>
      <c r="D207" s="67">
        <v>5</v>
      </c>
      <c r="E207" s="68" t="s">
        <v>137</v>
      </c>
      <c r="F207" s="69">
        <v>20.625</v>
      </c>
      <c r="G207" s="66"/>
      <c r="H207" s="70"/>
      <c r="I207" s="71"/>
      <c r="J207" s="71"/>
      <c r="K207" s="34"/>
      <c r="L207" s="78">
        <v>207</v>
      </c>
      <c r="M207" s="78"/>
      <c r="N207" s="73"/>
      <c r="O207" s="80" t="s">
        <v>381</v>
      </c>
      <c r="P207" s="80" t="s">
        <v>454</v>
      </c>
      <c r="Q207" s="80" t="s">
        <v>786</v>
      </c>
      <c r="R207" s="80" t="s">
        <v>1308</v>
      </c>
      <c r="S207" s="80"/>
      <c r="T207" s="80"/>
      <c r="U207" s="80"/>
      <c r="V207" s="80"/>
      <c r="W207" s="80"/>
      <c r="X207" s="80"/>
      <c r="Y207" s="80"/>
      <c r="Z207" s="80"/>
      <c r="AA207" s="80"/>
      <c r="AB207">
        <v>29</v>
      </c>
      <c r="AC207" s="79" t="str">
        <f>REPLACE(INDEX(GroupVertices[Group],MATCH(Edges[[#This Row],[Vertex 1]],GroupVertices[Vertex],0)),1,1,"")</f>
        <v>7</v>
      </c>
      <c r="AD207" s="79" t="str">
        <f>REPLACE(INDEX(GroupVertices[Group],MATCH(Edges[[#This Row],[Vertex 2]],GroupVertices[Vertex],0)),1,1,"")</f>
        <v>3</v>
      </c>
      <c r="AE207" s="34"/>
      <c r="AF207" s="34"/>
      <c r="AG207" s="34"/>
      <c r="AH207" s="34"/>
      <c r="AI207" s="34"/>
      <c r="AJ207" s="34"/>
      <c r="AK207" s="34"/>
      <c r="AL207" s="34"/>
      <c r="AM207" s="34"/>
    </row>
    <row r="208" spans="1:39" ht="15">
      <c r="A208" s="65" t="s">
        <v>247</v>
      </c>
      <c r="B208" s="65" t="s">
        <v>270</v>
      </c>
      <c r="C208" s="66" t="s">
        <v>4899</v>
      </c>
      <c r="D208" s="67">
        <v>5</v>
      </c>
      <c r="E208" s="68" t="s">
        <v>137</v>
      </c>
      <c r="F208" s="69">
        <v>20.625</v>
      </c>
      <c r="G208" s="66"/>
      <c r="H208" s="70"/>
      <c r="I208" s="71"/>
      <c r="J208" s="71"/>
      <c r="K208" s="34"/>
      <c r="L208" s="78">
        <v>208</v>
      </c>
      <c r="M208" s="78"/>
      <c r="N208" s="73"/>
      <c r="O208" s="80" t="s">
        <v>381</v>
      </c>
      <c r="P208" s="80" t="s">
        <v>454</v>
      </c>
      <c r="Q208" s="80" t="s">
        <v>786</v>
      </c>
      <c r="R208" s="80" t="s">
        <v>1309</v>
      </c>
      <c r="S208" s="80"/>
      <c r="T208" s="80"/>
      <c r="U208" s="80"/>
      <c r="V208" s="80"/>
      <c r="W208" s="80"/>
      <c r="X208" s="80"/>
      <c r="Y208" s="80"/>
      <c r="Z208" s="80"/>
      <c r="AA208" s="80"/>
      <c r="AB208">
        <v>29</v>
      </c>
      <c r="AC208" s="79" t="str">
        <f>REPLACE(INDEX(GroupVertices[Group],MATCH(Edges[[#This Row],[Vertex 1]],GroupVertices[Vertex],0)),1,1,"")</f>
        <v>7</v>
      </c>
      <c r="AD208" s="79" t="str">
        <f>REPLACE(INDEX(GroupVertices[Group],MATCH(Edges[[#This Row],[Vertex 2]],GroupVertices[Vertex],0)),1,1,"")</f>
        <v>3</v>
      </c>
      <c r="AE208" s="34"/>
      <c r="AF208" s="34"/>
      <c r="AG208" s="34"/>
      <c r="AH208" s="34"/>
      <c r="AI208" s="34"/>
      <c r="AJ208" s="34"/>
      <c r="AK208" s="34"/>
      <c r="AL208" s="34"/>
      <c r="AM208" s="34"/>
    </row>
    <row r="209" spans="1:39" ht="15">
      <c r="A209" s="65" t="s">
        <v>271</v>
      </c>
      <c r="B209" s="65" t="s">
        <v>270</v>
      </c>
      <c r="C209" s="66" t="s">
        <v>4900</v>
      </c>
      <c r="D209" s="67">
        <v>2.857142857142857</v>
      </c>
      <c r="E209" s="68" t="s">
        <v>137</v>
      </c>
      <c r="F209" s="69">
        <v>26.71875</v>
      </c>
      <c r="G209" s="66"/>
      <c r="H209" s="70"/>
      <c r="I209" s="71"/>
      <c r="J209" s="71"/>
      <c r="K209" s="34"/>
      <c r="L209" s="78">
        <v>209</v>
      </c>
      <c r="M209" s="78"/>
      <c r="N209" s="73"/>
      <c r="O209" s="80" t="s">
        <v>381</v>
      </c>
      <c r="P209" s="80" t="s">
        <v>455</v>
      </c>
      <c r="Q209" s="80" t="s">
        <v>787</v>
      </c>
      <c r="R209" s="80" t="s">
        <v>1310</v>
      </c>
      <c r="S209" s="80"/>
      <c r="T209" s="80"/>
      <c r="U209" s="80"/>
      <c r="V209" s="80"/>
      <c r="W209" s="80"/>
      <c r="X209" s="80"/>
      <c r="Y209" s="80"/>
      <c r="Z209" s="80"/>
      <c r="AA209" s="80"/>
      <c r="AB209">
        <v>14</v>
      </c>
      <c r="AC209" s="79" t="str">
        <f>REPLACE(INDEX(GroupVertices[Group],MATCH(Edges[[#This Row],[Vertex 1]],GroupVertices[Vertex],0)),1,1,"")</f>
        <v>3</v>
      </c>
      <c r="AD209" s="79" t="str">
        <f>REPLACE(INDEX(GroupVertices[Group],MATCH(Edges[[#This Row],[Vertex 2]],GroupVertices[Vertex],0)),1,1,"")</f>
        <v>3</v>
      </c>
      <c r="AE209" s="34"/>
      <c r="AF209" s="34"/>
      <c r="AG209" s="34"/>
      <c r="AH209" s="34"/>
      <c r="AI209" s="34"/>
      <c r="AJ209" s="34"/>
      <c r="AK209" s="34"/>
      <c r="AL209" s="34"/>
      <c r="AM209" s="34"/>
    </row>
    <row r="210" spans="1:39" ht="15">
      <c r="A210" s="65" t="s">
        <v>271</v>
      </c>
      <c r="B210" s="65" t="s">
        <v>270</v>
      </c>
      <c r="C210" s="66" t="s">
        <v>4900</v>
      </c>
      <c r="D210" s="67">
        <v>2.857142857142857</v>
      </c>
      <c r="E210" s="68" t="s">
        <v>137</v>
      </c>
      <c r="F210" s="69">
        <v>26.71875</v>
      </c>
      <c r="G210" s="66"/>
      <c r="H210" s="70"/>
      <c r="I210" s="71"/>
      <c r="J210" s="71"/>
      <c r="K210" s="34"/>
      <c r="L210" s="78">
        <v>210</v>
      </c>
      <c r="M210" s="78"/>
      <c r="N210" s="73"/>
      <c r="O210" s="80" t="s">
        <v>381</v>
      </c>
      <c r="P210" s="80" t="s">
        <v>455</v>
      </c>
      <c r="Q210" s="80" t="s">
        <v>788</v>
      </c>
      <c r="R210" s="80" t="s">
        <v>1310</v>
      </c>
      <c r="S210" s="80"/>
      <c r="T210" s="80"/>
      <c r="U210" s="80"/>
      <c r="V210" s="80"/>
      <c r="W210" s="80"/>
      <c r="X210" s="80"/>
      <c r="Y210" s="80"/>
      <c r="Z210" s="80"/>
      <c r="AA210" s="80"/>
      <c r="AB210">
        <v>14</v>
      </c>
      <c r="AC210" s="79" t="str">
        <f>REPLACE(INDEX(GroupVertices[Group],MATCH(Edges[[#This Row],[Vertex 1]],GroupVertices[Vertex],0)),1,1,"")</f>
        <v>3</v>
      </c>
      <c r="AD210" s="79" t="str">
        <f>REPLACE(INDEX(GroupVertices[Group],MATCH(Edges[[#This Row],[Vertex 2]],GroupVertices[Vertex],0)),1,1,"")</f>
        <v>3</v>
      </c>
      <c r="AE210" s="34"/>
      <c r="AF210" s="34"/>
      <c r="AG210" s="34"/>
      <c r="AH210" s="34"/>
      <c r="AI210" s="34"/>
      <c r="AJ210" s="34"/>
      <c r="AK210" s="34"/>
      <c r="AL210" s="34"/>
      <c r="AM210" s="34"/>
    </row>
    <row r="211" spans="1:39" ht="15">
      <c r="A211" s="65" t="s">
        <v>271</v>
      </c>
      <c r="B211" s="65" t="s">
        <v>270</v>
      </c>
      <c r="C211" s="66" t="s">
        <v>4900</v>
      </c>
      <c r="D211" s="67">
        <v>2.857142857142857</v>
      </c>
      <c r="E211" s="68" t="s">
        <v>137</v>
      </c>
      <c r="F211" s="69">
        <v>26.71875</v>
      </c>
      <c r="G211" s="66"/>
      <c r="H211" s="70"/>
      <c r="I211" s="71"/>
      <c r="J211" s="71"/>
      <c r="K211" s="34"/>
      <c r="L211" s="78">
        <v>211</v>
      </c>
      <c r="M211" s="78"/>
      <c r="N211" s="73"/>
      <c r="O211" s="80" t="s">
        <v>381</v>
      </c>
      <c r="P211" s="80" t="s">
        <v>455</v>
      </c>
      <c r="Q211" s="80" t="s">
        <v>789</v>
      </c>
      <c r="R211" s="80" t="s">
        <v>1310</v>
      </c>
      <c r="S211" s="80"/>
      <c r="T211" s="80"/>
      <c r="U211" s="80"/>
      <c r="V211" s="80"/>
      <c r="W211" s="80"/>
      <c r="X211" s="80"/>
      <c r="Y211" s="80"/>
      <c r="Z211" s="80"/>
      <c r="AA211" s="80"/>
      <c r="AB211">
        <v>14</v>
      </c>
      <c r="AC211" s="79" t="str">
        <f>REPLACE(INDEX(GroupVertices[Group],MATCH(Edges[[#This Row],[Vertex 1]],GroupVertices[Vertex],0)),1,1,"")</f>
        <v>3</v>
      </c>
      <c r="AD211" s="79" t="str">
        <f>REPLACE(INDEX(GroupVertices[Group],MATCH(Edges[[#This Row],[Vertex 2]],GroupVertices[Vertex],0)),1,1,"")</f>
        <v>3</v>
      </c>
      <c r="AE211" s="34"/>
      <c r="AF211" s="34"/>
      <c r="AG211" s="34"/>
      <c r="AH211" s="34"/>
      <c r="AI211" s="34"/>
      <c r="AJ211" s="34"/>
      <c r="AK211" s="34"/>
      <c r="AL211" s="34"/>
      <c r="AM211" s="34"/>
    </row>
    <row r="212" spans="1:39" ht="15">
      <c r="A212" s="65" t="s">
        <v>271</v>
      </c>
      <c r="B212" s="65" t="s">
        <v>270</v>
      </c>
      <c r="C212" s="66" t="s">
        <v>4900</v>
      </c>
      <c r="D212" s="67">
        <v>2.857142857142857</v>
      </c>
      <c r="E212" s="68" t="s">
        <v>137</v>
      </c>
      <c r="F212" s="69">
        <v>26.71875</v>
      </c>
      <c r="G212" s="66"/>
      <c r="H212" s="70"/>
      <c r="I212" s="71"/>
      <c r="J212" s="71"/>
      <c r="K212" s="34"/>
      <c r="L212" s="78">
        <v>212</v>
      </c>
      <c r="M212" s="78"/>
      <c r="N212" s="73"/>
      <c r="O212" s="80" t="s">
        <v>381</v>
      </c>
      <c r="P212" s="80" t="s">
        <v>455</v>
      </c>
      <c r="Q212" s="80" t="s">
        <v>790</v>
      </c>
      <c r="R212" s="80" t="s">
        <v>1310</v>
      </c>
      <c r="S212" s="80"/>
      <c r="T212" s="80"/>
      <c r="U212" s="80"/>
      <c r="V212" s="80"/>
      <c r="W212" s="80"/>
      <c r="X212" s="80"/>
      <c r="Y212" s="80"/>
      <c r="Z212" s="80"/>
      <c r="AA212" s="80"/>
      <c r="AB212">
        <v>14</v>
      </c>
      <c r="AC212" s="79" t="str">
        <f>REPLACE(INDEX(GroupVertices[Group],MATCH(Edges[[#This Row],[Vertex 1]],GroupVertices[Vertex],0)),1,1,"")</f>
        <v>3</v>
      </c>
      <c r="AD212" s="79" t="str">
        <f>REPLACE(INDEX(GroupVertices[Group],MATCH(Edges[[#This Row],[Vertex 2]],GroupVertices[Vertex],0)),1,1,"")</f>
        <v>3</v>
      </c>
      <c r="AE212" s="34"/>
      <c r="AF212" s="34"/>
      <c r="AG212" s="34"/>
      <c r="AH212" s="34"/>
      <c r="AI212" s="34"/>
      <c r="AJ212" s="34"/>
      <c r="AK212" s="34"/>
      <c r="AL212" s="34"/>
      <c r="AM212" s="34"/>
    </row>
    <row r="213" spans="1:39" ht="15">
      <c r="A213" s="65" t="s">
        <v>271</v>
      </c>
      <c r="B213" s="65" t="s">
        <v>270</v>
      </c>
      <c r="C213" s="66" t="s">
        <v>4900</v>
      </c>
      <c r="D213" s="67">
        <v>2.857142857142857</v>
      </c>
      <c r="E213" s="68" t="s">
        <v>137</v>
      </c>
      <c r="F213" s="69">
        <v>26.71875</v>
      </c>
      <c r="G213" s="66"/>
      <c r="H213" s="70"/>
      <c r="I213" s="71"/>
      <c r="J213" s="71"/>
      <c r="K213" s="34"/>
      <c r="L213" s="78">
        <v>213</v>
      </c>
      <c r="M213" s="78"/>
      <c r="N213" s="73"/>
      <c r="O213" s="80" t="s">
        <v>381</v>
      </c>
      <c r="P213" s="80" t="s">
        <v>455</v>
      </c>
      <c r="Q213" s="80" t="s">
        <v>791</v>
      </c>
      <c r="R213" s="80" t="s">
        <v>1310</v>
      </c>
      <c r="S213" s="80"/>
      <c r="T213" s="80"/>
      <c r="U213" s="80"/>
      <c r="V213" s="80"/>
      <c r="W213" s="80"/>
      <c r="X213" s="80"/>
      <c r="Y213" s="80"/>
      <c r="Z213" s="80"/>
      <c r="AA213" s="80"/>
      <c r="AB213">
        <v>14</v>
      </c>
      <c r="AC213" s="79" t="str">
        <f>REPLACE(INDEX(GroupVertices[Group],MATCH(Edges[[#This Row],[Vertex 1]],GroupVertices[Vertex],0)),1,1,"")</f>
        <v>3</v>
      </c>
      <c r="AD213" s="79" t="str">
        <f>REPLACE(INDEX(GroupVertices[Group],MATCH(Edges[[#This Row],[Vertex 2]],GroupVertices[Vertex],0)),1,1,"")</f>
        <v>3</v>
      </c>
      <c r="AE213" s="34"/>
      <c r="AF213" s="34"/>
      <c r="AG213" s="34"/>
      <c r="AH213" s="34"/>
      <c r="AI213" s="34"/>
      <c r="AJ213" s="34"/>
      <c r="AK213" s="34"/>
      <c r="AL213" s="34"/>
      <c r="AM213" s="34"/>
    </row>
    <row r="214" spans="1:39" ht="15">
      <c r="A214" s="65" t="s">
        <v>271</v>
      </c>
      <c r="B214" s="65" t="s">
        <v>270</v>
      </c>
      <c r="C214" s="66" t="s">
        <v>4900</v>
      </c>
      <c r="D214" s="67">
        <v>2.857142857142857</v>
      </c>
      <c r="E214" s="68" t="s">
        <v>137</v>
      </c>
      <c r="F214" s="69">
        <v>26.71875</v>
      </c>
      <c r="G214" s="66"/>
      <c r="H214" s="70"/>
      <c r="I214" s="71"/>
      <c r="J214" s="71"/>
      <c r="K214" s="34"/>
      <c r="L214" s="78">
        <v>214</v>
      </c>
      <c r="M214" s="78"/>
      <c r="N214" s="73"/>
      <c r="O214" s="80" t="s">
        <v>381</v>
      </c>
      <c r="P214" s="80" t="s">
        <v>455</v>
      </c>
      <c r="Q214" s="80" t="s">
        <v>792</v>
      </c>
      <c r="R214" s="80" t="s">
        <v>1310</v>
      </c>
      <c r="S214" s="80"/>
      <c r="T214" s="80"/>
      <c r="U214" s="80"/>
      <c r="V214" s="80"/>
      <c r="W214" s="80"/>
      <c r="X214" s="80"/>
      <c r="Y214" s="80"/>
      <c r="Z214" s="80"/>
      <c r="AA214" s="80"/>
      <c r="AB214">
        <v>14</v>
      </c>
      <c r="AC214" s="79" t="str">
        <f>REPLACE(INDEX(GroupVertices[Group],MATCH(Edges[[#This Row],[Vertex 1]],GroupVertices[Vertex],0)),1,1,"")</f>
        <v>3</v>
      </c>
      <c r="AD214" s="79" t="str">
        <f>REPLACE(INDEX(GroupVertices[Group],MATCH(Edges[[#This Row],[Vertex 2]],GroupVertices[Vertex],0)),1,1,"")</f>
        <v>3</v>
      </c>
      <c r="AE214" s="34"/>
      <c r="AF214" s="34"/>
      <c r="AG214" s="34"/>
      <c r="AH214" s="34"/>
      <c r="AI214" s="34"/>
      <c r="AJ214" s="34"/>
      <c r="AK214" s="34"/>
      <c r="AL214" s="34"/>
      <c r="AM214" s="34"/>
    </row>
    <row r="215" spans="1:39" ht="15">
      <c r="A215" s="65" t="s">
        <v>271</v>
      </c>
      <c r="B215" s="65" t="s">
        <v>270</v>
      </c>
      <c r="C215" s="66" t="s">
        <v>4900</v>
      </c>
      <c r="D215" s="67">
        <v>2.857142857142857</v>
      </c>
      <c r="E215" s="68" t="s">
        <v>137</v>
      </c>
      <c r="F215" s="69">
        <v>26.71875</v>
      </c>
      <c r="G215" s="66"/>
      <c r="H215" s="70"/>
      <c r="I215" s="71"/>
      <c r="J215" s="71"/>
      <c r="K215" s="34"/>
      <c r="L215" s="78">
        <v>215</v>
      </c>
      <c r="M215" s="78"/>
      <c r="N215" s="73"/>
      <c r="O215" s="80" t="s">
        <v>381</v>
      </c>
      <c r="P215" s="80" t="s">
        <v>455</v>
      </c>
      <c r="Q215" s="80" t="s">
        <v>793</v>
      </c>
      <c r="R215" s="80" t="s">
        <v>1310</v>
      </c>
      <c r="S215" s="80"/>
      <c r="T215" s="80"/>
      <c r="U215" s="80"/>
      <c r="V215" s="80"/>
      <c r="W215" s="80"/>
      <c r="X215" s="80"/>
      <c r="Y215" s="80"/>
      <c r="Z215" s="80"/>
      <c r="AA215" s="80"/>
      <c r="AB215">
        <v>14</v>
      </c>
      <c r="AC215" s="79" t="str">
        <f>REPLACE(INDEX(GroupVertices[Group],MATCH(Edges[[#This Row],[Vertex 1]],GroupVertices[Vertex],0)),1,1,"")</f>
        <v>3</v>
      </c>
      <c r="AD215" s="79" t="str">
        <f>REPLACE(INDEX(GroupVertices[Group],MATCH(Edges[[#This Row],[Vertex 2]],GroupVertices[Vertex],0)),1,1,"")</f>
        <v>3</v>
      </c>
      <c r="AE215" s="34"/>
      <c r="AF215" s="34"/>
      <c r="AG215" s="34"/>
      <c r="AH215" s="34"/>
      <c r="AI215" s="34"/>
      <c r="AJ215" s="34"/>
      <c r="AK215" s="34"/>
      <c r="AL215" s="34"/>
      <c r="AM215" s="34"/>
    </row>
    <row r="216" spans="1:39" ht="15">
      <c r="A216" s="65" t="s">
        <v>271</v>
      </c>
      <c r="B216" s="65" t="s">
        <v>270</v>
      </c>
      <c r="C216" s="66" t="s">
        <v>4900</v>
      </c>
      <c r="D216" s="67">
        <v>2.857142857142857</v>
      </c>
      <c r="E216" s="68" t="s">
        <v>137</v>
      </c>
      <c r="F216" s="69">
        <v>26.71875</v>
      </c>
      <c r="G216" s="66"/>
      <c r="H216" s="70"/>
      <c r="I216" s="71"/>
      <c r="J216" s="71"/>
      <c r="K216" s="34"/>
      <c r="L216" s="78">
        <v>216</v>
      </c>
      <c r="M216" s="78"/>
      <c r="N216" s="73"/>
      <c r="O216" s="80" t="s">
        <v>381</v>
      </c>
      <c r="P216" s="80" t="s">
        <v>455</v>
      </c>
      <c r="Q216" s="80" t="s">
        <v>794</v>
      </c>
      <c r="R216" s="80" t="s">
        <v>1310</v>
      </c>
      <c r="S216" s="80"/>
      <c r="T216" s="80"/>
      <c r="U216" s="80"/>
      <c r="V216" s="80"/>
      <c r="W216" s="80"/>
      <c r="X216" s="80"/>
      <c r="Y216" s="80"/>
      <c r="Z216" s="80"/>
      <c r="AA216" s="80"/>
      <c r="AB216">
        <v>14</v>
      </c>
      <c r="AC216" s="79" t="str">
        <f>REPLACE(INDEX(GroupVertices[Group],MATCH(Edges[[#This Row],[Vertex 1]],GroupVertices[Vertex],0)),1,1,"")</f>
        <v>3</v>
      </c>
      <c r="AD216" s="79" t="str">
        <f>REPLACE(INDEX(GroupVertices[Group],MATCH(Edges[[#This Row],[Vertex 2]],GroupVertices[Vertex],0)),1,1,"")</f>
        <v>3</v>
      </c>
      <c r="AE216" s="34"/>
      <c r="AF216" s="34"/>
      <c r="AG216" s="34"/>
      <c r="AH216" s="34"/>
      <c r="AI216" s="34"/>
      <c r="AJ216" s="34"/>
      <c r="AK216" s="34"/>
      <c r="AL216" s="34"/>
      <c r="AM216" s="34"/>
    </row>
    <row r="217" spans="1:39" ht="15">
      <c r="A217" s="65" t="s">
        <v>271</v>
      </c>
      <c r="B217" s="65" t="s">
        <v>270</v>
      </c>
      <c r="C217" s="66" t="s">
        <v>4900</v>
      </c>
      <c r="D217" s="67">
        <v>2.857142857142857</v>
      </c>
      <c r="E217" s="68" t="s">
        <v>137</v>
      </c>
      <c r="F217" s="69">
        <v>26.71875</v>
      </c>
      <c r="G217" s="66"/>
      <c r="H217" s="70"/>
      <c r="I217" s="71"/>
      <c r="J217" s="71"/>
      <c r="K217" s="34"/>
      <c r="L217" s="78">
        <v>217</v>
      </c>
      <c r="M217" s="78"/>
      <c r="N217" s="73"/>
      <c r="O217" s="80" t="s">
        <v>381</v>
      </c>
      <c r="P217" s="80" t="s">
        <v>455</v>
      </c>
      <c r="Q217" s="80" t="s">
        <v>795</v>
      </c>
      <c r="R217" s="80" t="s">
        <v>1310</v>
      </c>
      <c r="S217" s="80"/>
      <c r="T217" s="80"/>
      <c r="U217" s="80"/>
      <c r="V217" s="80"/>
      <c r="W217" s="80"/>
      <c r="X217" s="80"/>
      <c r="Y217" s="80"/>
      <c r="Z217" s="80"/>
      <c r="AA217" s="80"/>
      <c r="AB217">
        <v>14</v>
      </c>
      <c r="AC217" s="79" t="str">
        <f>REPLACE(INDEX(GroupVertices[Group],MATCH(Edges[[#This Row],[Vertex 1]],GroupVertices[Vertex],0)),1,1,"")</f>
        <v>3</v>
      </c>
      <c r="AD217" s="79" t="str">
        <f>REPLACE(INDEX(GroupVertices[Group],MATCH(Edges[[#This Row],[Vertex 2]],GroupVertices[Vertex],0)),1,1,"")</f>
        <v>3</v>
      </c>
      <c r="AE217" s="34"/>
      <c r="AF217" s="34"/>
      <c r="AG217" s="34"/>
      <c r="AH217" s="34"/>
      <c r="AI217" s="34"/>
      <c r="AJ217" s="34"/>
      <c r="AK217" s="34"/>
      <c r="AL217" s="34"/>
      <c r="AM217" s="34"/>
    </row>
    <row r="218" spans="1:39" ht="15">
      <c r="A218" s="65" t="s">
        <v>271</v>
      </c>
      <c r="B218" s="65" t="s">
        <v>270</v>
      </c>
      <c r="C218" s="66" t="s">
        <v>4900</v>
      </c>
      <c r="D218" s="67">
        <v>2.857142857142857</v>
      </c>
      <c r="E218" s="68" t="s">
        <v>137</v>
      </c>
      <c r="F218" s="69">
        <v>26.71875</v>
      </c>
      <c r="G218" s="66"/>
      <c r="H218" s="70"/>
      <c r="I218" s="71"/>
      <c r="J218" s="71"/>
      <c r="K218" s="34"/>
      <c r="L218" s="78">
        <v>218</v>
      </c>
      <c r="M218" s="78"/>
      <c r="N218" s="73"/>
      <c r="O218" s="80" t="s">
        <v>381</v>
      </c>
      <c r="P218" s="80" t="s">
        <v>455</v>
      </c>
      <c r="Q218" s="80" t="s">
        <v>796</v>
      </c>
      <c r="R218" s="80" t="s">
        <v>1310</v>
      </c>
      <c r="S218" s="80"/>
      <c r="T218" s="80"/>
      <c r="U218" s="80"/>
      <c r="V218" s="80"/>
      <c r="W218" s="80"/>
      <c r="X218" s="80"/>
      <c r="Y218" s="80"/>
      <c r="Z218" s="80"/>
      <c r="AA218" s="80"/>
      <c r="AB218">
        <v>14</v>
      </c>
      <c r="AC218" s="79" t="str">
        <f>REPLACE(INDEX(GroupVertices[Group],MATCH(Edges[[#This Row],[Vertex 1]],GroupVertices[Vertex],0)),1,1,"")</f>
        <v>3</v>
      </c>
      <c r="AD218" s="79" t="str">
        <f>REPLACE(INDEX(GroupVertices[Group],MATCH(Edges[[#This Row],[Vertex 2]],GroupVertices[Vertex],0)),1,1,"")</f>
        <v>3</v>
      </c>
      <c r="AE218" s="34"/>
      <c r="AF218" s="34"/>
      <c r="AG218" s="34"/>
      <c r="AH218" s="34"/>
      <c r="AI218" s="34"/>
      <c r="AJ218" s="34"/>
      <c r="AK218" s="34"/>
      <c r="AL218" s="34"/>
      <c r="AM218" s="34"/>
    </row>
    <row r="219" spans="1:39" ht="15">
      <c r="A219" s="65" t="s">
        <v>271</v>
      </c>
      <c r="B219" s="65" t="s">
        <v>270</v>
      </c>
      <c r="C219" s="66" t="s">
        <v>4900</v>
      </c>
      <c r="D219" s="67">
        <v>2.857142857142857</v>
      </c>
      <c r="E219" s="68" t="s">
        <v>137</v>
      </c>
      <c r="F219" s="69">
        <v>26.71875</v>
      </c>
      <c r="G219" s="66"/>
      <c r="H219" s="70"/>
      <c r="I219" s="71"/>
      <c r="J219" s="71"/>
      <c r="K219" s="34"/>
      <c r="L219" s="78">
        <v>219</v>
      </c>
      <c r="M219" s="78"/>
      <c r="N219" s="73"/>
      <c r="O219" s="80" t="s">
        <v>381</v>
      </c>
      <c r="P219" s="80" t="s">
        <v>455</v>
      </c>
      <c r="Q219" s="80" t="s">
        <v>797</v>
      </c>
      <c r="R219" s="80" t="s">
        <v>1310</v>
      </c>
      <c r="S219" s="80"/>
      <c r="T219" s="80"/>
      <c r="U219" s="80"/>
      <c r="V219" s="80"/>
      <c r="W219" s="80"/>
      <c r="X219" s="80"/>
      <c r="Y219" s="80"/>
      <c r="Z219" s="80"/>
      <c r="AA219" s="80"/>
      <c r="AB219">
        <v>14</v>
      </c>
      <c r="AC219" s="79" t="str">
        <f>REPLACE(INDEX(GroupVertices[Group],MATCH(Edges[[#This Row],[Vertex 1]],GroupVertices[Vertex],0)),1,1,"")</f>
        <v>3</v>
      </c>
      <c r="AD219" s="79" t="str">
        <f>REPLACE(INDEX(GroupVertices[Group],MATCH(Edges[[#This Row],[Vertex 2]],GroupVertices[Vertex],0)),1,1,"")</f>
        <v>3</v>
      </c>
      <c r="AE219" s="34"/>
      <c r="AF219" s="34"/>
      <c r="AG219" s="34"/>
      <c r="AH219" s="34"/>
      <c r="AI219" s="34"/>
      <c r="AJ219" s="34"/>
      <c r="AK219" s="34"/>
      <c r="AL219" s="34"/>
      <c r="AM219" s="34"/>
    </row>
    <row r="220" spans="1:39" ht="15">
      <c r="A220" s="65" t="s">
        <v>271</v>
      </c>
      <c r="B220" s="65" t="s">
        <v>270</v>
      </c>
      <c r="C220" s="66" t="s">
        <v>4900</v>
      </c>
      <c r="D220" s="67">
        <v>2.857142857142857</v>
      </c>
      <c r="E220" s="68" t="s">
        <v>137</v>
      </c>
      <c r="F220" s="69">
        <v>26.71875</v>
      </c>
      <c r="G220" s="66"/>
      <c r="H220" s="70"/>
      <c r="I220" s="71"/>
      <c r="J220" s="71"/>
      <c r="K220" s="34"/>
      <c r="L220" s="78">
        <v>220</v>
      </c>
      <c r="M220" s="78"/>
      <c r="N220" s="73"/>
      <c r="O220" s="80" t="s">
        <v>381</v>
      </c>
      <c r="P220" s="80" t="s">
        <v>455</v>
      </c>
      <c r="Q220" s="80" t="s">
        <v>798</v>
      </c>
      <c r="R220" s="80" t="s">
        <v>1310</v>
      </c>
      <c r="S220" s="80"/>
      <c r="T220" s="80"/>
      <c r="U220" s="80"/>
      <c r="V220" s="80"/>
      <c r="W220" s="80"/>
      <c r="X220" s="80"/>
      <c r="Y220" s="80"/>
      <c r="Z220" s="80"/>
      <c r="AA220" s="80"/>
      <c r="AB220">
        <v>14</v>
      </c>
      <c r="AC220" s="79" t="str">
        <f>REPLACE(INDEX(GroupVertices[Group],MATCH(Edges[[#This Row],[Vertex 1]],GroupVertices[Vertex],0)),1,1,"")</f>
        <v>3</v>
      </c>
      <c r="AD220" s="79" t="str">
        <f>REPLACE(INDEX(GroupVertices[Group],MATCH(Edges[[#This Row],[Vertex 2]],GroupVertices[Vertex],0)),1,1,"")</f>
        <v>3</v>
      </c>
      <c r="AE220" s="34"/>
      <c r="AF220" s="34"/>
      <c r="AG220" s="34"/>
      <c r="AH220" s="34"/>
      <c r="AI220" s="34"/>
      <c r="AJ220" s="34"/>
      <c r="AK220" s="34"/>
      <c r="AL220" s="34"/>
      <c r="AM220" s="34"/>
    </row>
    <row r="221" spans="1:39" ht="15">
      <c r="A221" s="65" t="s">
        <v>271</v>
      </c>
      <c r="B221" s="65" t="s">
        <v>270</v>
      </c>
      <c r="C221" s="66" t="s">
        <v>4900</v>
      </c>
      <c r="D221" s="67">
        <v>2.857142857142857</v>
      </c>
      <c r="E221" s="68" t="s">
        <v>137</v>
      </c>
      <c r="F221" s="69">
        <v>26.71875</v>
      </c>
      <c r="G221" s="66"/>
      <c r="H221" s="70"/>
      <c r="I221" s="71"/>
      <c r="J221" s="71"/>
      <c r="K221" s="34"/>
      <c r="L221" s="78">
        <v>221</v>
      </c>
      <c r="M221" s="78"/>
      <c r="N221" s="73"/>
      <c r="O221" s="80" t="s">
        <v>381</v>
      </c>
      <c r="P221" s="80" t="s">
        <v>456</v>
      </c>
      <c r="Q221" s="80" t="s">
        <v>799</v>
      </c>
      <c r="R221" s="80" t="s">
        <v>1311</v>
      </c>
      <c r="S221" s="80"/>
      <c r="T221" s="80"/>
      <c r="U221" s="80"/>
      <c r="V221" s="80"/>
      <c r="W221" s="80"/>
      <c r="X221" s="80"/>
      <c r="Y221" s="80"/>
      <c r="Z221" s="80"/>
      <c r="AA221" s="80"/>
      <c r="AB221">
        <v>14</v>
      </c>
      <c r="AC221" s="79" t="str">
        <f>REPLACE(INDEX(GroupVertices[Group],MATCH(Edges[[#This Row],[Vertex 1]],GroupVertices[Vertex],0)),1,1,"")</f>
        <v>3</v>
      </c>
      <c r="AD221" s="79" t="str">
        <f>REPLACE(INDEX(GroupVertices[Group],MATCH(Edges[[#This Row],[Vertex 2]],GroupVertices[Vertex],0)),1,1,"")</f>
        <v>3</v>
      </c>
      <c r="AE221" s="34"/>
      <c r="AF221" s="34"/>
      <c r="AG221" s="34"/>
      <c r="AH221" s="34"/>
      <c r="AI221" s="34"/>
      <c r="AJ221" s="34"/>
      <c r="AK221" s="34"/>
      <c r="AL221" s="34"/>
      <c r="AM221" s="34"/>
    </row>
    <row r="222" spans="1:39" ht="15">
      <c r="A222" s="65" t="s">
        <v>271</v>
      </c>
      <c r="B222" s="65" t="s">
        <v>270</v>
      </c>
      <c r="C222" s="66" t="s">
        <v>4900</v>
      </c>
      <c r="D222" s="67">
        <v>2.857142857142857</v>
      </c>
      <c r="E222" s="68" t="s">
        <v>137</v>
      </c>
      <c r="F222" s="69">
        <v>26.71875</v>
      </c>
      <c r="G222" s="66"/>
      <c r="H222" s="70"/>
      <c r="I222" s="71"/>
      <c r="J222" s="71"/>
      <c r="K222" s="34"/>
      <c r="L222" s="78">
        <v>222</v>
      </c>
      <c r="M222" s="78"/>
      <c r="N222" s="73"/>
      <c r="O222" s="80" t="s">
        <v>381</v>
      </c>
      <c r="P222" s="80" t="s">
        <v>457</v>
      </c>
      <c r="Q222" s="80" t="s">
        <v>800</v>
      </c>
      <c r="R222" s="80" t="s">
        <v>1312</v>
      </c>
      <c r="S222" s="80"/>
      <c r="T222" s="80"/>
      <c r="U222" s="80"/>
      <c r="V222" s="80"/>
      <c r="W222" s="80"/>
      <c r="X222" s="80"/>
      <c r="Y222" s="80"/>
      <c r="Z222" s="80"/>
      <c r="AA222" s="80"/>
      <c r="AB222">
        <v>14</v>
      </c>
      <c r="AC222" s="79" t="str">
        <f>REPLACE(INDEX(GroupVertices[Group],MATCH(Edges[[#This Row],[Vertex 1]],GroupVertices[Vertex],0)),1,1,"")</f>
        <v>3</v>
      </c>
      <c r="AD222" s="79" t="str">
        <f>REPLACE(INDEX(GroupVertices[Group],MATCH(Edges[[#This Row],[Vertex 2]],GroupVertices[Vertex],0)),1,1,"")</f>
        <v>3</v>
      </c>
      <c r="AE222" s="34"/>
      <c r="AF222" s="34"/>
      <c r="AG222" s="34"/>
      <c r="AH222" s="34"/>
      <c r="AI222" s="34"/>
      <c r="AJ222" s="34"/>
      <c r="AK222" s="34"/>
      <c r="AL222" s="34"/>
      <c r="AM222" s="34"/>
    </row>
    <row r="223" spans="1:39" ht="15">
      <c r="A223" s="65" t="s">
        <v>247</v>
      </c>
      <c r="B223" s="65" t="s">
        <v>364</v>
      </c>
      <c r="C223" s="66" t="s">
        <v>4893</v>
      </c>
      <c r="D223" s="67">
        <v>1</v>
      </c>
      <c r="E223" s="68" t="s">
        <v>133</v>
      </c>
      <c r="F223" s="69">
        <v>32</v>
      </c>
      <c r="G223" s="66"/>
      <c r="H223" s="70"/>
      <c r="I223" s="71"/>
      <c r="J223" s="71"/>
      <c r="K223" s="34"/>
      <c r="L223" s="78">
        <v>223</v>
      </c>
      <c r="M223" s="78"/>
      <c r="N223" s="73"/>
      <c r="O223" s="80" t="s">
        <v>381</v>
      </c>
      <c r="P223" s="80" t="s">
        <v>458</v>
      </c>
      <c r="Q223" s="80" t="s">
        <v>801</v>
      </c>
      <c r="R223" s="80" t="s">
        <v>1313</v>
      </c>
      <c r="S223" s="80"/>
      <c r="T223" s="80"/>
      <c r="U223" s="80"/>
      <c r="V223" s="80"/>
      <c r="W223" s="80"/>
      <c r="X223" s="80"/>
      <c r="Y223" s="80"/>
      <c r="Z223" s="80"/>
      <c r="AA223" s="80"/>
      <c r="AB223">
        <v>1</v>
      </c>
      <c r="AC223" s="79" t="str">
        <f>REPLACE(INDEX(GroupVertices[Group],MATCH(Edges[[#This Row],[Vertex 1]],GroupVertices[Vertex],0)),1,1,"")</f>
        <v>7</v>
      </c>
      <c r="AD223" s="79" t="str">
        <f>REPLACE(INDEX(GroupVertices[Group],MATCH(Edges[[#This Row],[Vertex 2]],GroupVertices[Vertex],0)),1,1,"")</f>
        <v>7</v>
      </c>
      <c r="AE223" s="34"/>
      <c r="AF223" s="34"/>
      <c r="AG223" s="34"/>
      <c r="AH223" s="34"/>
      <c r="AI223" s="34"/>
      <c r="AJ223" s="34"/>
      <c r="AK223" s="34"/>
      <c r="AL223" s="34"/>
      <c r="AM223" s="34"/>
    </row>
    <row r="224" spans="1:39" ht="15">
      <c r="A224" s="65" t="s">
        <v>247</v>
      </c>
      <c r="B224" s="65" t="s">
        <v>237</v>
      </c>
      <c r="C224" s="66" t="s">
        <v>4893</v>
      </c>
      <c r="D224" s="67">
        <v>1</v>
      </c>
      <c r="E224" s="68" t="s">
        <v>133</v>
      </c>
      <c r="F224" s="69">
        <v>32</v>
      </c>
      <c r="G224" s="66"/>
      <c r="H224" s="70"/>
      <c r="I224" s="71"/>
      <c r="J224" s="71"/>
      <c r="K224" s="34"/>
      <c r="L224" s="78">
        <v>224</v>
      </c>
      <c r="M224" s="78"/>
      <c r="N224" s="73"/>
      <c r="O224" s="80" t="s">
        <v>381</v>
      </c>
      <c r="P224" s="80" t="s">
        <v>458</v>
      </c>
      <c r="Q224" s="80" t="s">
        <v>801</v>
      </c>
      <c r="R224" s="80" t="s">
        <v>904</v>
      </c>
      <c r="S224" s="80"/>
      <c r="T224" s="80"/>
      <c r="U224" s="80"/>
      <c r="V224" s="80"/>
      <c r="W224" s="80"/>
      <c r="X224" s="80"/>
      <c r="Y224" s="80"/>
      <c r="Z224" s="80"/>
      <c r="AA224" s="80"/>
      <c r="AB224">
        <v>1</v>
      </c>
      <c r="AC224" s="79" t="str">
        <f>REPLACE(INDEX(GroupVertices[Group],MATCH(Edges[[#This Row],[Vertex 1]],GroupVertices[Vertex],0)),1,1,"")</f>
        <v>7</v>
      </c>
      <c r="AD224" s="79" t="str">
        <f>REPLACE(INDEX(GroupVertices[Group],MATCH(Edges[[#This Row],[Vertex 2]],GroupVertices[Vertex],0)),1,1,"")</f>
        <v>7</v>
      </c>
      <c r="AE224" s="34"/>
      <c r="AF224" s="34"/>
      <c r="AG224" s="34"/>
      <c r="AH224" s="34"/>
      <c r="AI224" s="34"/>
      <c r="AJ224" s="34"/>
      <c r="AK224" s="34"/>
      <c r="AL224" s="34"/>
      <c r="AM224" s="34"/>
    </row>
    <row r="225" spans="1:39" ht="15">
      <c r="A225" s="65" t="s">
        <v>271</v>
      </c>
      <c r="B225" s="65" t="s">
        <v>247</v>
      </c>
      <c r="C225" s="66" t="s">
        <v>4896</v>
      </c>
      <c r="D225" s="67">
        <v>1.5714285714285714</v>
      </c>
      <c r="E225" s="68" t="s">
        <v>137</v>
      </c>
      <c r="F225" s="69">
        <v>30.375</v>
      </c>
      <c r="G225" s="66"/>
      <c r="H225" s="70"/>
      <c r="I225" s="71"/>
      <c r="J225" s="71"/>
      <c r="K225" s="34"/>
      <c r="L225" s="78">
        <v>225</v>
      </c>
      <c r="M225" s="78"/>
      <c r="N225" s="73"/>
      <c r="O225" s="80" t="s">
        <v>381</v>
      </c>
      <c r="P225" s="80" t="s">
        <v>459</v>
      </c>
      <c r="Q225" s="80" t="s">
        <v>802</v>
      </c>
      <c r="R225" s="80" t="s">
        <v>1314</v>
      </c>
      <c r="S225" s="80"/>
      <c r="T225" s="80"/>
      <c r="U225" s="80"/>
      <c r="V225" s="80"/>
      <c r="W225" s="80"/>
      <c r="X225" s="80"/>
      <c r="Y225" s="80"/>
      <c r="Z225" s="80"/>
      <c r="AA225" s="80"/>
      <c r="AB225">
        <v>5</v>
      </c>
      <c r="AC225" s="79" t="str">
        <f>REPLACE(INDEX(GroupVertices[Group],MATCH(Edges[[#This Row],[Vertex 1]],GroupVertices[Vertex],0)),1,1,"")</f>
        <v>3</v>
      </c>
      <c r="AD225" s="79" t="str">
        <f>REPLACE(INDEX(GroupVertices[Group],MATCH(Edges[[#This Row],[Vertex 2]],GroupVertices[Vertex],0)),1,1,"")</f>
        <v>7</v>
      </c>
      <c r="AE225" s="34"/>
      <c r="AF225" s="34"/>
      <c r="AG225" s="34"/>
      <c r="AH225" s="34"/>
      <c r="AI225" s="34"/>
      <c r="AJ225" s="34"/>
      <c r="AK225" s="34"/>
      <c r="AL225" s="34"/>
      <c r="AM225" s="34"/>
    </row>
    <row r="226" spans="1:39" ht="15">
      <c r="A226" s="65" t="s">
        <v>271</v>
      </c>
      <c r="B226" s="65" t="s">
        <v>247</v>
      </c>
      <c r="C226" s="66" t="s">
        <v>4896</v>
      </c>
      <c r="D226" s="67">
        <v>1.5714285714285714</v>
      </c>
      <c r="E226" s="68" t="s">
        <v>137</v>
      </c>
      <c r="F226" s="69">
        <v>30.375</v>
      </c>
      <c r="G226" s="66"/>
      <c r="H226" s="70"/>
      <c r="I226" s="71"/>
      <c r="J226" s="71"/>
      <c r="K226" s="34"/>
      <c r="L226" s="78">
        <v>226</v>
      </c>
      <c r="M226" s="78"/>
      <c r="N226" s="73"/>
      <c r="O226" s="80" t="s">
        <v>381</v>
      </c>
      <c r="P226" s="80" t="s">
        <v>459</v>
      </c>
      <c r="Q226" s="80" t="s">
        <v>802</v>
      </c>
      <c r="R226" s="80" t="s">
        <v>1315</v>
      </c>
      <c r="S226" s="80"/>
      <c r="T226" s="80"/>
      <c r="U226" s="80"/>
      <c r="V226" s="80"/>
      <c r="W226" s="80"/>
      <c r="X226" s="80"/>
      <c r="Y226" s="80"/>
      <c r="Z226" s="80"/>
      <c r="AA226" s="80"/>
      <c r="AB226">
        <v>5</v>
      </c>
      <c r="AC226" s="79" t="str">
        <f>REPLACE(INDEX(GroupVertices[Group],MATCH(Edges[[#This Row],[Vertex 1]],GroupVertices[Vertex],0)),1,1,"")</f>
        <v>3</v>
      </c>
      <c r="AD226" s="79" t="str">
        <f>REPLACE(INDEX(GroupVertices[Group],MATCH(Edges[[#This Row],[Vertex 2]],GroupVertices[Vertex],0)),1,1,"")</f>
        <v>7</v>
      </c>
      <c r="AE226" s="34"/>
      <c r="AF226" s="34"/>
      <c r="AG226" s="34"/>
      <c r="AH226" s="34"/>
      <c r="AI226" s="34"/>
      <c r="AJ226" s="34"/>
      <c r="AK226" s="34"/>
      <c r="AL226" s="34"/>
      <c r="AM226" s="34"/>
    </row>
    <row r="227" spans="1:39" ht="15">
      <c r="A227" s="65" t="s">
        <v>271</v>
      </c>
      <c r="B227" s="65" t="s">
        <v>247</v>
      </c>
      <c r="C227" s="66" t="s">
        <v>4896</v>
      </c>
      <c r="D227" s="67">
        <v>1.5714285714285714</v>
      </c>
      <c r="E227" s="68" t="s">
        <v>137</v>
      </c>
      <c r="F227" s="69">
        <v>30.375</v>
      </c>
      <c r="G227" s="66"/>
      <c r="H227" s="70"/>
      <c r="I227" s="71"/>
      <c r="J227" s="71"/>
      <c r="K227" s="34"/>
      <c r="L227" s="78">
        <v>227</v>
      </c>
      <c r="M227" s="78"/>
      <c r="N227" s="73"/>
      <c r="O227" s="80" t="s">
        <v>381</v>
      </c>
      <c r="P227" s="80" t="s">
        <v>459</v>
      </c>
      <c r="Q227" s="80" t="s">
        <v>802</v>
      </c>
      <c r="R227" s="80" t="s">
        <v>1316</v>
      </c>
      <c r="S227" s="80"/>
      <c r="T227" s="80"/>
      <c r="U227" s="80"/>
      <c r="V227" s="80"/>
      <c r="W227" s="80"/>
      <c r="X227" s="80"/>
      <c r="Y227" s="80"/>
      <c r="Z227" s="80"/>
      <c r="AA227" s="80"/>
      <c r="AB227">
        <v>5</v>
      </c>
      <c r="AC227" s="79" t="str">
        <f>REPLACE(INDEX(GroupVertices[Group],MATCH(Edges[[#This Row],[Vertex 1]],GroupVertices[Vertex],0)),1,1,"")</f>
        <v>3</v>
      </c>
      <c r="AD227" s="79" t="str">
        <f>REPLACE(INDEX(GroupVertices[Group],MATCH(Edges[[#This Row],[Vertex 2]],GroupVertices[Vertex],0)),1,1,"")</f>
        <v>7</v>
      </c>
      <c r="AE227" s="34"/>
      <c r="AF227" s="34"/>
      <c r="AG227" s="34"/>
      <c r="AH227" s="34"/>
      <c r="AI227" s="34"/>
      <c r="AJ227" s="34"/>
      <c r="AK227" s="34"/>
      <c r="AL227" s="34"/>
      <c r="AM227" s="34"/>
    </row>
    <row r="228" spans="1:39" ht="15">
      <c r="A228" s="65" t="s">
        <v>271</v>
      </c>
      <c r="B228" s="65" t="s">
        <v>247</v>
      </c>
      <c r="C228" s="66" t="s">
        <v>4896</v>
      </c>
      <c r="D228" s="67">
        <v>1.5714285714285714</v>
      </c>
      <c r="E228" s="68" t="s">
        <v>137</v>
      </c>
      <c r="F228" s="69">
        <v>30.375</v>
      </c>
      <c r="G228" s="66"/>
      <c r="H228" s="70"/>
      <c r="I228" s="71"/>
      <c r="J228" s="71"/>
      <c r="K228" s="34"/>
      <c r="L228" s="78">
        <v>228</v>
      </c>
      <c r="M228" s="78"/>
      <c r="N228" s="73"/>
      <c r="O228" s="80" t="s">
        <v>381</v>
      </c>
      <c r="P228" s="80" t="s">
        <v>459</v>
      </c>
      <c r="Q228" s="80" t="s">
        <v>802</v>
      </c>
      <c r="R228" s="80" t="s">
        <v>1317</v>
      </c>
      <c r="S228" s="80"/>
      <c r="T228" s="80"/>
      <c r="U228" s="80"/>
      <c r="V228" s="80"/>
      <c r="W228" s="80"/>
      <c r="X228" s="80"/>
      <c r="Y228" s="80"/>
      <c r="Z228" s="80"/>
      <c r="AA228" s="80"/>
      <c r="AB228">
        <v>5</v>
      </c>
      <c r="AC228" s="79" t="str">
        <f>REPLACE(INDEX(GroupVertices[Group],MATCH(Edges[[#This Row],[Vertex 1]],GroupVertices[Vertex],0)),1,1,"")</f>
        <v>3</v>
      </c>
      <c r="AD228" s="79" t="str">
        <f>REPLACE(INDEX(GroupVertices[Group],MATCH(Edges[[#This Row],[Vertex 2]],GroupVertices[Vertex],0)),1,1,"")</f>
        <v>7</v>
      </c>
      <c r="AE228" s="34"/>
      <c r="AF228" s="34"/>
      <c r="AG228" s="34"/>
      <c r="AH228" s="34"/>
      <c r="AI228" s="34"/>
      <c r="AJ228" s="34"/>
      <c r="AK228" s="34"/>
      <c r="AL228" s="34"/>
      <c r="AM228" s="34"/>
    </row>
    <row r="229" spans="1:39" ht="15">
      <c r="A229" s="65" t="s">
        <v>271</v>
      </c>
      <c r="B229" s="65" t="s">
        <v>247</v>
      </c>
      <c r="C229" s="66" t="s">
        <v>4896</v>
      </c>
      <c r="D229" s="67">
        <v>1.5714285714285714</v>
      </c>
      <c r="E229" s="68" t="s">
        <v>137</v>
      </c>
      <c r="F229" s="69">
        <v>30.375</v>
      </c>
      <c r="G229" s="66"/>
      <c r="H229" s="70"/>
      <c r="I229" s="71"/>
      <c r="J229" s="71"/>
      <c r="K229" s="34"/>
      <c r="L229" s="78">
        <v>229</v>
      </c>
      <c r="M229" s="78"/>
      <c r="N229" s="73"/>
      <c r="O229" s="80" t="s">
        <v>381</v>
      </c>
      <c r="P229" s="80" t="s">
        <v>459</v>
      </c>
      <c r="Q229" s="80" t="s">
        <v>802</v>
      </c>
      <c r="R229" s="80" t="s">
        <v>1318</v>
      </c>
      <c r="S229" s="80"/>
      <c r="T229" s="80"/>
      <c r="U229" s="80"/>
      <c r="V229" s="80"/>
      <c r="W229" s="80"/>
      <c r="X229" s="80"/>
      <c r="Y229" s="80"/>
      <c r="Z229" s="80"/>
      <c r="AA229" s="80"/>
      <c r="AB229">
        <v>5</v>
      </c>
      <c r="AC229" s="79" t="str">
        <f>REPLACE(INDEX(GroupVertices[Group],MATCH(Edges[[#This Row],[Vertex 1]],GroupVertices[Vertex],0)),1,1,"")</f>
        <v>3</v>
      </c>
      <c r="AD229" s="79" t="str">
        <f>REPLACE(INDEX(GroupVertices[Group],MATCH(Edges[[#This Row],[Vertex 2]],GroupVertices[Vertex],0)),1,1,"")</f>
        <v>7</v>
      </c>
      <c r="AE229" s="34"/>
      <c r="AF229" s="34"/>
      <c r="AG229" s="34"/>
      <c r="AH229" s="34"/>
      <c r="AI229" s="34"/>
      <c r="AJ229" s="34"/>
      <c r="AK229" s="34"/>
      <c r="AL229" s="34"/>
      <c r="AM229" s="34"/>
    </row>
    <row r="230" spans="1:39" ht="15">
      <c r="A230" s="65" t="s">
        <v>272</v>
      </c>
      <c r="B230" s="65" t="s">
        <v>362</v>
      </c>
      <c r="C230" s="66" t="s">
        <v>4901</v>
      </c>
      <c r="D230" s="67">
        <v>1.7142857142857144</v>
      </c>
      <c r="E230" s="68" t="s">
        <v>137</v>
      </c>
      <c r="F230" s="69">
        <v>29.96875</v>
      </c>
      <c r="G230" s="66"/>
      <c r="H230" s="70"/>
      <c r="I230" s="71"/>
      <c r="J230" s="71"/>
      <c r="K230" s="34"/>
      <c r="L230" s="78">
        <v>230</v>
      </c>
      <c r="M230" s="78"/>
      <c r="N230" s="73"/>
      <c r="O230" s="80" t="s">
        <v>381</v>
      </c>
      <c r="P230" s="80" t="s">
        <v>460</v>
      </c>
      <c r="Q230" s="80" t="s">
        <v>803</v>
      </c>
      <c r="R230" s="80" t="s">
        <v>1319</v>
      </c>
      <c r="S230" s="80"/>
      <c r="T230" s="80"/>
      <c r="U230" s="80"/>
      <c r="V230" s="80"/>
      <c r="W230" s="80"/>
      <c r="X230" s="80"/>
      <c r="Y230" s="80"/>
      <c r="Z230" s="80"/>
      <c r="AA230" s="80"/>
      <c r="AB230">
        <v>6</v>
      </c>
      <c r="AC230" s="79" t="str">
        <f>REPLACE(INDEX(GroupVertices[Group],MATCH(Edges[[#This Row],[Vertex 1]],GroupVertices[Vertex],0)),1,1,"")</f>
        <v>9</v>
      </c>
      <c r="AD230" s="79" t="str">
        <f>REPLACE(INDEX(GroupVertices[Group],MATCH(Edges[[#This Row],[Vertex 2]],GroupVertices[Vertex],0)),1,1,"")</f>
        <v>9</v>
      </c>
      <c r="AE230" s="34"/>
      <c r="AF230" s="34"/>
      <c r="AG230" s="34"/>
      <c r="AH230" s="34"/>
      <c r="AI230" s="34"/>
      <c r="AJ230" s="34"/>
      <c r="AK230" s="34"/>
      <c r="AL230" s="34"/>
      <c r="AM230" s="34"/>
    </row>
    <row r="231" spans="1:39" ht="15">
      <c r="A231" s="65" t="s">
        <v>272</v>
      </c>
      <c r="B231" s="65" t="s">
        <v>362</v>
      </c>
      <c r="C231" s="66" t="s">
        <v>4901</v>
      </c>
      <c r="D231" s="67">
        <v>1.7142857142857144</v>
      </c>
      <c r="E231" s="68" t="s">
        <v>137</v>
      </c>
      <c r="F231" s="69">
        <v>29.96875</v>
      </c>
      <c r="G231" s="66"/>
      <c r="H231" s="70"/>
      <c r="I231" s="71"/>
      <c r="J231" s="71"/>
      <c r="K231" s="34"/>
      <c r="L231" s="78">
        <v>231</v>
      </c>
      <c r="M231" s="78"/>
      <c r="N231" s="73"/>
      <c r="O231" s="80" t="s">
        <v>381</v>
      </c>
      <c r="P231" s="80" t="s">
        <v>460</v>
      </c>
      <c r="Q231" s="80" t="s">
        <v>804</v>
      </c>
      <c r="R231" s="80" t="s">
        <v>1319</v>
      </c>
      <c r="S231" s="80"/>
      <c r="T231" s="80"/>
      <c r="U231" s="80"/>
      <c r="V231" s="80"/>
      <c r="W231" s="80"/>
      <c r="X231" s="80"/>
      <c r="Y231" s="80"/>
      <c r="Z231" s="80"/>
      <c r="AA231" s="80"/>
      <c r="AB231">
        <v>6</v>
      </c>
      <c r="AC231" s="79" t="str">
        <f>REPLACE(INDEX(GroupVertices[Group],MATCH(Edges[[#This Row],[Vertex 1]],GroupVertices[Vertex],0)),1,1,"")</f>
        <v>9</v>
      </c>
      <c r="AD231" s="79" t="str">
        <f>REPLACE(INDEX(GroupVertices[Group],MATCH(Edges[[#This Row],[Vertex 2]],GroupVertices[Vertex],0)),1,1,"")</f>
        <v>9</v>
      </c>
      <c r="AE231" s="34"/>
      <c r="AF231" s="34"/>
      <c r="AG231" s="34"/>
      <c r="AH231" s="34"/>
      <c r="AI231" s="34"/>
      <c r="AJ231" s="34"/>
      <c r="AK231" s="34"/>
      <c r="AL231" s="34"/>
      <c r="AM231" s="34"/>
    </row>
    <row r="232" spans="1:39" ht="15">
      <c r="A232" s="65" t="s">
        <v>272</v>
      </c>
      <c r="B232" s="65" t="s">
        <v>362</v>
      </c>
      <c r="C232" s="66" t="s">
        <v>4901</v>
      </c>
      <c r="D232" s="67">
        <v>1.7142857142857144</v>
      </c>
      <c r="E232" s="68" t="s">
        <v>137</v>
      </c>
      <c r="F232" s="69">
        <v>29.96875</v>
      </c>
      <c r="G232" s="66"/>
      <c r="H232" s="70"/>
      <c r="I232" s="71"/>
      <c r="J232" s="71"/>
      <c r="K232" s="34"/>
      <c r="L232" s="78">
        <v>232</v>
      </c>
      <c r="M232" s="78"/>
      <c r="N232" s="73"/>
      <c r="O232" s="80" t="s">
        <v>381</v>
      </c>
      <c r="P232" s="80" t="s">
        <v>461</v>
      </c>
      <c r="Q232" s="80" t="s">
        <v>805</v>
      </c>
      <c r="R232" s="80" t="s">
        <v>1320</v>
      </c>
      <c r="S232" s="80"/>
      <c r="T232" s="80"/>
      <c r="U232" s="80"/>
      <c r="V232" s="80"/>
      <c r="W232" s="80"/>
      <c r="X232" s="80"/>
      <c r="Y232" s="80"/>
      <c r="Z232" s="80"/>
      <c r="AA232" s="80"/>
      <c r="AB232">
        <v>6</v>
      </c>
      <c r="AC232" s="79" t="str">
        <f>REPLACE(INDEX(GroupVertices[Group],MATCH(Edges[[#This Row],[Vertex 1]],GroupVertices[Vertex],0)),1,1,"")</f>
        <v>9</v>
      </c>
      <c r="AD232" s="79" t="str">
        <f>REPLACE(INDEX(GroupVertices[Group],MATCH(Edges[[#This Row],[Vertex 2]],GroupVertices[Vertex],0)),1,1,"")</f>
        <v>9</v>
      </c>
      <c r="AE232" s="34"/>
      <c r="AF232" s="34"/>
      <c r="AG232" s="34"/>
      <c r="AH232" s="34"/>
      <c r="AI232" s="34"/>
      <c r="AJ232" s="34"/>
      <c r="AK232" s="34"/>
      <c r="AL232" s="34"/>
      <c r="AM232" s="34"/>
    </row>
    <row r="233" spans="1:39" ht="15">
      <c r="A233" s="65" t="s">
        <v>272</v>
      </c>
      <c r="B233" s="65" t="s">
        <v>362</v>
      </c>
      <c r="C233" s="66" t="s">
        <v>4901</v>
      </c>
      <c r="D233" s="67">
        <v>1.7142857142857144</v>
      </c>
      <c r="E233" s="68" t="s">
        <v>137</v>
      </c>
      <c r="F233" s="69">
        <v>29.96875</v>
      </c>
      <c r="G233" s="66"/>
      <c r="H233" s="70"/>
      <c r="I233" s="71"/>
      <c r="J233" s="71"/>
      <c r="K233" s="34"/>
      <c r="L233" s="78">
        <v>233</v>
      </c>
      <c r="M233" s="78"/>
      <c r="N233" s="73"/>
      <c r="O233" s="80" t="s">
        <v>381</v>
      </c>
      <c r="P233" s="80" t="s">
        <v>462</v>
      </c>
      <c r="Q233" s="80" t="s">
        <v>806</v>
      </c>
      <c r="R233" s="80" t="s">
        <v>1321</v>
      </c>
      <c r="S233" s="80"/>
      <c r="T233" s="80"/>
      <c r="U233" s="80"/>
      <c r="V233" s="80"/>
      <c r="W233" s="80"/>
      <c r="X233" s="80"/>
      <c r="Y233" s="80"/>
      <c r="Z233" s="80"/>
      <c r="AA233" s="80"/>
      <c r="AB233">
        <v>6</v>
      </c>
      <c r="AC233" s="79" t="str">
        <f>REPLACE(INDEX(GroupVertices[Group],MATCH(Edges[[#This Row],[Vertex 1]],GroupVertices[Vertex],0)),1,1,"")</f>
        <v>9</v>
      </c>
      <c r="AD233" s="79" t="str">
        <f>REPLACE(INDEX(GroupVertices[Group],MATCH(Edges[[#This Row],[Vertex 2]],GroupVertices[Vertex],0)),1,1,"")</f>
        <v>9</v>
      </c>
      <c r="AE233" s="34"/>
      <c r="AF233" s="34"/>
      <c r="AG233" s="34"/>
      <c r="AH233" s="34"/>
      <c r="AI233" s="34"/>
      <c r="AJ233" s="34"/>
      <c r="AK233" s="34"/>
      <c r="AL233" s="34"/>
      <c r="AM233" s="34"/>
    </row>
    <row r="234" spans="1:39" ht="15">
      <c r="A234" s="65" t="s">
        <v>272</v>
      </c>
      <c r="B234" s="65" t="s">
        <v>362</v>
      </c>
      <c r="C234" s="66" t="s">
        <v>4901</v>
      </c>
      <c r="D234" s="67">
        <v>1.7142857142857144</v>
      </c>
      <c r="E234" s="68" t="s">
        <v>137</v>
      </c>
      <c r="F234" s="69">
        <v>29.96875</v>
      </c>
      <c r="G234" s="66"/>
      <c r="H234" s="70"/>
      <c r="I234" s="71"/>
      <c r="J234" s="71"/>
      <c r="K234" s="34"/>
      <c r="L234" s="78">
        <v>234</v>
      </c>
      <c r="M234" s="78"/>
      <c r="N234" s="73"/>
      <c r="O234" s="80" t="s">
        <v>381</v>
      </c>
      <c r="P234" s="80" t="s">
        <v>463</v>
      </c>
      <c r="Q234" s="80" t="s">
        <v>807</v>
      </c>
      <c r="R234" s="80" t="s">
        <v>1322</v>
      </c>
      <c r="S234" s="80"/>
      <c r="T234" s="80"/>
      <c r="U234" s="80"/>
      <c r="V234" s="80"/>
      <c r="W234" s="80"/>
      <c r="X234" s="80"/>
      <c r="Y234" s="80"/>
      <c r="Z234" s="80"/>
      <c r="AA234" s="80"/>
      <c r="AB234">
        <v>6</v>
      </c>
      <c r="AC234" s="79" t="str">
        <f>REPLACE(INDEX(GroupVertices[Group],MATCH(Edges[[#This Row],[Vertex 1]],GroupVertices[Vertex],0)),1,1,"")</f>
        <v>9</v>
      </c>
      <c r="AD234" s="79" t="str">
        <f>REPLACE(INDEX(GroupVertices[Group],MATCH(Edges[[#This Row],[Vertex 2]],GroupVertices[Vertex],0)),1,1,"")</f>
        <v>9</v>
      </c>
      <c r="AE234" s="34"/>
      <c r="AF234" s="34"/>
      <c r="AG234" s="34"/>
      <c r="AH234" s="34"/>
      <c r="AI234" s="34"/>
      <c r="AJ234" s="34"/>
      <c r="AK234" s="34"/>
      <c r="AL234" s="34"/>
      <c r="AM234" s="34"/>
    </row>
    <row r="235" spans="1:39" ht="15">
      <c r="A235" s="65" t="s">
        <v>272</v>
      </c>
      <c r="B235" s="65" t="s">
        <v>362</v>
      </c>
      <c r="C235" s="66" t="s">
        <v>4901</v>
      </c>
      <c r="D235" s="67">
        <v>1.7142857142857144</v>
      </c>
      <c r="E235" s="68" t="s">
        <v>137</v>
      </c>
      <c r="F235" s="69">
        <v>29.96875</v>
      </c>
      <c r="G235" s="66"/>
      <c r="H235" s="70"/>
      <c r="I235" s="71"/>
      <c r="J235" s="71"/>
      <c r="K235" s="34"/>
      <c r="L235" s="78">
        <v>235</v>
      </c>
      <c r="M235" s="78"/>
      <c r="N235" s="73"/>
      <c r="O235" s="80" t="s">
        <v>381</v>
      </c>
      <c r="P235" s="80" t="s">
        <v>464</v>
      </c>
      <c r="Q235" s="80" t="s">
        <v>808</v>
      </c>
      <c r="R235" s="80" t="s">
        <v>1323</v>
      </c>
      <c r="S235" s="80"/>
      <c r="T235" s="80"/>
      <c r="U235" s="80"/>
      <c r="V235" s="80"/>
      <c r="W235" s="80"/>
      <c r="X235" s="80"/>
      <c r="Y235" s="80"/>
      <c r="Z235" s="80"/>
      <c r="AA235" s="80"/>
      <c r="AB235">
        <v>6</v>
      </c>
      <c r="AC235" s="79" t="str">
        <f>REPLACE(INDEX(GroupVertices[Group],MATCH(Edges[[#This Row],[Vertex 1]],GroupVertices[Vertex],0)),1,1,"")</f>
        <v>9</v>
      </c>
      <c r="AD235" s="79" t="str">
        <f>REPLACE(INDEX(GroupVertices[Group],MATCH(Edges[[#This Row],[Vertex 2]],GroupVertices[Vertex],0)),1,1,"")</f>
        <v>9</v>
      </c>
      <c r="AE235" s="34"/>
      <c r="AF235" s="34"/>
      <c r="AG235" s="34"/>
      <c r="AH235" s="34"/>
      <c r="AI235" s="34"/>
      <c r="AJ235" s="34"/>
      <c r="AK235" s="34"/>
      <c r="AL235" s="34"/>
      <c r="AM235" s="34"/>
    </row>
    <row r="236" spans="1:39" ht="15">
      <c r="A236" s="65" t="s">
        <v>273</v>
      </c>
      <c r="B236" s="65" t="s">
        <v>365</v>
      </c>
      <c r="C236" s="66" t="s">
        <v>4893</v>
      </c>
      <c r="D236" s="67">
        <v>1</v>
      </c>
      <c r="E236" s="68" t="s">
        <v>133</v>
      </c>
      <c r="F236" s="69">
        <v>32</v>
      </c>
      <c r="G236" s="66"/>
      <c r="H236" s="70"/>
      <c r="I236" s="71"/>
      <c r="J236" s="71"/>
      <c r="K236" s="34"/>
      <c r="L236" s="78">
        <v>236</v>
      </c>
      <c r="M236" s="78"/>
      <c r="N236" s="73"/>
      <c r="O236" s="80" t="s">
        <v>381</v>
      </c>
      <c r="P236" s="80" t="s">
        <v>465</v>
      </c>
      <c r="Q236" s="80" t="s">
        <v>809</v>
      </c>
      <c r="R236" s="80" t="s">
        <v>1324</v>
      </c>
      <c r="S236" s="80"/>
      <c r="T236" s="80"/>
      <c r="U236" s="80"/>
      <c r="V236" s="80"/>
      <c r="W236" s="80"/>
      <c r="X236" s="80"/>
      <c r="Y236" s="80"/>
      <c r="Z236" s="80"/>
      <c r="AA236" s="80"/>
      <c r="AB236">
        <v>1</v>
      </c>
      <c r="AC236" s="79" t="str">
        <f>REPLACE(INDEX(GroupVertices[Group],MATCH(Edges[[#This Row],[Vertex 1]],GroupVertices[Vertex],0)),1,1,"")</f>
        <v>10</v>
      </c>
      <c r="AD236" s="79" t="str">
        <f>REPLACE(INDEX(GroupVertices[Group],MATCH(Edges[[#This Row],[Vertex 2]],GroupVertices[Vertex],0)),1,1,"")</f>
        <v>10</v>
      </c>
      <c r="AE236" s="34"/>
      <c r="AF236" s="34"/>
      <c r="AG236" s="34"/>
      <c r="AH236" s="34"/>
      <c r="AI236" s="34"/>
      <c r="AJ236" s="34"/>
      <c r="AK236" s="34"/>
      <c r="AL236" s="34"/>
      <c r="AM236" s="34"/>
    </row>
    <row r="237" spans="1:39" ht="15">
      <c r="A237" s="65" t="s">
        <v>274</v>
      </c>
      <c r="B237" s="65" t="s">
        <v>366</v>
      </c>
      <c r="C237" s="66" t="s">
        <v>4893</v>
      </c>
      <c r="D237" s="67">
        <v>1</v>
      </c>
      <c r="E237" s="68" t="s">
        <v>133</v>
      </c>
      <c r="F237" s="69">
        <v>32</v>
      </c>
      <c r="G237" s="66"/>
      <c r="H237" s="70"/>
      <c r="I237" s="71"/>
      <c r="J237" s="71"/>
      <c r="K237" s="34"/>
      <c r="L237" s="78">
        <v>237</v>
      </c>
      <c r="M237" s="78"/>
      <c r="N237" s="73"/>
      <c r="O237" s="80" t="s">
        <v>381</v>
      </c>
      <c r="P237" s="80" t="s">
        <v>466</v>
      </c>
      <c r="Q237" s="80" t="s">
        <v>810</v>
      </c>
      <c r="R237" s="80" t="s">
        <v>1325</v>
      </c>
      <c r="S237" s="80"/>
      <c r="T237" s="80"/>
      <c r="U237" s="80"/>
      <c r="V237" s="80"/>
      <c r="W237" s="80"/>
      <c r="X237" s="80"/>
      <c r="Y237" s="80"/>
      <c r="Z237" s="80"/>
      <c r="AA237" s="80"/>
      <c r="AB237">
        <v>1</v>
      </c>
      <c r="AC237" s="79" t="str">
        <f>REPLACE(INDEX(GroupVertices[Group],MATCH(Edges[[#This Row],[Vertex 1]],GroupVertices[Vertex],0)),1,1,"")</f>
        <v>3</v>
      </c>
      <c r="AD237" s="79" t="str">
        <f>REPLACE(INDEX(GroupVertices[Group],MATCH(Edges[[#This Row],[Vertex 2]],GroupVertices[Vertex],0)),1,1,"")</f>
        <v>3</v>
      </c>
      <c r="AE237" s="34"/>
      <c r="AF237" s="34"/>
      <c r="AG237" s="34"/>
      <c r="AH237" s="34"/>
      <c r="AI237" s="34"/>
      <c r="AJ237" s="34"/>
      <c r="AK237" s="34"/>
      <c r="AL237" s="34"/>
      <c r="AM237" s="34"/>
    </row>
    <row r="238" spans="1:39" ht="15">
      <c r="A238" s="65" t="s">
        <v>275</v>
      </c>
      <c r="B238" s="65" t="s">
        <v>366</v>
      </c>
      <c r="C238" s="66" t="s">
        <v>4893</v>
      </c>
      <c r="D238" s="67">
        <v>1</v>
      </c>
      <c r="E238" s="68" t="s">
        <v>133</v>
      </c>
      <c r="F238" s="69">
        <v>32</v>
      </c>
      <c r="G238" s="66"/>
      <c r="H238" s="70"/>
      <c r="I238" s="71"/>
      <c r="J238" s="71"/>
      <c r="K238" s="34"/>
      <c r="L238" s="78">
        <v>238</v>
      </c>
      <c r="M238" s="78"/>
      <c r="N238" s="73"/>
      <c r="O238" s="80" t="s">
        <v>381</v>
      </c>
      <c r="P238" s="80" t="s">
        <v>467</v>
      </c>
      <c r="Q238" s="80" t="s">
        <v>811</v>
      </c>
      <c r="R238" s="80" t="s">
        <v>1326</v>
      </c>
      <c r="S238" s="80"/>
      <c r="T238" s="80"/>
      <c r="U238" s="80"/>
      <c r="V238" s="80"/>
      <c r="W238" s="80"/>
      <c r="X238" s="80"/>
      <c r="Y238" s="80"/>
      <c r="Z238" s="80"/>
      <c r="AA238" s="80"/>
      <c r="AB238">
        <v>1</v>
      </c>
      <c r="AC238" s="79" t="str">
        <f>REPLACE(INDEX(GroupVertices[Group],MATCH(Edges[[#This Row],[Vertex 1]],GroupVertices[Vertex],0)),1,1,"")</f>
        <v>4</v>
      </c>
      <c r="AD238" s="79" t="str">
        <f>REPLACE(INDEX(GroupVertices[Group],MATCH(Edges[[#This Row],[Vertex 2]],GroupVertices[Vertex],0)),1,1,"")</f>
        <v>3</v>
      </c>
      <c r="AE238" s="34"/>
      <c r="AF238" s="34"/>
      <c r="AG238" s="34"/>
      <c r="AH238" s="34"/>
      <c r="AI238" s="34"/>
      <c r="AJ238" s="34"/>
      <c r="AK238" s="34"/>
      <c r="AL238" s="34"/>
      <c r="AM238" s="34"/>
    </row>
    <row r="239" spans="1:39" ht="15">
      <c r="A239" s="65" t="s">
        <v>276</v>
      </c>
      <c r="B239" s="65" t="s">
        <v>366</v>
      </c>
      <c r="C239" s="66" t="s">
        <v>4893</v>
      </c>
      <c r="D239" s="67">
        <v>1</v>
      </c>
      <c r="E239" s="68" t="s">
        <v>133</v>
      </c>
      <c r="F239" s="69">
        <v>32</v>
      </c>
      <c r="G239" s="66"/>
      <c r="H239" s="70"/>
      <c r="I239" s="71"/>
      <c r="J239" s="71"/>
      <c r="K239" s="34"/>
      <c r="L239" s="78">
        <v>239</v>
      </c>
      <c r="M239" s="78"/>
      <c r="N239" s="73"/>
      <c r="O239" s="80" t="s">
        <v>381</v>
      </c>
      <c r="P239" s="80" t="s">
        <v>468</v>
      </c>
      <c r="Q239" s="80" t="s">
        <v>812</v>
      </c>
      <c r="R239" s="80" t="s">
        <v>1327</v>
      </c>
      <c r="S239" s="80"/>
      <c r="T239" s="80"/>
      <c r="U239" s="80"/>
      <c r="V239" s="80"/>
      <c r="W239" s="80"/>
      <c r="X239" s="80"/>
      <c r="Y239" s="80"/>
      <c r="Z239" s="80"/>
      <c r="AA239" s="80"/>
      <c r="AB239">
        <v>1</v>
      </c>
      <c r="AC239" s="79" t="str">
        <f>REPLACE(INDEX(GroupVertices[Group],MATCH(Edges[[#This Row],[Vertex 1]],GroupVertices[Vertex],0)),1,1,"")</f>
        <v>3</v>
      </c>
      <c r="AD239" s="79" t="str">
        <f>REPLACE(INDEX(GroupVertices[Group],MATCH(Edges[[#This Row],[Vertex 2]],GroupVertices[Vertex],0)),1,1,"")</f>
        <v>3</v>
      </c>
      <c r="AE239" s="34"/>
      <c r="AF239" s="34"/>
      <c r="AG239" s="34"/>
      <c r="AH239" s="34"/>
      <c r="AI239" s="34"/>
      <c r="AJ239" s="34"/>
      <c r="AK239" s="34"/>
      <c r="AL239" s="34"/>
      <c r="AM239" s="34"/>
    </row>
    <row r="240" spans="1:39" ht="15">
      <c r="A240" s="65" t="s">
        <v>276</v>
      </c>
      <c r="B240" s="65" t="s">
        <v>231</v>
      </c>
      <c r="C240" s="66" t="s">
        <v>4893</v>
      </c>
      <c r="D240" s="67">
        <v>1</v>
      </c>
      <c r="E240" s="68" t="s">
        <v>133</v>
      </c>
      <c r="F240" s="69">
        <v>32</v>
      </c>
      <c r="G240" s="66"/>
      <c r="H240" s="70"/>
      <c r="I240" s="71"/>
      <c r="J240" s="71"/>
      <c r="K240" s="34"/>
      <c r="L240" s="78">
        <v>240</v>
      </c>
      <c r="M240" s="78"/>
      <c r="N240" s="73"/>
      <c r="O240" s="80" t="s">
        <v>381</v>
      </c>
      <c r="P240" s="80" t="s">
        <v>469</v>
      </c>
      <c r="Q240" s="80" t="s">
        <v>813</v>
      </c>
      <c r="R240" s="80" t="s">
        <v>1328</v>
      </c>
      <c r="S240" s="80"/>
      <c r="T240" s="80"/>
      <c r="U240" s="80"/>
      <c r="V240" s="80"/>
      <c r="W240" s="80"/>
      <c r="X240" s="80"/>
      <c r="Y240" s="80"/>
      <c r="Z240" s="80"/>
      <c r="AA240" s="80"/>
      <c r="AB240">
        <v>1</v>
      </c>
      <c r="AC240" s="79" t="str">
        <f>REPLACE(INDEX(GroupVertices[Group],MATCH(Edges[[#This Row],[Vertex 1]],GroupVertices[Vertex],0)),1,1,"")</f>
        <v>3</v>
      </c>
      <c r="AD240" s="79" t="str">
        <f>REPLACE(INDEX(GroupVertices[Group],MATCH(Edges[[#This Row],[Vertex 2]],GroupVertices[Vertex],0)),1,1,"")</f>
        <v>3</v>
      </c>
      <c r="AE240" s="34"/>
      <c r="AF240" s="34"/>
      <c r="AG240" s="34"/>
      <c r="AH240" s="34"/>
      <c r="AI240" s="34"/>
      <c r="AJ240" s="34"/>
      <c r="AK240" s="34"/>
      <c r="AL240" s="34"/>
      <c r="AM240" s="34"/>
    </row>
    <row r="241" spans="1:39" ht="15">
      <c r="A241" s="65" t="s">
        <v>260</v>
      </c>
      <c r="B241" s="65" t="s">
        <v>290</v>
      </c>
      <c r="C241" s="66" t="s">
        <v>4893</v>
      </c>
      <c r="D241" s="67">
        <v>1</v>
      </c>
      <c r="E241" s="68" t="s">
        <v>133</v>
      </c>
      <c r="F241" s="69">
        <v>32</v>
      </c>
      <c r="G241" s="66"/>
      <c r="H241" s="70"/>
      <c r="I241" s="71"/>
      <c r="J241" s="71"/>
      <c r="K241" s="34"/>
      <c r="L241" s="78">
        <v>241</v>
      </c>
      <c r="M241" s="78"/>
      <c r="N241" s="73"/>
      <c r="O241" s="80" t="s">
        <v>381</v>
      </c>
      <c r="P241" s="80" t="s">
        <v>470</v>
      </c>
      <c r="Q241" s="80" t="s">
        <v>814</v>
      </c>
      <c r="R241" s="80" t="s">
        <v>1329</v>
      </c>
      <c r="S241" s="80"/>
      <c r="T241" s="80"/>
      <c r="U241" s="80"/>
      <c r="V241" s="80"/>
      <c r="W241" s="80"/>
      <c r="X241" s="80"/>
      <c r="Y241" s="80"/>
      <c r="Z241" s="80"/>
      <c r="AA241" s="80"/>
      <c r="AB241">
        <v>1</v>
      </c>
      <c r="AC241" s="79" t="str">
        <f>REPLACE(INDEX(GroupVertices[Group],MATCH(Edges[[#This Row],[Vertex 1]],GroupVertices[Vertex],0)),1,1,"")</f>
        <v>3</v>
      </c>
      <c r="AD241" s="79" t="str">
        <f>REPLACE(INDEX(GroupVertices[Group],MATCH(Edges[[#This Row],[Vertex 2]],GroupVertices[Vertex],0)),1,1,"")</f>
        <v>3</v>
      </c>
      <c r="AE241" s="34"/>
      <c r="AF241" s="34"/>
      <c r="AG241" s="34"/>
      <c r="AH241" s="34"/>
      <c r="AI241" s="34"/>
      <c r="AJ241" s="34"/>
      <c r="AK241" s="34"/>
      <c r="AL241" s="34"/>
      <c r="AM241" s="34"/>
    </row>
    <row r="242" spans="1:39" ht="15">
      <c r="A242" s="65" t="s">
        <v>260</v>
      </c>
      <c r="B242" s="65" t="s">
        <v>255</v>
      </c>
      <c r="C242" s="66" t="s">
        <v>4893</v>
      </c>
      <c r="D242" s="67">
        <v>1.1428571428571428</v>
      </c>
      <c r="E242" s="68" t="s">
        <v>137</v>
      </c>
      <c r="F242" s="69">
        <v>31.59375</v>
      </c>
      <c r="G242" s="66"/>
      <c r="H242" s="70"/>
      <c r="I242" s="71"/>
      <c r="J242" s="71"/>
      <c r="K242" s="34"/>
      <c r="L242" s="78">
        <v>242</v>
      </c>
      <c r="M242" s="78"/>
      <c r="N242" s="73"/>
      <c r="O242" s="80" t="s">
        <v>381</v>
      </c>
      <c r="P242" s="80" t="s">
        <v>471</v>
      </c>
      <c r="Q242" s="80" t="s">
        <v>815</v>
      </c>
      <c r="R242" s="80" t="s">
        <v>1330</v>
      </c>
      <c r="S242" s="80"/>
      <c r="T242" s="80"/>
      <c r="U242" s="80"/>
      <c r="V242" s="80"/>
      <c r="W242" s="80"/>
      <c r="X242" s="80"/>
      <c r="Y242" s="80"/>
      <c r="Z242" s="80"/>
      <c r="AA242" s="80"/>
      <c r="AB242">
        <v>2</v>
      </c>
      <c r="AC242" s="79" t="str">
        <f>REPLACE(INDEX(GroupVertices[Group],MATCH(Edges[[#This Row],[Vertex 1]],GroupVertices[Vertex],0)),1,1,"")</f>
        <v>3</v>
      </c>
      <c r="AD242" s="79" t="str">
        <f>REPLACE(INDEX(GroupVertices[Group],MATCH(Edges[[#This Row],[Vertex 2]],GroupVertices[Vertex],0)),1,1,"")</f>
        <v>3</v>
      </c>
      <c r="AE242" s="34"/>
      <c r="AF242" s="34"/>
      <c r="AG242" s="34"/>
      <c r="AH242" s="34"/>
      <c r="AI242" s="34"/>
      <c r="AJ242" s="34"/>
      <c r="AK242" s="34"/>
      <c r="AL242" s="34"/>
      <c r="AM242" s="34"/>
    </row>
    <row r="243" spans="1:39" ht="15">
      <c r="A243" s="65" t="s">
        <v>260</v>
      </c>
      <c r="B243" s="65" t="s">
        <v>255</v>
      </c>
      <c r="C243" s="66" t="s">
        <v>4893</v>
      </c>
      <c r="D243" s="67">
        <v>1.1428571428571428</v>
      </c>
      <c r="E243" s="68" t="s">
        <v>137</v>
      </c>
      <c r="F243" s="69">
        <v>31.59375</v>
      </c>
      <c r="G243" s="66"/>
      <c r="H243" s="70"/>
      <c r="I243" s="71"/>
      <c r="J243" s="71"/>
      <c r="K243" s="34"/>
      <c r="L243" s="78">
        <v>243</v>
      </c>
      <c r="M243" s="78"/>
      <c r="N243" s="73"/>
      <c r="O243" s="80" t="s">
        <v>381</v>
      </c>
      <c r="P243" s="80" t="s">
        <v>472</v>
      </c>
      <c r="Q243" s="80" t="s">
        <v>816</v>
      </c>
      <c r="R243" s="80" t="s">
        <v>1331</v>
      </c>
      <c r="S243" s="80"/>
      <c r="T243" s="80"/>
      <c r="U243" s="80"/>
      <c r="V243" s="80"/>
      <c r="W243" s="80"/>
      <c r="X243" s="80"/>
      <c r="Y243" s="80"/>
      <c r="Z243" s="80"/>
      <c r="AA243" s="80"/>
      <c r="AB243">
        <v>2</v>
      </c>
      <c r="AC243" s="79" t="str">
        <f>REPLACE(INDEX(GroupVertices[Group],MATCH(Edges[[#This Row],[Vertex 1]],GroupVertices[Vertex],0)),1,1,"")</f>
        <v>3</v>
      </c>
      <c r="AD243" s="79" t="str">
        <f>REPLACE(INDEX(GroupVertices[Group],MATCH(Edges[[#This Row],[Vertex 2]],GroupVertices[Vertex],0)),1,1,"")</f>
        <v>3</v>
      </c>
      <c r="AE243" s="34"/>
      <c r="AF243" s="34"/>
      <c r="AG243" s="34"/>
      <c r="AH243" s="34"/>
      <c r="AI243" s="34"/>
      <c r="AJ243" s="34"/>
      <c r="AK243" s="34"/>
      <c r="AL243" s="34"/>
      <c r="AM243" s="34"/>
    </row>
    <row r="244" spans="1:39" ht="15">
      <c r="A244" s="65" t="s">
        <v>276</v>
      </c>
      <c r="B244" s="65" t="s">
        <v>260</v>
      </c>
      <c r="C244" s="66" t="s">
        <v>4893</v>
      </c>
      <c r="D244" s="67">
        <v>1</v>
      </c>
      <c r="E244" s="68" t="s">
        <v>133</v>
      </c>
      <c r="F244" s="69">
        <v>32</v>
      </c>
      <c r="G244" s="66"/>
      <c r="H244" s="70"/>
      <c r="I244" s="71"/>
      <c r="J244" s="71"/>
      <c r="K244" s="34"/>
      <c r="L244" s="78">
        <v>244</v>
      </c>
      <c r="M244" s="78"/>
      <c r="N244" s="73"/>
      <c r="O244" s="80" t="s">
        <v>381</v>
      </c>
      <c r="P244" s="80" t="s">
        <v>471</v>
      </c>
      <c r="Q244" s="80" t="s">
        <v>817</v>
      </c>
      <c r="R244" s="80" t="s">
        <v>815</v>
      </c>
      <c r="S244" s="80"/>
      <c r="T244" s="80"/>
      <c r="U244" s="80"/>
      <c r="V244" s="80"/>
      <c r="W244" s="80"/>
      <c r="X244" s="80"/>
      <c r="Y244" s="80"/>
      <c r="Z244" s="80"/>
      <c r="AA244" s="80"/>
      <c r="AB244">
        <v>1</v>
      </c>
      <c r="AC244" s="79" t="str">
        <f>REPLACE(INDEX(GroupVertices[Group],MATCH(Edges[[#This Row],[Vertex 1]],GroupVertices[Vertex],0)),1,1,"")</f>
        <v>3</v>
      </c>
      <c r="AD244" s="79" t="str">
        <f>REPLACE(INDEX(GroupVertices[Group],MATCH(Edges[[#This Row],[Vertex 2]],GroupVertices[Vertex],0)),1,1,"")</f>
        <v>3</v>
      </c>
      <c r="AE244" s="34"/>
      <c r="AF244" s="34"/>
      <c r="AG244" s="34"/>
      <c r="AH244" s="34"/>
      <c r="AI244" s="34"/>
      <c r="AJ244" s="34"/>
      <c r="AK244" s="34"/>
      <c r="AL244" s="34"/>
      <c r="AM244" s="34"/>
    </row>
    <row r="245" spans="1:39" ht="15">
      <c r="A245" s="65" t="s">
        <v>277</v>
      </c>
      <c r="B245" s="65" t="s">
        <v>294</v>
      </c>
      <c r="C245" s="66" t="s">
        <v>4893</v>
      </c>
      <c r="D245" s="67">
        <v>1</v>
      </c>
      <c r="E245" s="68" t="s">
        <v>133</v>
      </c>
      <c r="F245" s="69">
        <v>32</v>
      </c>
      <c r="G245" s="66"/>
      <c r="H245" s="70"/>
      <c r="I245" s="71"/>
      <c r="J245" s="71"/>
      <c r="K245" s="34"/>
      <c r="L245" s="78">
        <v>245</v>
      </c>
      <c r="M245" s="78"/>
      <c r="N245" s="73"/>
      <c r="O245" s="80" t="s">
        <v>381</v>
      </c>
      <c r="P245" s="80" t="s">
        <v>473</v>
      </c>
      <c r="Q245" s="80" t="s">
        <v>818</v>
      </c>
      <c r="R245" s="80" t="s">
        <v>1332</v>
      </c>
      <c r="S245" s="80"/>
      <c r="T245" s="80"/>
      <c r="U245" s="80"/>
      <c r="V245" s="80"/>
      <c r="W245" s="80"/>
      <c r="X245" s="80"/>
      <c r="Y245" s="80"/>
      <c r="Z245" s="80"/>
      <c r="AA245" s="80"/>
      <c r="AB245">
        <v>1</v>
      </c>
      <c r="AC245" s="79" t="str">
        <f>REPLACE(INDEX(GroupVertices[Group],MATCH(Edges[[#This Row],[Vertex 1]],GroupVertices[Vertex],0)),1,1,"")</f>
        <v>6</v>
      </c>
      <c r="AD245" s="79" t="str">
        <f>REPLACE(INDEX(GroupVertices[Group],MATCH(Edges[[#This Row],[Vertex 2]],GroupVertices[Vertex],0)),1,1,"")</f>
        <v>6</v>
      </c>
      <c r="AE245" s="34"/>
      <c r="AF245" s="34"/>
      <c r="AG245" s="34"/>
      <c r="AH245" s="34"/>
      <c r="AI245" s="34"/>
      <c r="AJ245" s="34"/>
      <c r="AK245" s="34"/>
      <c r="AL245" s="34"/>
      <c r="AM245" s="34"/>
    </row>
    <row r="246" spans="1:39" ht="15">
      <c r="A246" s="65" t="s">
        <v>277</v>
      </c>
      <c r="B246" s="65" t="s">
        <v>282</v>
      </c>
      <c r="C246" s="66" t="s">
        <v>4893</v>
      </c>
      <c r="D246" s="67">
        <v>1</v>
      </c>
      <c r="E246" s="68" t="s">
        <v>133</v>
      </c>
      <c r="F246" s="69">
        <v>32</v>
      </c>
      <c r="G246" s="66"/>
      <c r="H246" s="70"/>
      <c r="I246" s="71"/>
      <c r="J246" s="71"/>
      <c r="K246" s="34"/>
      <c r="L246" s="78">
        <v>246</v>
      </c>
      <c r="M246" s="78"/>
      <c r="N246" s="73"/>
      <c r="O246" s="80" t="s">
        <v>381</v>
      </c>
      <c r="P246" s="80" t="s">
        <v>474</v>
      </c>
      <c r="Q246" s="80" t="s">
        <v>819</v>
      </c>
      <c r="R246" s="80" t="s">
        <v>1333</v>
      </c>
      <c r="S246" s="80"/>
      <c r="T246" s="80"/>
      <c r="U246" s="80"/>
      <c r="V246" s="80"/>
      <c r="W246" s="80"/>
      <c r="X246" s="80"/>
      <c r="Y246" s="80"/>
      <c r="Z246" s="80"/>
      <c r="AA246" s="80"/>
      <c r="AB246">
        <v>1</v>
      </c>
      <c r="AC246" s="79" t="str">
        <f>REPLACE(INDEX(GroupVertices[Group],MATCH(Edges[[#This Row],[Vertex 1]],GroupVertices[Vertex],0)),1,1,"")</f>
        <v>6</v>
      </c>
      <c r="AD246" s="79" t="str">
        <f>REPLACE(INDEX(GroupVertices[Group],MATCH(Edges[[#This Row],[Vertex 2]],GroupVertices[Vertex],0)),1,1,"")</f>
        <v>6</v>
      </c>
      <c r="AE246" s="34"/>
      <c r="AF246" s="34"/>
      <c r="AG246" s="34"/>
      <c r="AH246" s="34"/>
      <c r="AI246" s="34"/>
      <c r="AJ246" s="34"/>
      <c r="AK246" s="34"/>
      <c r="AL246" s="34"/>
      <c r="AM246" s="34"/>
    </row>
    <row r="247" spans="1:39" ht="15">
      <c r="A247" s="65" t="s">
        <v>277</v>
      </c>
      <c r="B247" s="65" t="s">
        <v>313</v>
      </c>
      <c r="C247" s="66" t="s">
        <v>4893</v>
      </c>
      <c r="D247" s="67">
        <v>1</v>
      </c>
      <c r="E247" s="68" t="s">
        <v>133</v>
      </c>
      <c r="F247" s="69">
        <v>32</v>
      </c>
      <c r="G247" s="66"/>
      <c r="H247" s="70"/>
      <c r="I247" s="71"/>
      <c r="J247" s="71"/>
      <c r="K247" s="34"/>
      <c r="L247" s="78">
        <v>247</v>
      </c>
      <c r="M247" s="78"/>
      <c r="N247" s="73"/>
      <c r="O247" s="80" t="s">
        <v>381</v>
      </c>
      <c r="P247" s="80" t="s">
        <v>475</v>
      </c>
      <c r="Q247" s="80" t="s">
        <v>820</v>
      </c>
      <c r="R247" s="80" t="s">
        <v>1334</v>
      </c>
      <c r="S247" s="80"/>
      <c r="T247" s="80"/>
      <c r="U247" s="80"/>
      <c r="V247" s="80"/>
      <c r="W247" s="80"/>
      <c r="X247" s="80"/>
      <c r="Y247" s="80"/>
      <c r="Z247" s="80"/>
      <c r="AA247" s="80"/>
      <c r="AB247">
        <v>1</v>
      </c>
      <c r="AC247" s="79" t="str">
        <f>REPLACE(INDEX(GroupVertices[Group],MATCH(Edges[[#This Row],[Vertex 1]],GroupVertices[Vertex],0)),1,1,"")</f>
        <v>6</v>
      </c>
      <c r="AD247" s="79" t="str">
        <f>REPLACE(INDEX(GroupVertices[Group],MATCH(Edges[[#This Row],[Vertex 2]],GroupVertices[Vertex],0)),1,1,"")</f>
        <v>5</v>
      </c>
      <c r="AE247" s="34"/>
      <c r="AF247" s="34"/>
      <c r="AG247" s="34"/>
      <c r="AH247" s="34"/>
      <c r="AI247" s="34"/>
      <c r="AJ247" s="34"/>
      <c r="AK247" s="34"/>
      <c r="AL247" s="34"/>
      <c r="AM247" s="34"/>
    </row>
    <row r="248" spans="1:39" ht="15">
      <c r="A248" s="65" t="s">
        <v>278</v>
      </c>
      <c r="B248" s="65" t="s">
        <v>277</v>
      </c>
      <c r="C248" s="66" t="s">
        <v>4893</v>
      </c>
      <c r="D248" s="67">
        <v>1</v>
      </c>
      <c r="E248" s="68" t="s">
        <v>133</v>
      </c>
      <c r="F248" s="69">
        <v>32</v>
      </c>
      <c r="G248" s="66"/>
      <c r="H248" s="70"/>
      <c r="I248" s="71"/>
      <c r="J248" s="71"/>
      <c r="K248" s="34"/>
      <c r="L248" s="78">
        <v>248</v>
      </c>
      <c r="M248" s="78"/>
      <c r="N248" s="73"/>
      <c r="O248" s="80" t="s">
        <v>381</v>
      </c>
      <c r="P248" s="80" t="s">
        <v>476</v>
      </c>
      <c r="Q248" s="80" t="s">
        <v>821</v>
      </c>
      <c r="R248" s="80" t="s">
        <v>1335</v>
      </c>
      <c r="S248" s="80"/>
      <c r="T248" s="80"/>
      <c r="U248" s="80"/>
      <c r="V248" s="80"/>
      <c r="W248" s="80"/>
      <c r="X248" s="80"/>
      <c r="Y248" s="80"/>
      <c r="Z248" s="80"/>
      <c r="AA248" s="80"/>
      <c r="AB248">
        <v>1</v>
      </c>
      <c r="AC248" s="79" t="str">
        <f>REPLACE(INDEX(GroupVertices[Group],MATCH(Edges[[#This Row],[Vertex 1]],GroupVertices[Vertex],0)),1,1,"")</f>
        <v>6</v>
      </c>
      <c r="AD248" s="79" t="str">
        <f>REPLACE(INDEX(GroupVertices[Group],MATCH(Edges[[#This Row],[Vertex 2]],GroupVertices[Vertex],0)),1,1,"")</f>
        <v>6</v>
      </c>
      <c r="AE248" s="34"/>
      <c r="AF248" s="34"/>
      <c r="AG248" s="34"/>
      <c r="AH248" s="34"/>
      <c r="AI248" s="34"/>
      <c r="AJ248" s="34"/>
      <c r="AK248" s="34"/>
      <c r="AL248" s="34"/>
      <c r="AM248" s="34"/>
    </row>
    <row r="249" spans="1:39" ht="15">
      <c r="A249" s="65" t="s">
        <v>279</v>
      </c>
      <c r="B249" s="65" t="s">
        <v>255</v>
      </c>
      <c r="C249" s="66" t="s">
        <v>4893</v>
      </c>
      <c r="D249" s="67">
        <v>1.1428571428571428</v>
      </c>
      <c r="E249" s="68" t="s">
        <v>137</v>
      </c>
      <c r="F249" s="69">
        <v>31.59375</v>
      </c>
      <c r="G249" s="66"/>
      <c r="H249" s="70"/>
      <c r="I249" s="71"/>
      <c r="J249" s="71"/>
      <c r="K249" s="34"/>
      <c r="L249" s="78">
        <v>249</v>
      </c>
      <c r="M249" s="78"/>
      <c r="N249" s="73"/>
      <c r="O249" s="80" t="s">
        <v>381</v>
      </c>
      <c r="P249" s="80" t="s">
        <v>477</v>
      </c>
      <c r="Q249" s="80" t="s">
        <v>822</v>
      </c>
      <c r="R249" s="80" t="s">
        <v>1336</v>
      </c>
      <c r="S249" s="80"/>
      <c r="T249" s="80"/>
      <c r="U249" s="80"/>
      <c r="V249" s="80"/>
      <c r="W249" s="80"/>
      <c r="X249" s="80"/>
      <c r="Y249" s="80"/>
      <c r="Z249" s="80"/>
      <c r="AA249" s="80"/>
      <c r="AB249">
        <v>2</v>
      </c>
      <c r="AC249" s="79" t="str">
        <f>REPLACE(INDEX(GroupVertices[Group],MATCH(Edges[[#This Row],[Vertex 1]],GroupVertices[Vertex],0)),1,1,"")</f>
        <v>3</v>
      </c>
      <c r="AD249" s="79" t="str">
        <f>REPLACE(INDEX(GroupVertices[Group],MATCH(Edges[[#This Row],[Vertex 2]],GroupVertices[Vertex],0)),1,1,"")</f>
        <v>3</v>
      </c>
      <c r="AE249" s="34"/>
      <c r="AF249" s="34"/>
      <c r="AG249" s="34"/>
      <c r="AH249" s="34"/>
      <c r="AI249" s="34"/>
      <c r="AJ249" s="34"/>
      <c r="AK249" s="34"/>
      <c r="AL249" s="34"/>
      <c r="AM249" s="34"/>
    </row>
    <row r="250" spans="1:39" ht="15">
      <c r="A250" s="65" t="s">
        <v>279</v>
      </c>
      <c r="B250" s="65" t="s">
        <v>255</v>
      </c>
      <c r="C250" s="66" t="s">
        <v>4893</v>
      </c>
      <c r="D250" s="67">
        <v>1.1428571428571428</v>
      </c>
      <c r="E250" s="68" t="s">
        <v>137</v>
      </c>
      <c r="F250" s="69">
        <v>31.59375</v>
      </c>
      <c r="G250" s="66"/>
      <c r="H250" s="70"/>
      <c r="I250" s="71"/>
      <c r="J250" s="71"/>
      <c r="K250" s="34"/>
      <c r="L250" s="78">
        <v>250</v>
      </c>
      <c r="M250" s="78"/>
      <c r="N250" s="73"/>
      <c r="O250" s="80" t="s">
        <v>381</v>
      </c>
      <c r="P250" s="80" t="s">
        <v>477</v>
      </c>
      <c r="Q250" s="80" t="s">
        <v>823</v>
      </c>
      <c r="R250" s="80" t="s">
        <v>1336</v>
      </c>
      <c r="S250" s="80"/>
      <c r="T250" s="80"/>
      <c r="U250" s="80"/>
      <c r="V250" s="80"/>
      <c r="W250" s="80"/>
      <c r="X250" s="80"/>
      <c r="Y250" s="80"/>
      <c r="Z250" s="80"/>
      <c r="AA250" s="80"/>
      <c r="AB250">
        <v>2</v>
      </c>
      <c r="AC250" s="79" t="str">
        <f>REPLACE(INDEX(GroupVertices[Group],MATCH(Edges[[#This Row],[Vertex 1]],GroupVertices[Vertex],0)),1,1,"")</f>
        <v>3</v>
      </c>
      <c r="AD250" s="79" t="str">
        <f>REPLACE(INDEX(GroupVertices[Group],MATCH(Edges[[#This Row],[Vertex 2]],GroupVertices[Vertex],0)),1,1,"")</f>
        <v>3</v>
      </c>
      <c r="AE250" s="34"/>
      <c r="AF250" s="34"/>
      <c r="AG250" s="34"/>
      <c r="AH250" s="34"/>
      <c r="AI250" s="34"/>
      <c r="AJ250" s="34"/>
      <c r="AK250" s="34"/>
      <c r="AL250" s="34"/>
      <c r="AM250" s="34"/>
    </row>
    <row r="251" spans="1:39" ht="15">
      <c r="A251" s="65" t="s">
        <v>279</v>
      </c>
      <c r="B251" s="65" t="s">
        <v>258</v>
      </c>
      <c r="C251" s="66" t="s">
        <v>4893</v>
      </c>
      <c r="D251" s="67">
        <v>1</v>
      </c>
      <c r="E251" s="68" t="s">
        <v>133</v>
      </c>
      <c r="F251" s="69">
        <v>32</v>
      </c>
      <c r="G251" s="66"/>
      <c r="H251" s="70"/>
      <c r="I251" s="71"/>
      <c r="J251" s="71"/>
      <c r="K251" s="34"/>
      <c r="L251" s="78">
        <v>251</v>
      </c>
      <c r="M251" s="78"/>
      <c r="N251" s="73"/>
      <c r="O251" s="80" t="s">
        <v>381</v>
      </c>
      <c r="P251" s="80" t="s">
        <v>478</v>
      </c>
      <c r="Q251" s="80" t="s">
        <v>824</v>
      </c>
      <c r="R251" s="80" t="s">
        <v>1337</v>
      </c>
      <c r="S251" s="80"/>
      <c r="T251" s="80"/>
      <c r="U251" s="80"/>
      <c r="V251" s="80"/>
      <c r="W251" s="80"/>
      <c r="X251" s="80"/>
      <c r="Y251" s="80"/>
      <c r="Z251" s="80"/>
      <c r="AA251" s="80"/>
      <c r="AB251">
        <v>1</v>
      </c>
      <c r="AC251" s="79" t="str">
        <f>REPLACE(INDEX(GroupVertices[Group],MATCH(Edges[[#This Row],[Vertex 1]],GroupVertices[Vertex],0)),1,1,"")</f>
        <v>3</v>
      </c>
      <c r="AD251" s="79" t="str">
        <f>REPLACE(INDEX(GroupVertices[Group],MATCH(Edges[[#This Row],[Vertex 2]],GroupVertices[Vertex],0)),1,1,"")</f>
        <v>3</v>
      </c>
      <c r="AE251" s="34"/>
      <c r="AF251" s="34"/>
      <c r="AG251" s="34"/>
      <c r="AH251" s="34"/>
      <c r="AI251" s="34"/>
      <c r="AJ251" s="34"/>
      <c r="AK251" s="34"/>
      <c r="AL251" s="34"/>
      <c r="AM251" s="34"/>
    </row>
    <row r="252" spans="1:39" ht="15">
      <c r="A252" s="65" t="s">
        <v>279</v>
      </c>
      <c r="B252" s="65" t="s">
        <v>276</v>
      </c>
      <c r="C252" s="66" t="s">
        <v>4893</v>
      </c>
      <c r="D252" s="67">
        <v>1</v>
      </c>
      <c r="E252" s="68" t="s">
        <v>133</v>
      </c>
      <c r="F252" s="69">
        <v>32</v>
      </c>
      <c r="G252" s="66"/>
      <c r="H252" s="70"/>
      <c r="I252" s="71"/>
      <c r="J252" s="71"/>
      <c r="K252" s="34"/>
      <c r="L252" s="78">
        <v>252</v>
      </c>
      <c r="M252" s="78"/>
      <c r="N252" s="73"/>
      <c r="O252" s="80" t="s">
        <v>381</v>
      </c>
      <c r="P252" s="80" t="s">
        <v>479</v>
      </c>
      <c r="Q252" s="80" t="s">
        <v>825</v>
      </c>
      <c r="R252" s="80" t="s">
        <v>1338</v>
      </c>
      <c r="S252" s="80"/>
      <c r="T252" s="80"/>
      <c r="U252" s="80"/>
      <c r="V252" s="80"/>
      <c r="W252" s="80"/>
      <c r="X252" s="80"/>
      <c r="Y252" s="80"/>
      <c r="Z252" s="80"/>
      <c r="AA252" s="80"/>
      <c r="AB252">
        <v>1</v>
      </c>
      <c r="AC252" s="79" t="str">
        <f>REPLACE(INDEX(GroupVertices[Group],MATCH(Edges[[#This Row],[Vertex 1]],GroupVertices[Vertex],0)),1,1,"")</f>
        <v>3</v>
      </c>
      <c r="AD252" s="79" t="str">
        <f>REPLACE(INDEX(GroupVertices[Group],MATCH(Edges[[#This Row],[Vertex 2]],GroupVertices[Vertex],0)),1,1,"")</f>
        <v>3</v>
      </c>
      <c r="AE252" s="34"/>
      <c r="AF252" s="34"/>
      <c r="AG252" s="34"/>
      <c r="AH252" s="34"/>
      <c r="AI252" s="34"/>
      <c r="AJ252" s="34"/>
      <c r="AK252" s="34"/>
      <c r="AL252" s="34"/>
      <c r="AM252" s="34"/>
    </row>
    <row r="253" spans="1:39" ht="15">
      <c r="A253" s="65" t="s">
        <v>280</v>
      </c>
      <c r="B253" s="65" t="s">
        <v>344</v>
      </c>
      <c r="C253" s="66" t="s">
        <v>4893</v>
      </c>
      <c r="D253" s="67">
        <v>1</v>
      </c>
      <c r="E253" s="68" t="s">
        <v>133</v>
      </c>
      <c r="F253" s="69">
        <v>32</v>
      </c>
      <c r="G253" s="66"/>
      <c r="H253" s="70"/>
      <c r="I253" s="71"/>
      <c r="J253" s="71"/>
      <c r="K253" s="34"/>
      <c r="L253" s="78">
        <v>253</v>
      </c>
      <c r="M253" s="78"/>
      <c r="N253" s="73"/>
      <c r="O253" s="80" t="s">
        <v>381</v>
      </c>
      <c r="P253" s="80" t="s">
        <v>480</v>
      </c>
      <c r="Q253" s="80" t="s">
        <v>826</v>
      </c>
      <c r="R253" s="80" t="s">
        <v>1339</v>
      </c>
      <c r="S253" s="80"/>
      <c r="T253" s="80"/>
      <c r="U253" s="80"/>
      <c r="V253" s="80"/>
      <c r="W253" s="80"/>
      <c r="X253" s="80"/>
      <c r="Y253" s="80"/>
      <c r="Z253" s="80"/>
      <c r="AA253" s="80"/>
      <c r="AB253">
        <v>1</v>
      </c>
      <c r="AC253" s="79" t="str">
        <f>REPLACE(INDEX(GroupVertices[Group],MATCH(Edges[[#This Row],[Vertex 1]],GroupVertices[Vertex],0)),1,1,"")</f>
        <v>2</v>
      </c>
      <c r="AD253" s="79" t="str">
        <f>REPLACE(INDEX(GroupVertices[Group],MATCH(Edges[[#This Row],[Vertex 2]],GroupVertices[Vertex],0)),1,1,"")</f>
        <v>2</v>
      </c>
      <c r="AE253" s="34"/>
      <c r="AF253" s="34"/>
      <c r="AG253" s="34"/>
      <c r="AH253" s="34"/>
      <c r="AI253" s="34"/>
      <c r="AJ253" s="34"/>
      <c r="AK253" s="34"/>
      <c r="AL253" s="34"/>
      <c r="AM253" s="34"/>
    </row>
    <row r="254" spans="1:39" ht="15">
      <c r="A254" s="65" t="s">
        <v>281</v>
      </c>
      <c r="B254" s="65" t="s">
        <v>224</v>
      </c>
      <c r="C254" s="66" t="s">
        <v>4893</v>
      </c>
      <c r="D254" s="67">
        <v>1.1428571428571428</v>
      </c>
      <c r="E254" s="68" t="s">
        <v>137</v>
      </c>
      <c r="F254" s="69">
        <v>31.59375</v>
      </c>
      <c r="G254" s="66"/>
      <c r="H254" s="70"/>
      <c r="I254" s="71"/>
      <c r="J254" s="71"/>
      <c r="K254" s="34"/>
      <c r="L254" s="78">
        <v>254</v>
      </c>
      <c r="M254" s="78"/>
      <c r="N254" s="73"/>
      <c r="O254" s="80" t="s">
        <v>381</v>
      </c>
      <c r="P254" s="80" t="s">
        <v>481</v>
      </c>
      <c r="Q254" s="80" t="s">
        <v>827</v>
      </c>
      <c r="R254" s="80" t="s">
        <v>1340</v>
      </c>
      <c r="S254" s="80"/>
      <c r="T254" s="80"/>
      <c r="U254" s="80"/>
      <c r="V254" s="80"/>
      <c r="W254" s="80"/>
      <c r="X254" s="80"/>
      <c r="Y254" s="80"/>
      <c r="Z254" s="80"/>
      <c r="AA254" s="80"/>
      <c r="AB254">
        <v>2</v>
      </c>
      <c r="AC254" s="79" t="str">
        <f>REPLACE(INDEX(GroupVertices[Group],MATCH(Edges[[#This Row],[Vertex 1]],GroupVertices[Vertex],0)),1,1,"")</f>
        <v>6</v>
      </c>
      <c r="AD254" s="79" t="str">
        <f>REPLACE(INDEX(GroupVertices[Group],MATCH(Edges[[#This Row],[Vertex 2]],GroupVertices[Vertex],0)),1,1,"")</f>
        <v>6</v>
      </c>
      <c r="AE254" s="34"/>
      <c r="AF254" s="34"/>
      <c r="AG254" s="34"/>
      <c r="AH254" s="34"/>
      <c r="AI254" s="34"/>
      <c r="AJ254" s="34"/>
      <c r="AK254" s="34"/>
      <c r="AL254" s="34"/>
      <c r="AM254" s="34"/>
    </row>
    <row r="255" spans="1:39" ht="15">
      <c r="A255" s="65" t="s">
        <v>281</v>
      </c>
      <c r="B255" s="65" t="s">
        <v>224</v>
      </c>
      <c r="C255" s="66" t="s">
        <v>4893</v>
      </c>
      <c r="D255" s="67">
        <v>1.1428571428571428</v>
      </c>
      <c r="E255" s="68" t="s">
        <v>137</v>
      </c>
      <c r="F255" s="69">
        <v>31.59375</v>
      </c>
      <c r="G255" s="66"/>
      <c r="H255" s="70"/>
      <c r="I255" s="71"/>
      <c r="J255" s="71"/>
      <c r="K255" s="34"/>
      <c r="L255" s="78">
        <v>255</v>
      </c>
      <c r="M255" s="78"/>
      <c r="N255" s="73"/>
      <c r="O255" s="80" t="s">
        <v>381</v>
      </c>
      <c r="P255" s="80" t="s">
        <v>481</v>
      </c>
      <c r="Q255" s="80" t="s">
        <v>827</v>
      </c>
      <c r="R255" s="80" t="s">
        <v>1341</v>
      </c>
      <c r="S255" s="80"/>
      <c r="T255" s="80"/>
      <c r="U255" s="80"/>
      <c r="V255" s="80"/>
      <c r="W255" s="80"/>
      <c r="X255" s="80"/>
      <c r="Y255" s="80"/>
      <c r="Z255" s="80"/>
      <c r="AA255" s="80"/>
      <c r="AB255">
        <v>2</v>
      </c>
      <c r="AC255" s="79" t="str">
        <f>REPLACE(INDEX(GroupVertices[Group],MATCH(Edges[[#This Row],[Vertex 1]],GroupVertices[Vertex],0)),1,1,"")</f>
        <v>6</v>
      </c>
      <c r="AD255" s="79" t="str">
        <f>REPLACE(INDEX(GroupVertices[Group],MATCH(Edges[[#This Row],[Vertex 2]],GroupVertices[Vertex],0)),1,1,"")</f>
        <v>6</v>
      </c>
      <c r="AE255" s="34"/>
      <c r="AF255" s="34"/>
      <c r="AG255" s="34"/>
      <c r="AH255" s="34"/>
      <c r="AI255" s="34"/>
      <c r="AJ255" s="34"/>
      <c r="AK255" s="34"/>
      <c r="AL255" s="34"/>
      <c r="AM255" s="34"/>
    </row>
    <row r="256" spans="1:39" ht="15">
      <c r="A256" s="65" t="s">
        <v>281</v>
      </c>
      <c r="B256" s="65" t="s">
        <v>294</v>
      </c>
      <c r="C256" s="66" t="s">
        <v>4893</v>
      </c>
      <c r="D256" s="67">
        <v>1</v>
      </c>
      <c r="E256" s="68" t="s">
        <v>133</v>
      </c>
      <c r="F256" s="69">
        <v>32</v>
      </c>
      <c r="G256" s="66"/>
      <c r="H256" s="70"/>
      <c r="I256" s="71"/>
      <c r="J256" s="71"/>
      <c r="K256" s="34"/>
      <c r="L256" s="78">
        <v>256</v>
      </c>
      <c r="M256" s="78"/>
      <c r="N256" s="73"/>
      <c r="O256" s="80" t="s">
        <v>381</v>
      </c>
      <c r="P256" s="80" t="s">
        <v>481</v>
      </c>
      <c r="Q256" s="80" t="s">
        <v>827</v>
      </c>
      <c r="R256" s="80" t="s">
        <v>867</v>
      </c>
      <c r="S256" s="80"/>
      <c r="T256" s="80"/>
      <c r="U256" s="80"/>
      <c r="V256" s="80"/>
      <c r="W256" s="80"/>
      <c r="X256" s="80"/>
      <c r="Y256" s="80"/>
      <c r="Z256" s="80"/>
      <c r="AA256" s="80"/>
      <c r="AB256">
        <v>1</v>
      </c>
      <c r="AC256" s="79" t="str">
        <f>REPLACE(INDEX(GroupVertices[Group],MATCH(Edges[[#This Row],[Vertex 1]],GroupVertices[Vertex],0)),1,1,"")</f>
        <v>6</v>
      </c>
      <c r="AD256" s="79" t="str">
        <f>REPLACE(INDEX(GroupVertices[Group],MATCH(Edges[[#This Row],[Vertex 2]],GroupVertices[Vertex],0)),1,1,"")</f>
        <v>6</v>
      </c>
      <c r="AE256" s="34"/>
      <c r="AF256" s="34"/>
      <c r="AG256" s="34"/>
      <c r="AH256" s="34"/>
      <c r="AI256" s="34"/>
      <c r="AJ256" s="34"/>
      <c r="AK256" s="34"/>
      <c r="AL256" s="34"/>
      <c r="AM256" s="34"/>
    </row>
    <row r="257" spans="1:39" ht="15">
      <c r="A257" s="65" t="s">
        <v>282</v>
      </c>
      <c r="B257" s="65" t="s">
        <v>281</v>
      </c>
      <c r="C257" s="66" t="s">
        <v>4893</v>
      </c>
      <c r="D257" s="67">
        <v>1</v>
      </c>
      <c r="E257" s="68" t="s">
        <v>133</v>
      </c>
      <c r="F257" s="69">
        <v>32</v>
      </c>
      <c r="G257" s="66"/>
      <c r="H257" s="70"/>
      <c r="I257" s="71"/>
      <c r="J257" s="71"/>
      <c r="K257" s="34"/>
      <c r="L257" s="78">
        <v>257</v>
      </c>
      <c r="M257" s="78"/>
      <c r="N257" s="73"/>
      <c r="O257" s="80" t="s">
        <v>381</v>
      </c>
      <c r="P257" s="80" t="s">
        <v>481</v>
      </c>
      <c r="Q257" s="80" t="s">
        <v>828</v>
      </c>
      <c r="R257" s="80" t="s">
        <v>827</v>
      </c>
      <c r="S257" s="80"/>
      <c r="T257" s="80"/>
      <c r="U257" s="80"/>
      <c r="V257" s="80"/>
      <c r="W257" s="80"/>
      <c r="X257" s="80"/>
      <c r="Y257" s="80"/>
      <c r="Z257" s="80"/>
      <c r="AA257" s="80"/>
      <c r="AB257">
        <v>1</v>
      </c>
      <c r="AC257" s="79" t="str">
        <f>REPLACE(INDEX(GroupVertices[Group],MATCH(Edges[[#This Row],[Vertex 1]],GroupVertices[Vertex],0)),1,1,"")</f>
        <v>6</v>
      </c>
      <c r="AD257" s="79" t="str">
        <f>REPLACE(INDEX(GroupVertices[Group],MATCH(Edges[[#This Row],[Vertex 2]],GroupVertices[Vertex],0)),1,1,"")</f>
        <v>6</v>
      </c>
      <c r="AE257" s="34"/>
      <c r="AF257" s="34"/>
      <c r="AG257" s="34"/>
      <c r="AH257" s="34"/>
      <c r="AI257" s="34"/>
      <c r="AJ257" s="34"/>
      <c r="AK257" s="34"/>
      <c r="AL257" s="34"/>
      <c r="AM257" s="34"/>
    </row>
    <row r="258" spans="1:39" ht="15">
      <c r="A258" s="65" t="s">
        <v>283</v>
      </c>
      <c r="B258" s="65" t="s">
        <v>281</v>
      </c>
      <c r="C258" s="66" t="s">
        <v>4893</v>
      </c>
      <c r="D258" s="67">
        <v>1</v>
      </c>
      <c r="E258" s="68" t="s">
        <v>133</v>
      </c>
      <c r="F258" s="69">
        <v>32</v>
      </c>
      <c r="G258" s="66"/>
      <c r="H258" s="70"/>
      <c r="I258" s="71"/>
      <c r="J258" s="71"/>
      <c r="K258" s="34"/>
      <c r="L258" s="78">
        <v>258</v>
      </c>
      <c r="M258" s="78"/>
      <c r="N258" s="73"/>
      <c r="O258" s="80" t="s">
        <v>381</v>
      </c>
      <c r="P258" s="80" t="s">
        <v>481</v>
      </c>
      <c r="Q258" s="80" t="s">
        <v>829</v>
      </c>
      <c r="R258" s="80" t="s">
        <v>827</v>
      </c>
      <c r="S258" s="80"/>
      <c r="T258" s="80"/>
      <c r="U258" s="80"/>
      <c r="V258" s="80"/>
      <c r="W258" s="80"/>
      <c r="X258" s="80"/>
      <c r="Y258" s="80"/>
      <c r="Z258" s="80"/>
      <c r="AA258" s="80"/>
      <c r="AB258">
        <v>1</v>
      </c>
      <c r="AC258" s="79" t="str">
        <f>REPLACE(INDEX(GroupVertices[Group],MATCH(Edges[[#This Row],[Vertex 1]],GroupVertices[Vertex],0)),1,1,"")</f>
        <v>6</v>
      </c>
      <c r="AD258" s="79" t="str">
        <f>REPLACE(INDEX(GroupVertices[Group],MATCH(Edges[[#This Row],[Vertex 2]],GroupVertices[Vertex],0)),1,1,"")</f>
        <v>6</v>
      </c>
      <c r="AE258" s="34"/>
      <c r="AF258" s="34"/>
      <c r="AG258" s="34"/>
      <c r="AH258" s="34"/>
      <c r="AI258" s="34"/>
      <c r="AJ258" s="34"/>
      <c r="AK258" s="34"/>
      <c r="AL258" s="34"/>
      <c r="AM258" s="34"/>
    </row>
    <row r="259" spans="1:39" ht="15">
      <c r="A259" s="65" t="s">
        <v>284</v>
      </c>
      <c r="B259" s="65" t="s">
        <v>281</v>
      </c>
      <c r="C259" s="66" t="s">
        <v>4893</v>
      </c>
      <c r="D259" s="67">
        <v>1</v>
      </c>
      <c r="E259" s="68" t="s">
        <v>133</v>
      </c>
      <c r="F259" s="69">
        <v>32</v>
      </c>
      <c r="G259" s="66"/>
      <c r="H259" s="70"/>
      <c r="I259" s="71"/>
      <c r="J259" s="71"/>
      <c r="K259" s="34"/>
      <c r="L259" s="78">
        <v>259</v>
      </c>
      <c r="M259" s="78"/>
      <c r="N259" s="73"/>
      <c r="O259" s="80" t="s">
        <v>381</v>
      </c>
      <c r="P259" s="80" t="s">
        <v>481</v>
      </c>
      <c r="Q259" s="80" t="s">
        <v>830</v>
      </c>
      <c r="R259" s="80" t="s">
        <v>827</v>
      </c>
      <c r="S259" s="80"/>
      <c r="T259" s="80"/>
      <c r="U259" s="80"/>
      <c r="V259" s="80"/>
      <c r="W259" s="80"/>
      <c r="X259" s="80"/>
      <c r="Y259" s="80"/>
      <c r="Z259" s="80"/>
      <c r="AA259" s="80"/>
      <c r="AB259">
        <v>1</v>
      </c>
      <c r="AC259" s="79" t="str">
        <f>REPLACE(INDEX(GroupVertices[Group],MATCH(Edges[[#This Row],[Vertex 1]],GroupVertices[Vertex],0)),1,1,"")</f>
        <v>6</v>
      </c>
      <c r="AD259" s="79" t="str">
        <f>REPLACE(INDEX(GroupVertices[Group],MATCH(Edges[[#This Row],[Vertex 2]],GroupVertices[Vertex],0)),1,1,"")</f>
        <v>6</v>
      </c>
      <c r="AE259" s="34"/>
      <c r="AF259" s="34"/>
      <c r="AG259" s="34"/>
      <c r="AH259" s="34"/>
      <c r="AI259" s="34"/>
      <c r="AJ259" s="34"/>
      <c r="AK259" s="34"/>
      <c r="AL259" s="34"/>
      <c r="AM259" s="34"/>
    </row>
    <row r="260" spans="1:39" ht="15">
      <c r="A260" s="65" t="s">
        <v>282</v>
      </c>
      <c r="B260" s="65" t="s">
        <v>224</v>
      </c>
      <c r="C260" s="66" t="s">
        <v>4893</v>
      </c>
      <c r="D260" s="67">
        <v>1.1428571428571428</v>
      </c>
      <c r="E260" s="68" t="s">
        <v>137</v>
      </c>
      <c r="F260" s="69">
        <v>31.59375</v>
      </c>
      <c r="G260" s="66"/>
      <c r="H260" s="70"/>
      <c r="I260" s="71"/>
      <c r="J260" s="71"/>
      <c r="K260" s="34"/>
      <c r="L260" s="78">
        <v>260</v>
      </c>
      <c r="M260" s="78"/>
      <c r="N260" s="73"/>
      <c r="O260" s="80" t="s">
        <v>381</v>
      </c>
      <c r="P260" s="80" t="s">
        <v>481</v>
      </c>
      <c r="Q260" s="80" t="s">
        <v>828</v>
      </c>
      <c r="R260" s="80" t="s">
        <v>1340</v>
      </c>
      <c r="S260" s="80"/>
      <c r="T260" s="80"/>
      <c r="U260" s="80"/>
      <c r="V260" s="80"/>
      <c r="W260" s="80"/>
      <c r="X260" s="80"/>
      <c r="Y260" s="80"/>
      <c r="Z260" s="80"/>
      <c r="AA260" s="80"/>
      <c r="AB260">
        <v>2</v>
      </c>
      <c r="AC260" s="79" t="str">
        <f>REPLACE(INDEX(GroupVertices[Group],MATCH(Edges[[#This Row],[Vertex 1]],GroupVertices[Vertex],0)),1,1,"")</f>
        <v>6</v>
      </c>
      <c r="AD260" s="79" t="str">
        <f>REPLACE(INDEX(GroupVertices[Group],MATCH(Edges[[#This Row],[Vertex 2]],GroupVertices[Vertex],0)),1,1,"")</f>
        <v>6</v>
      </c>
      <c r="AE260" s="34"/>
      <c r="AF260" s="34"/>
      <c r="AG260" s="34"/>
      <c r="AH260" s="34"/>
      <c r="AI260" s="34"/>
      <c r="AJ260" s="34"/>
      <c r="AK260" s="34"/>
      <c r="AL260" s="34"/>
      <c r="AM260" s="34"/>
    </row>
    <row r="261" spans="1:39" ht="15">
      <c r="A261" s="65" t="s">
        <v>282</v>
      </c>
      <c r="B261" s="65" t="s">
        <v>224</v>
      </c>
      <c r="C261" s="66" t="s">
        <v>4893</v>
      </c>
      <c r="D261" s="67">
        <v>1.1428571428571428</v>
      </c>
      <c r="E261" s="68" t="s">
        <v>137</v>
      </c>
      <c r="F261" s="69">
        <v>31.59375</v>
      </c>
      <c r="G261" s="66"/>
      <c r="H261" s="70"/>
      <c r="I261" s="71"/>
      <c r="J261" s="71"/>
      <c r="K261" s="34"/>
      <c r="L261" s="78">
        <v>261</v>
      </c>
      <c r="M261" s="78"/>
      <c r="N261" s="73"/>
      <c r="O261" s="80" t="s">
        <v>381</v>
      </c>
      <c r="P261" s="80" t="s">
        <v>481</v>
      </c>
      <c r="Q261" s="80" t="s">
        <v>828</v>
      </c>
      <c r="R261" s="80" t="s">
        <v>1341</v>
      </c>
      <c r="S261" s="80"/>
      <c r="T261" s="80"/>
      <c r="U261" s="80"/>
      <c r="V261" s="80"/>
      <c r="W261" s="80"/>
      <c r="X261" s="80"/>
      <c r="Y261" s="80"/>
      <c r="Z261" s="80"/>
      <c r="AA261" s="80"/>
      <c r="AB261">
        <v>2</v>
      </c>
      <c r="AC261" s="79" t="str">
        <f>REPLACE(INDEX(GroupVertices[Group],MATCH(Edges[[#This Row],[Vertex 1]],GroupVertices[Vertex],0)),1,1,"")</f>
        <v>6</v>
      </c>
      <c r="AD261" s="79" t="str">
        <f>REPLACE(INDEX(GroupVertices[Group],MATCH(Edges[[#This Row],[Vertex 2]],GroupVertices[Vertex],0)),1,1,"")</f>
        <v>6</v>
      </c>
      <c r="AE261" s="34"/>
      <c r="AF261" s="34"/>
      <c r="AG261" s="34"/>
      <c r="AH261" s="34"/>
      <c r="AI261" s="34"/>
      <c r="AJ261" s="34"/>
      <c r="AK261" s="34"/>
      <c r="AL261" s="34"/>
      <c r="AM261" s="34"/>
    </row>
    <row r="262" spans="1:39" ht="15">
      <c r="A262" s="65" t="s">
        <v>282</v>
      </c>
      <c r="B262" s="65" t="s">
        <v>294</v>
      </c>
      <c r="C262" s="66" t="s">
        <v>4893</v>
      </c>
      <c r="D262" s="67">
        <v>1</v>
      </c>
      <c r="E262" s="68" t="s">
        <v>133</v>
      </c>
      <c r="F262" s="69">
        <v>32</v>
      </c>
      <c r="G262" s="66"/>
      <c r="H262" s="70"/>
      <c r="I262" s="71"/>
      <c r="J262" s="71"/>
      <c r="K262" s="34"/>
      <c r="L262" s="78">
        <v>262</v>
      </c>
      <c r="M262" s="78"/>
      <c r="N262" s="73"/>
      <c r="O262" s="80" t="s">
        <v>381</v>
      </c>
      <c r="P262" s="80" t="s">
        <v>481</v>
      </c>
      <c r="Q262" s="80" t="s">
        <v>828</v>
      </c>
      <c r="R262" s="80" t="s">
        <v>867</v>
      </c>
      <c r="S262" s="80"/>
      <c r="T262" s="80"/>
      <c r="U262" s="80"/>
      <c r="V262" s="80"/>
      <c r="W262" s="80"/>
      <c r="X262" s="80"/>
      <c r="Y262" s="80"/>
      <c r="Z262" s="80"/>
      <c r="AA262" s="80"/>
      <c r="AB262">
        <v>1</v>
      </c>
      <c r="AC262" s="79" t="str">
        <f>REPLACE(INDEX(GroupVertices[Group],MATCH(Edges[[#This Row],[Vertex 1]],GroupVertices[Vertex],0)),1,1,"")</f>
        <v>6</v>
      </c>
      <c r="AD262" s="79" t="str">
        <f>REPLACE(INDEX(GroupVertices[Group],MATCH(Edges[[#This Row],[Vertex 2]],GroupVertices[Vertex],0)),1,1,"")</f>
        <v>6</v>
      </c>
      <c r="AE262" s="34"/>
      <c r="AF262" s="34"/>
      <c r="AG262" s="34"/>
      <c r="AH262" s="34"/>
      <c r="AI262" s="34"/>
      <c r="AJ262" s="34"/>
      <c r="AK262" s="34"/>
      <c r="AL262" s="34"/>
      <c r="AM262" s="34"/>
    </row>
    <row r="263" spans="1:39" ht="15">
      <c r="A263" s="65" t="s">
        <v>274</v>
      </c>
      <c r="B263" s="65" t="s">
        <v>282</v>
      </c>
      <c r="C263" s="66" t="s">
        <v>4893</v>
      </c>
      <c r="D263" s="67">
        <v>1.1428571428571428</v>
      </c>
      <c r="E263" s="68" t="s">
        <v>137</v>
      </c>
      <c r="F263" s="69">
        <v>31.59375</v>
      </c>
      <c r="G263" s="66"/>
      <c r="H263" s="70"/>
      <c r="I263" s="71"/>
      <c r="J263" s="71"/>
      <c r="K263" s="34"/>
      <c r="L263" s="78">
        <v>263</v>
      </c>
      <c r="M263" s="78"/>
      <c r="N263" s="73"/>
      <c r="O263" s="80" t="s">
        <v>381</v>
      </c>
      <c r="P263" s="80" t="s">
        <v>482</v>
      </c>
      <c r="Q263" s="80" t="s">
        <v>831</v>
      </c>
      <c r="R263" s="80" t="s">
        <v>1342</v>
      </c>
      <c r="S263" s="80"/>
      <c r="T263" s="80"/>
      <c r="U263" s="80"/>
      <c r="V263" s="80"/>
      <c r="W263" s="80"/>
      <c r="X263" s="80"/>
      <c r="Y263" s="80"/>
      <c r="Z263" s="80"/>
      <c r="AA263" s="80"/>
      <c r="AB263">
        <v>2</v>
      </c>
      <c r="AC263" s="79" t="str">
        <f>REPLACE(INDEX(GroupVertices[Group],MATCH(Edges[[#This Row],[Vertex 1]],GroupVertices[Vertex],0)),1,1,"")</f>
        <v>3</v>
      </c>
      <c r="AD263" s="79" t="str">
        <f>REPLACE(INDEX(GroupVertices[Group],MATCH(Edges[[#This Row],[Vertex 2]],GroupVertices[Vertex],0)),1,1,"")</f>
        <v>6</v>
      </c>
      <c r="AE263" s="34"/>
      <c r="AF263" s="34"/>
      <c r="AG263" s="34"/>
      <c r="AH263" s="34"/>
      <c r="AI263" s="34"/>
      <c r="AJ263" s="34"/>
      <c r="AK263" s="34"/>
      <c r="AL263" s="34"/>
      <c r="AM263" s="34"/>
    </row>
    <row r="264" spans="1:39" ht="15">
      <c r="A264" s="65" t="s">
        <v>274</v>
      </c>
      <c r="B264" s="65" t="s">
        <v>282</v>
      </c>
      <c r="C264" s="66" t="s">
        <v>4893</v>
      </c>
      <c r="D264" s="67">
        <v>1.1428571428571428</v>
      </c>
      <c r="E264" s="68" t="s">
        <v>137</v>
      </c>
      <c r="F264" s="69">
        <v>31.59375</v>
      </c>
      <c r="G264" s="66"/>
      <c r="H264" s="70"/>
      <c r="I264" s="71"/>
      <c r="J264" s="71"/>
      <c r="K264" s="34"/>
      <c r="L264" s="78">
        <v>264</v>
      </c>
      <c r="M264" s="78"/>
      <c r="N264" s="73"/>
      <c r="O264" s="80" t="s">
        <v>381</v>
      </c>
      <c r="P264" s="80" t="s">
        <v>482</v>
      </c>
      <c r="Q264" s="80" t="s">
        <v>831</v>
      </c>
      <c r="R264" s="80" t="s">
        <v>1343</v>
      </c>
      <c r="S264" s="80"/>
      <c r="T264" s="80"/>
      <c r="U264" s="80"/>
      <c r="V264" s="80"/>
      <c r="W264" s="80"/>
      <c r="X264" s="80"/>
      <c r="Y264" s="80"/>
      <c r="Z264" s="80"/>
      <c r="AA264" s="80"/>
      <c r="AB264">
        <v>2</v>
      </c>
      <c r="AC264" s="79" t="str">
        <f>REPLACE(INDEX(GroupVertices[Group],MATCH(Edges[[#This Row],[Vertex 1]],GroupVertices[Vertex],0)),1,1,"")</f>
        <v>3</v>
      </c>
      <c r="AD264" s="79" t="str">
        <f>REPLACE(INDEX(GroupVertices[Group],MATCH(Edges[[#This Row],[Vertex 2]],GroupVertices[Vertex],0)),1,1,"")</f>
        <v>6</v>
      </c>
      <c r="AE264" s="34"/>
      <c r="AF264" s="34"/>
      <c r="AG264" s="34"/>
      <c r="AH264" s="34"/>
      <c r="AI264" s="34"/>
      <c r="AJ264" s="34"/>
      <c r="AK264" s="34"/>
      <c r="AL264" s="34"/>
      <c r="AM264" s="34"/>
    </row>
    <row r="265" spans="1:39" ht="15">
      <c r="A265" s="65" t="s">
        <v>283</v>
      </c>
      <c r="B265" s="65" t="s">
        <v>282</v>
      </c>
      <c r="C265" s="66" t="s">
        <v>4893</v>
      </c>
      <c r="D265" s="67">
        <v>1</v>
      </c>
      <c r="E265" s="68" t="s">
        <v>133</v>
      </c>
      <c r="F265" s="69">
        <v>32</v>
      </c>
      <c r="G265" s="66"/>
      <c r="H265" s="70"/>
      <c r="I265" s="71"/>
      <c r="J265" s="71"/>
      <c r="K265" s="34"/>
      <c r="L265" s="78">
        <v>265</v>
      </c>
      <c r="M265" s="78"/>
      <c r="N265" s="73"/>
      <c r="O265" s="80" t="s">
        <v>381</v>
      </c>
      <c r="P265" s="80" t="s">
        <v>481</v>
      </c>
      <c r="Q265" s="80" t="s">
        <v>829</v>
      </c>
      <c r="R265" s="80" t="s">
        <v>828</v>
      </c>
      <c r="S265" s="80"/>
      <c r="T265" s="80"/>
      <c r="U265" s="80"/>
      <c r="V265" s="80"/>
      <c r="W265" s="80"/>
      <c r="X265" s="80"/>
      <c r="Y265" s="80"/>
      <c r="Z265" s="80"/>
      <c r="AA265" s="80"/>
      <c r="AB265">
        <v>1</v>
      </c>
      <c r="AC265" s="79" t="str">
        <f>REPLACE(INDEX(GroupVertices[Group],MATCH(Edges[[#This Row],[Vertex 1]],GroupVertices[Vertex],0)),1,1,"")</f>
        <v>6</v>
      </c>
      <c r="AD265" s="79" t="str">
        <f>REPLACE(INDEX(GroupVertices[Group],MATCH(Edges[[#This Row],[Vertex 2]],GroupVertices[Vertex],0)),1,1,"")</f>
        <v>6</v>
      </c>
      <c r="AE265" s="34"/>
      <c r="AF265" s="34"/>
      <c r="AG265" s="34"/>
      <c r="AH265" s="34"/>
      <c r="AI265" s="34"/>
      <c r="AJ265" s="34"/>
      <c r="AK265" s="34"/>
      <c r="AL265" s="34"/>
      <c r="AM265" s="34"/>
    </row>
    <row r="266" spans="1:39" ht="15">
      <c r="A266" s="65" t="s">
        <v>261</v>
      </c>
      <c r="B266" s="65" t="s">
        <v>282</v>
      </c>
      <c r="C266" s="66" t="s">
        <v>4893</v>
      </c>
      <c r="D266" s="67">
        <v>1.1428571428571428</v>
      </c>
      <c r="E266" s="68" t="s">
        <v>137</v>
      </c>
      <c r="F266" s="69">
        <v>31.59375</v>
      </c>
      <c r="G266" s="66"/>
      <c r="H266" s="70"/>
      <c r="I266" s="71"/>
      <c r="J266" s="71"/>
      <c r="K266" s="34"/>
      <c r="L266" s="78">
        <v>266</v>
      </c>
      <c r="M266" s="78"/>
      <c r="N266" s="73"/>
      <c r="O266" s="80" t="s">
        <v>381</v>
      </c>
      <c r="P266" s="80" t="s">
        <v>483</v>
      </c>
      <c r="Q266" s="80" t="s">
        <v>832</v>
      </c>
      <c r="R266" s="80" t="s">
        <v>1344</v>
      </c>
      <c r="S266" s="80"/>
      <c r="T266" s="80"/>
      <c r="U266" s="80"/>
      <c r="V266" s="80"/>
      <c r="W266" s="80"/>
      <c r="X266" s="80"/>
      <c r="Y266" s="80"/>
      <c r="Z266" s="80"/>
      <c r="AA266" s="80"/>
      <c r="AB266">
        <v>2</v>
      </c>
      <c r="AC266" s="79" t="str">
        <f>REPLACE(INDEX(GroupVertices[Group],MATCH(Edges[[#This Row],[Vertex 1]],GroupVertices[Vertex],0)),1,1,"")</f>
        <v>3</v>
      </c>
      <c r="AD266" s="79" t="str">
        <f>REPLACE(INDEX(GroupVertices[Group],MATCH(Edges[[#This Row],[Vertex 2]],GroupVertices[Vertex],0)),1,1,"")</f>
        <v>6</v>
      </c>
      <c r="AE266" s="34"/>
      <c r="AF266" s="34"/>
      <c r="AG266" s="34"/>
      <c r="AH266" s="34"/>
      <c r="AI266" s="34"/>
      <c r="AJ266" s="34"/>
      <c r="AK266" s="34"/>
      <c r="AL266" s="34"/>
      <c r="AM266" s="34"/>
    </row>
    <row r="267" spans="1:39" ht="15">
      <c r="A267" s="65" t="s">
        <v>261</v>
      </c>
      <c r="B267" s="65" t="s">
        <v>282</v>
      </c>
      <c r="C267" s="66" t="s">
        <v>4893</v>
      </c>
      <c r="D267" s="67">
        <v>1.1428571428571428</v>
      </c>
      <c r="E267" s="68" t="s">
        <v>137</v>
      </c>
      <c r="F267" s="69">
        <v>31.59375</v>
      </c>
      <c r="G267" s="66"/>
      <c r="H267" s="70"/>
      <c r="I267" s="71"/>
      <c r="J267" s="71"/>
      <c r="K267" s="34"/>
      <c r="L267" s="78">
        <v>267</v>
      </c>
      <c r="M267" s="78"/>
      <c r="N267" s="73"/>
      <c r="O267" s="80" t="s">
        <v>381</v>
      </c>
      <c r="P267" s="80" t="s">
        <v>483</v>
      </c>
      <c r="Q267" s="80" t="s">
        <v>833</v>
      </c>
      <c r="R267" s="80" t="s">
        <v>1344</v>
      </c>
      <c r="S267" s="80"/>
      <c r="T267" s="80"/>
      <c r="U267" s="80"/>
      <c r="V267" s="80"/>
      <c r="W267" s="80"/>
      <c r="X267" s="80"/>
      <c r="Y267" s="80"/>
      <c r="Z267" s="80"/>
      <c r="AA267" s="80"/>
      <c r="AB267">
        <v>2</v>
      </c>
      <c r="AC267" s="79" t="str">
        <f>REPLACE(INDEX(GroupVertices[Group],MATCH(Edges[[#This Row],[Vertex 1]],GroupVertices[Vertex],0)),1,1,"")</f>
        <v>3</v>
      </c>
      <c r="AD267" s="79" t="str">
        <f>REPLACE(INDEX(GroupVertices[Group],MATCH(Edges[[#This Row],[Vertex 2]],GroupVertices[Vertex],0)),1,1,"")</f>
        <v>6</v>
      </c>
      <c r="AE267" s="34"/>
      <c r="AF267" s="34"/>
      <c r="AG267" s="34"/>
      <c r="AH267" s="34"/>
      <c r="AI267" s="34"/>
      <c r="AJ267" s="34"/>
      <c r="AK267" s="34"/>
      <c r="AL267" s="34"/>
      <c r="AM267" s="34"/>
    </row>
    <row r="268" spans="1:39" ht="15">
      <c r="A268" s="65" t="s">
        <v>284</v>
      </c>
      <c r="B268" s="65" t="s">
        <v>282</v>
      </c>
      <c r="C268" s="66" t="s">
        <v>4893</v>
      </c>
      <c r="D268" s="67">
        <v>1</v>
      </c>
      <c r="E268" s="68" t="s">
        <v>133</v>
      </c>
      <c r="F268" s="69">
        <v>32</v>
      </c>
      <c r="G268" s="66"/>
      <c r="H268" s="70"/>
      <c r="I268" s="71"/>
      <c r="J268" s="71"/>
      <c r="K268" s="34"/>
      <c r="L268" s="78">
        <v>268</v>
      </c>
      <c r="M268" s="78"/>
      <c r="N268" s="73"/>
      <c r="O268" s="80" t="s">
        <v>381</v>
      </c>
      <c r="P268" s="80" t="s">
        <v>481</v>
      </c>
      <c r="Q268" s="80" t="s">
        <v>830</v>
      </c>
      <c r="R268" s="80" t="s">
        <v>828</v>
      </c>
      <c r="S268" s="80"/>
      <c r="T268" s="80"/>
      <c r="U268" s="80"/>
      <c r="V268" s="80"/>
      <c r="W268" s="80"/>
      <c r="X268" s="80"/>
      <c r="Y268" s="80"/>
      <c r="Z268" s="80"/>
      <c r="AA268" s="80"/>
      <c r="AB268">
        <v>1</v>
      </c>
      <c r="AC268" s="79" t="str">
        <f>REPLACE(INDEX(GroupVertices[Group],MATCH(Edges[[#This Row],[Vertex 1]],GroupVertices[Vertex],0)),1,1,"")</f>
        <v>6</v>
      </c>
      <c r="AD268" s="79" t="str">
        <f>REPLACE(INDEX(GroupVertices[Group],MATCH(Edges[[#This Row],[Vertex 2]],GroupVertices[Vertex],0)),1,1,"")</f>
        <v>6</v>
      </c>
      <c r="AE268" s="34"/>
      <c r="AF268" s="34"/>
      <c r="AG268" s="34"/>
      <c r="AH268" s="34"/>
      <c r="AI268" s="34"/>
      <c r="AJ268" s="34"/>
      <c r="AK268" s="34"/>
      <c r="AL268" s="34"/>
      <c r="AM268" s="34"/>
    </row>
    <row r="269" spans="1:39" ht="15">
      <c r="A269" s="65" t="s">
        <v>284</v>
      </c>
      <c r="B269" s="65" t="s">
        <v>224</v>
      </c>
      <c r="C269" s="66" t="s">
        <v>4893</v>
      </c>
      <c r="D269" s="67">
        <v>1.1428571428571428</v>
      </c>
      <c r="E269" s="68" t="s">
        <v>137</v>
      </c>
      <c r="F269" s="69">
        <v>31.59375</v>
      </c>
      <c r="G269" s="66"/>
      <c r="H269" s="70"/>
      <c r="I269" s="71"/>
      <c r="J269" s="71"/>
      <c r="K269" s="34"/>
      <c r="L269" s="78">
        <v>269</v>
      </c>
      <c r="M269" s="78"/>
      <c r="N269" s="73"/>
      <c r="O269" s="80" t="s">
        <v>381</v>
      </c>
      <c r="P269" s="80" t="s">
        <v>481</v>
      </c>
      <c r="Q269" s="80" t="s">
        <v>830</v>
      </c>
      <c r="R269" s="80" t="s">
        <v>1340</v>
      </c>
      <c r="S269" s="80"/>
      <c r="T269" s="80"/>
      <c r="U269" s="80"/>
      <c r="V269" s="80"/>
      <c r="W269" s="80"/>
      <c r="X269" s="80"/>
      <c r="Y269" s="80"/>
      <c r="Z269" s="80"/>
      <c r="AA269" s="80"/>
      <c r="AB269">
        <v>2</v>
      </c>
      <c r="AC269" s="79" t="str">
        <f>REPLACE(INDEX(GroupVertices[Group],MATCH(Edges[[#This Row],[Vertex 1]],GroupVertices[Vertex],0)),1,1,"")</f>
        <v>6</v>
      </c>
      <c r="AD269" s="79" t="str">
        <f>REPLACE(INDEX(GroupVertices[Group],MATCH(Edges[[#This Row],[Vertex 2]],GroupVertices[Vertex],0)),1,1,"")</f>
        <v>6</v>
      </c>
      <c r="AE269" s="34"/>
      <c r="AF269" s="34"/>
      <c r="AG269" s="34"/>
      <c r="AH269" s="34"/>
      <c r="AI269" s="34"/>
      <c r="AJ269" s="34"/>
      <c r="AK269" s="34"/>
      <c r="AL269" s="34"/>
      <c r="AM269" s="34"/>
    </row>
    <row r="270" spans="1:39" ht="15">
      <c r="A270" s="65" t="s">
        <v>284</v>
      </c>
      <c r="B270" s="65" t="s">
        <v>224</v>
      </c>
      <c r="C270" s="66" t="s">
        <v>4893</v>
      </c>
      <c r="D270" s="67">
        <v>1.1428571428571428</v>
      </c>
      <c r="E270" s="68" t="s">
        <v>137</v>
      </c>
      <c r="F270" s="69">
        <v>31.59375</v>
      </c>
      <c r="G270" s="66"/>
      <c r="H270" s="70"/>
      <c r="I270" s="71"/>
      <c r="J270" s="71"/>
      <c r="K270" s="34"/>
      <c r="L270" s="78">
        <v>270</v>
      </c>
      <c r="M270" s="78"/>
      <c r="N270" s="73"/>
      <c r="O270" s="80" t="s">
        <v>381</v>
      </c>
      <c r="P270" s="80" t="s">
        <v>481</v>
      </c>
      <c r="Q270" s="80" t="s">
        <v>830</v>
      </c>
      <c r="R270" s="80" t="s">
        <v>1341</v>
      </c>
      <c r="S270" s="80"/>
      <c r="T270" s="80"/>
      <c r="U270" s="80"/>
      <c r="V270" s="80"/>
      <c r="W270" s="80"/>
      <c r="X270" s="80"/>
      <c r="Y270" s="80"/>
      <c r="Z270" s="80"/>
      <c r="AA270" s="80"/>
      <c r="AB270">
        <v>2</v>
      </c>
      <c r="AC270" s="79" t="str">
        <f>REPLACE(INDEX(GroupVertices[Group],MATCH(Edges[[#This Row],[Vertex 1]],GroupVertices[Vertex],0)),1,1,"")</f>
        <v>6</v>
      </c>
      <c r="AD270" s="79" t="str">
        <f>REPLACE(INDEX(GroupVertices[Group],MATCH(Edges[[#This Row],[Vertex 2]],GroupVertices[Vertex],0)),1,1,"")</f>
        <v>6</v>
      </c>
      <c r="AE270" s="34"/>
      <c r="AF270" s="34"/>
      <c r="AG270" s="34"/>
      <c r="AH270" s="34"/>
      <c r="AI270" s="34"/>
      <c r="AJ270" s="34"/>
      <c r="AK270" s="34"/>
      <c r="AL270" s="34"/>
      <c r="AM270" s="34"/>
    </row>
    <row r="271" spans="1:39" ht="15">
      <c r="A271" s="65" t="s">
        <v>284</v>
      </c>
      <c r="B271" s="65" t="s">
        <v>294</v>
      </c>
      <c r="C271" s="66" t="s">
        <v>4893</v>
      </c>
      <c r="D271" s="67">
        <v>1</v>
      </c>
      <c r="E271" s="68" t="s">
        <v>133</v>
      </c>
      <c r="F271" s="69">
        <v>32</v>
      </c>
      <c r="G271" s="66"/>
      <c r="H271" s="70"/>
      <c r="I271" s="71"/>
      <c r="J271" s="71"/>
      <c r="K271" s="34"/>
      <c r="L271" s="78">
        <v>271</v>
      </c>
      <c r="M271" s="78"/>
      <c r="N271" s="73"/>
      <c r="O271" s="80" t="s">
        <v>381</v>
      </c>
      <c r="P271" s="80" t="s">
        <v>481</v>
      </c>
      <c r="Q271" s="80" t="s">
        <v>830</v>
      </c>
      <c r="R271" s="80" t="s">
        <v>867</v>
      </c>
      <c r="S271" s="80"/>
      <c r="T271" s="80"/>
      <c r="U271" s="80"/>
      <c r="V271" s="80"/>
      <c r="W271" s="80"/>
      <c r="X271" s="80"/>
      <c r="Y271" s="80"/>
      <c r="Z271" s="80"/>
      <c r="AA271" s="80"/>
      <c r="AB271">
        <v>1</v>
      </c>
      <c r="AC271" s="79" t="str">
        <f>REPLACE(INDEX(GroupVertices[Group],MATCH(Edges[[#This Row],[Vertex 1]],GroupVertices[Vertex],0)),1,1,"")</f>
        <v>6</v>
      </c>
      <c r="AD271" s="79" t="str">
        <f>REPLACE(INDEX(GroupVertices[Group],MATCH(Edges[[#This Row],[Vertex 2]],GroupVertices[Vertex],0)),1,1,"")</f>
        <v>6</v>
      </c>
      <c r="AE271" s="34"/>
      <c r="AF271" s="34"/>
      <c r="AG271" s="34"/>
      <c r="AH271" s="34"/>
      <c r="AI271" s="34"/>
      <c r="AJ271" s="34"/>
      <c r="AK271" s="34"/>
      <c r="AL271" s="34"/>
      <c r="AM271" s="34"/>
    </row>
    <row r="272" spans="1:39" ht="15">
      <c r="A272" s="65" t="s">
        <v>284</v>
      </c>
      <c r="B272" s="65" t="s">
        <v>283</v>
      </c>
      <c r="C272" s="66" t="s">
        <v>4893</v>
      </c>
      <c r="D272" s="67">
        <v>1</v>
      </c>
      <c r="E272" s="68" t="s">
        <v>133</v>
      </c>
      <c r="F272" s="69">
        <v>32</v>
      </c>
      <c r="G272" s="66"/>
      <c r="H272" s="70"/>
      <c r="I272" s="71"/>
      <c r="J272" s="71"/>
      <c r="K272" s="34"/>
      <c r="L272" s="78">
        <v>272</v>
      </c>
      <c r="M272" s="78"/>
      <c r="N272" s="73"/>
      <c r="O272" s="80" t="s">
        <v>381</v>
      </c>
      <c r="P272" s="80" t="s">
        <v>481</v>
      </c>
      <c r="Q272" s="80" t="s">
        <v>830</v>
      </c>
      <c r="R272" s="80" t="s">
        <v>829</v>
      </c>
      <c r="S272" s="80"/>
      <c r="T272" s="80"/>
      <c r="U272" s="80"/>
      <c r="V272" s="80"/>
      <c r="W272" s="80"/>
      <c r="X272" s="80"/>
      <c r="Y272" s="80"/>
      <c r="Z272" s="80"/>
      <c r="AA272" s="80"/>
      <c r="AB272">
        <v>1</v>
      </c>
      <c r="AC272" s="79" t="str">
        <f>REPLACE(INDEX(GroupVertices[Group],MATCH(Edges[[#This Row],[Vertex 1]],GroupVertices[Vertex],0)),1,1,"")</f>
        <v>6</v>
      </c>
      <c r="AD272" s="79" t="str">
        <f>REPLACE(INDEX(GroupVertices[Group],MATCH(Edges[[#This Row],[Vertex 2]],GroupVertices[Vertex],0)),1,1,"")</f>
        <v>6</v>
      </c>
      <c r="AE272" s="34"/>
      <c r="AF272" s="34"/>
      <c r="AG272" s="34"/>
      <c r="AH272" s="34"/>
      <c r="AI272" s="34"/>
      <c r="AJ272" s="34"/>
      <c r="AK272" s="34"/>
      <c r="AL272" s="34"/>
      <c r="AM272" s="34"/>
    </row>
    <row r="273" spans="1:39" ht="15">
      <c r="A273" s="65" t="s">
        <v>267</v>
      </c>
      <c r="B273" s="65" t="s">
        <v>367</v>
      </c>
      <c r="C273" s="66" t="s">
        <v>4893</v>
      </c>
      <c r="D273" s="67">
        <v>1</v>
      </c>
      <c r="E273" s="68" t="s">
        <v>133</v>
      </c>
      <c r="F273" s="69">
        <v>32</v>
      </c>
      <c r="G273" s="66"/>
      <c r="H273" s="70"/>
      <c r="I273" s="71"/>
      <c r="J273" s="71"/>
      <c r="K273" s="34"/>
      <c r="L273" s="78">
        <v>273</v>
      </c>
      <c r="M273" s="78"/>
      <c r="N273" s="73"/>
      <c r="O273" s="80" t="s">
        <v>381</v>
      </c>
      <c r="P273" s="80" t="s">
        <v>484</v>
      </c>
      <c r="Q273" s="80" t="s">
        <v>834</v>
      </c>
      <c r="R273" s="80" t="s">
        <v>1345</v>
      </c>
      <c r="S273" s="80"/>
      <c r="T273" s="80"/>
      <c r="U273" s="80"/>
      <c r="V273" s="80"/>
      <c r="W273" s="80"/>
      <c r="X273" s="80"/>
      <c r="Y273" s="80"/>
      <c r="Z273" s="80"/>
      <c r="AA273" s="80"/>
      <c r="AB273">
        <v>1</v>
      </c>
      <c r="AC273" s="79" t="str">
        <f>REPLACE(INDEX(GroupVertices[Group],MATCH(Edges[[#This Row],[Vertex 1]],GroupVertices[Vertex],0)),1,1,"")</f>
        <v>5</v>
      </c>
      <c r="AD273" s="79" t="str">
        <f>REPLACE(INDEX(GroupVertices[Group],MATCH(Edges[[#This Row],[Vertex 2]],GroupVertices[Vertex],0)),1,1,"")</f>
        <v>7</v>
      </c>
      <c r="AE273" s="34"/>
      <c r="AF273" s="34"/>
      <c r="AG273" s="34"/>
      <c r="AH273" s="34"/>
      <c r="AI273" s="34"/>
      <c r="AJ273" s="34"/>
      <c r="AK273" s="34"/>
      <c r="AL273" s="34"/>
      <c r="AM273" s="34"/>
    </row>
    <row r="274" spans="1:39" ht="15">
      <c r="A274" s="65" t="s">
        <v>285</v>
      </c>
      <c r="B274" s="65" t="s">
        <v>367</v>
      </c>
      <c r="C274" s="66" t="s">
        <v>4893</v>
      </c>
      <c r="D274" s="67">
        <v>1</v>
      </c>
      <c r="E274" s="68" t="s">
        <v>133</v>
      </c>
      <c r="F274" s="69">
        <v>32</v>
      </c>
      <c r="G274" s="66"/>
      <c r="H274" s="70"/>
      <c r="I274" s="71"/>
      <c r="J274" s="71"/>
      <c r="K274" s="34"/>
      <c r="L274" s="78">
        <v>274</v>
      </c>
      <c r="M274" s="78"/>
      <c r="N274" s="73"/>
      <c r="O274" s="80" t="s">
        <v>381</v>
      </c>
      <c r="P274" s="80" t="s">
        <v>485</v>
      </c>
      <c r="Q274" s="80" t="s">
        <v>835</v>
      </c>
      <c r="R274" s="80" t="s">
        <v>1346</v>
      </c>
      <c r="S274" s="80"/>
      <c r="T274" s="80"/>
      <c r="U274" s="80"/>
      <c r="V274" s="80"/>
      <c r="W274" s="80"/>
      <c r="X274" s="80"/>
      <c r="Y274" s="80"/>
      <c r="Z274" s="80"/>
      <c r="AA274" s="80"/>
      <c r="AB274">
        <v>1</v>
      </c>
      <c r="AC274" s="79" t="str">
        <f>REPLACE(INDEX(GroupVertices[Group],MATCH(Edges[[#This Row],[Vertex 1]],GroupVertices[Vertex],0)),1,1,"")</f>
        <v>7</v>
      </c>
      <c r="AD274" s="79" t="str">
        <f>REPLACE(INDEX(GroupVertices[Group],MATCH(Edges[[#This Row],[Vertex 2]],GroupVertices[Vertex],0)),1,1,"")</f>
        <v>7</v>
      </c>
      <c r="AE274" s="34"/>
      <c r="AF274" s="34"/>
      <c r="AG274" s="34"/>
      <c r="AH274" s="34"/>
      <c r="AI274" s="34"/>
      <c r="AJ274" s="34"/>
      <c r="AK274" s="34"/>
      <c r="AL274" s="34"/>
      <c r="AM274" s="34"/>
    </row>
    <row r="275" spans="1:39" ht="15">
      <c r="A275" s="65" t="s">
        <v>286</v>
      </c>
      <c r="B275" s="65" t="s">
        <v>367</v>
      </c>
      <c r="C275" s="66" t="s">
        <v>4893</v>
      </c>
      <c r="D275" s="67">
        <v>1</v>
      </c>
      <c r="E275" s="68" t="s">
        <v>133</v>
      </c>
      <c r="F275" s="69">
        <v>32</v>
      </c>
      <c r="G275" s="66"/>
      <c r="H275" s="70"/>
      <c r="I275" s="71"/>
      <c r="J275" s="71"/>
      <c r="K275" s="34"/>
      <c r="L275" s="78">
        <v>275</v>
      </c>
      <c r="M275" s="78"/>
      <c r="N275" s="73"/>
      <c r="O275" s="80" t="s">
        <v>381</v>
      </c>
      <c r="P275" s="80" t="s">
        <v>486</v>
      </c>
      <c r="Q275" s="80" t="s">
        <v>836</v>
      </c>
      <c r="R275" s="80" t="s">
        <v>1347</v>
      </c>
      <c r="S275" s="80"/>
      <c r="T275" s="80"/>
      <c r="U275" s="80"/>
      <c r="V275" s="80"/>
      <c r="W275" s="80"/>
      <c r="X275" s="80"/>
      <c r="Y275" s="80"/>
      <c r="Z275" s="80"/>
      <c r="AA275" s="80"/>
      <c r="AB275">
        <v>1</v>
      </c>
      <c r="AC275" s="79" t="str">
        <f>REPLACE(INDEX(GroupVertices[Group],MATCH(Edges[[#This Row],[Vertex 1]],GroupVertices[Vertex],0)),1,1,"")</f>
        <v>4</v>
      </c>
      <c r="AD275" s="79" t="str">
        <f>REPLACE(INDEX(GroupVertices[Group],MATCH(Edges[[#This Row],[Vertex 2]],GroupVertices[Vertex],0)),1,1,"")</f>
        <v>7</v>
      </c>
      <c r="AE275" s="34"/>
      <c r="AF275" s="34"/>
      <c r="AG275" s="34"/>
      <c r="AH275" s="34"/>
      <c r="AI275" s="34"/>
      <c r="AJ275" s="34"/>
      <c r="AK275" s="34"/>
      <c r="AL275" s="34"/>
      <c r="AM275" s="34"/>
    </row>
    <row r="276" spans="1:39" ht="15">
      <c r="A276" s="65" t="s">
        <v>287</v>
      </c>
      <c r="B276" s="65" t="s">
        <v>367</v>
      </c>
      <c r="C276" s="66" t="s">
        <v>4893</v>
      </c>
      <c r="D276" s="67">
        <v>1</v>
      </c>
      <c r="E276" s="68" t="s">
        <v>133</v>
      </c>
      <c r="F276" s="69">
        <v>32</v>
      </c>
      <c r="G276" s="66"/>
      <c r="H276" s="70"/>
      <c r="I276" s="71"/>
      <c r="J276" s="71"/>
      <c r="K276" s="34"/>
      <c r="L276" s="78">
        <v>276</v>
      </c>
      <c r="M276" s="78"/>
      <c r="N276" s="73"/>
      <c r="O276" s="80" t="s">
        <v>381</v>
      </c>
      <c r="P276" s="80" t="s">
        <v>487</v>
      </c>
      <c r="Q276" s="80" t="s">
        <v>837</v>
      </c>
      <c r="R276" s="80" t="s">
        <v>1348</v>
      </c>
      <c r="S276" s="80"/>
      <c r="T276" s="80"/>
      <c r="U276" s="80"/>
      <c r="V276" s="80"/>
      <c r="W276" s="80"/>
      <c r="X276" s="80"/>
      <c r="Y276" s="80"/>
      <c r="Z276" s="80"/>
      <c r="AA276" s="80"/>
      <c r="AB276">
        <v>1</v>
      </c>
      <c r="AC276" s="79" t="str">
        <f>REPLACE(INDEX(GroupVertices[Group],MATCH(Edges[[#This Row],[Vertex 1]],GroupVertices[Vertex],0)),1,1,"")</f>
        <v>7</v>
      </c>
      <c r="AD276" s="79" t="str">
        <f>REPLACE(INDEX(GroupVertices[Group],MATCH(Edges[[#This Row],[Vertex 2]],GroupVertices[Vertex],0)),1,1,"")</f>
        <v>7</v>
      </c>
      <c r="AE276" s="34"/>
      <c r="AF276" s="34"/>
      <c r="AG276" s="34"/>
      <c r="AH276" s="34"/>
      <c r="AI276" s="34"/>
      <c r="AJ276" s="34"/>
      <c r="AK276" s="34"/>
      <c r="AL276" s="34"/>
      <c r="AM276" s="34"/>
    </row>
    <row r="277" spans="1:39" ht="15">
      <c r="A277" s="65" t="s">
        <v>288</v>
      </c>
      <c r="B277" s="65" t="s">
        <v>367</v>
      </c>
      <c r="C277" s="66" t="s">
        <v>4893</v>
      </c>
      <c r="D277" s="67">
        <v>1</v>
      </c>
      <c r="E277" s="68" t="s">
        <v>133</v>
      </c>
      <c r="F277" s="69">
        <v>32</v>
      </c>
      <c r="G277" s="66"/>
      <c r="H277" s="70"/>
      <c r="I277" s="71"/>
      <c r="J277" s="71"/>
      <c r="K277" s="34"/>
      <c r="L277" s="78">
        <v>277</v>
      </c>
      <c r="M277" s="78"/>
      <c r="N277" s="73"/>
      <c r="O277" s="80" t="s">
        <v>381</v>
      </c>
      <c r="P277" s="80" t="s">
        <v>485</v>
      </c>
      <c r="Q277" s="80" t="s">
        <v>838</v>
      </c>
      <c r="R277" s="80" t="s">
        <v>1346</v>
      </c>
      <c r="S277" s="80"/>
      <c r="T277" s="80"/>
      <c r="U277" s="80"/>
      <c r="V277" s="80"/>
      <c r="W277" s="80"/>
      <c r="X277" s="80"/>
      <c r="Y277" s="80"/>
      <c r="Z277" s="80"/>
      <c r="AA277" s="80"/>
      <c r="AB277">
        <v>1</v>
      </c>
      <c r="AC277" s="79" t="str">
        <f>REPLACE(INDEX(GroupVertices[Group],MATCH(Edges[[#This Row],[Vertex 1]],GroupVertices[Vertex],0)),1,1,"")</f>
        <v>3</v>
      </c>
      <c r="AD277" s="79" t="str">
        <f>REPLACE(INDEX(GroupVertices[Group],MATCH(Edges[[#This Row],[Vertex 2]],GroupVertices[Vertex],0)),1,1,"")</f>
        <v>7</v>
      </c>
      <c r="AE277" s="34"/>
      <c r="AF277" s="34"/>
      <c r="AG277" s="34"/>
      <c r="AH277" s="34"/>
      <c r="AI277" s="34"/>
      <c r="AJ277" s="34"/>
      <c r="AK277" s="34"/>
      <c r="AL277" s="34"/>
      <c r="AM277" s="34"/>
    </row>
    <row r="278" spans="1:39" ht="15">
      <c r="A278" s="65" t="s">
        <v>289</v>
      </c>
      <c r="B278" s="65" t="s">
        <v>368</v>
      </c>
      <c r="C278" s="66" t="s">
        <v>4893</v>
      </c>
      <c r="D278" s="67">
        <v>1</v>
      </c>
      <c r="E278" s="68" t="s">
        <v>133</v>
      </c>
      <c r="F278" s="69">
        <v>32</v>
      </c>
      <c r="G278" s="66"/>
      <c r="H278" s="70"/>
      <c r="I278" s="71"/>
      <c r="J278" s="71"/>
      <c r="K278" s="34"/>
      <c r="L278" s="78">
        <v>278</v>
      </c>
      <c r="M278" s="78"/>
      <c r="N278" s="73"/>
      <c r="O278" s="80" t="s">
        <v>381</v>
      </c>
      <c r="P278" s="80" t="s">
        <v>488</v>
      </c>
      <c r="Q278" s="80" t="s">
        <v>839</v>
      </c>
      <c r="R278" s="80" t="s">
        <v>1349</v>
      </c>
      <c r="S278" s="80"/>
      <c r="T278" s="80"/>
      <c r="U278" s="80"/>
      <c r="V278" s="80"/>
      <c r="W278" s="80"/>
      <c r="X278" s="80"/>
      <c r="Y278" s="80"/>
      <c r="Z278" s="80"/>
      <c r="AA278" s="80"/>
      <c r="AB278">
        <v>1</v>
      </c>
      <c r="AC278" s="79" t="str">
        <f>REPLACE(INDEX(GroupVertices[Group],MATCH(Edges[[#This Row],[Vertex 1]],GroupVertices[Vertex],0)),1,1,"")</f>
        <v>3</v>
      </c>
      <c r="AD278" s="79" t="str">
        <f>REPLACE(INDEX(GroupVertices[Group],MATCH(Edges[[#This Row],[Vertex 2]],GroupVertices[Vertex],0)),1,1,"")</f>
        <v>3</v>
      </c>
      <c r="AE278" s="34"/>
      <c r="AF278" s="34"/>
      <c r="AG278" s="34"/>
      <c r="AH278" s="34"/>
      <c r="AI278" s="34"/>
      <c r="AJ278" s="34"/>
      <c r="AK278" s="34"/>
      <c r="AL278" s="34"/>
      <c r="AM278" s="34"/>
    </row>
    <row r="279" spans="1:39" ht="15">
      <c r="A279" s="65" t="s">
        <v>289</v>
      </c>
      <c r="B279" s="65" t="s">
        <v>356</v>
      </c>
      <c r="C279" s="66" t="s">
        <v>4902</v>
      </c>
      <c r="D279" s="67">
        <v>5</v>
      </c>
      <c r="E279" s="68" t="s">
        <v>137</v>
      </c>
      <c r="F279" s="69">
        <v>11.28125</v>
      </c>
      <c r="G279" s="66"/>
      <c r="H279" s="70"/>
      <c r="I279" s="71"/>
      <c r="J279" s="71"/>
      <c r="K279" s="34"/>
      <c r="L279" s="78">
        <v>279</v>
      </c>
      <c r="M279" s="78"/>
      <c r="N279" s="73"/>
      <c r="O279" s="80" t="s">
        <v>381</v>
      </c>
      <c r="P279" s="80" t="s">
        <v>489</v>
      </c>
      <c r="Q279" s="80" t="s">
        <v>840</v>
      </c>
      <c r="R279" s="80" t="s">
        <v>1350</v>
      </c>
      <c r="S279" s="80" t="s">
        <v>1584</v>
      </c>
      <c r="T279" s="80" t="s">
        <v>1617</v>
      </c>
      <c r="U279" s="80" t="s">
        <v>1629</v>
      </c>
      <c r="V279" s="80" t="s">
        <v>1641</v>
      </c>
      <c r="W279" s="80"/>
      <c r="X279" s="80"/>
      <c r="Y279" s="80" t="s">
        <v>1650</v>
      </c>
      <c r="Z279" s="80" t="s">
        <v>1743</v>
      </c>
      <c r="AA279" s="80"/>
      <c r="AB279">
        <v>52</v>
      </c>
      <c r="AC279" s="79" t="str">
        <f>REPLACE(INDEX(GroupVertices[Group],MATCH(Edges[[#This Row],[Vertex 1]],GroupVertices[Vertex],0)),1,1,"")</f>
        <v>3</v>
      </c>
      <c r="AD279" s="79" t="str">
        <f>REPLACE(INDEX(GroupVertices[Group],MATCH(Edges[[#This Row],[Vertex 2]],GroupVertices[Vertex],0)),1,1,"")</f>
        <v>3</v>
      </c>
      <c r="AE279" s="34"/>
      <c r="AF279" s="34"/>
      <c r="AG279" s="34"/>
      <c r="AH279" s="34"/>
      <c r="AI279" s="34"/>
      <c r="AJ279" s="34"/>
      <c r="AK279" s="34"/>
      <c r="AL279" s="34"/>
      <c r="AM279" s="34"/>
    </row>
    <row r="280" spans="1:39" ht="15">
      <c r="A280" s="65" t="s">
        <v>289</v>
      </c>
      <c r="B280" s="65" t="s">
        <v>356</v>
      </c>
      <c r="C280" s="66" t="s">
        <v>4902</v>
      </c>
      <c r="D280" s="67">
        <v>5</v>
      </c>
      <c r="E280" s="68" t="s">
        <v>137</v>
      </c>
      <c r="F280" s="69">
        <v>11.28125</v>
      </c>
      <c r="G280" s="66"/>
      <c r="H280" s="70"/>
      <c r="I280" s="71"/>
      <c r="J280" s="71"/>
      <c r="K280" s="34"/>
      <c r="L280" s="78">
        <v>280</v>
      </c>
      <c r="M280" s="78"/>
      <c r="N280" s="73"/>
      <c r="O280" s="80" t="s">
        <v>381</v>
      </c>
      <c r="P280" s="80" t="s">
        <v>489</v>
      </c>
      <c r="Q280" s="80" t="s">
        <v>840</v>
      </c>
      <c r="R280" s="80" t="s">
        <v>1351</v>
      </c>
      <c r="S280" s="80" t="s">
        <v>1584</v>
      </c>
      <c r="T280" s="80" t="s">
        <v>1618</v>
      </c>
      <c r="U280" s="80" t="s">
        <v>1629</v>
      </c>
      <c r="V280" s="80" t="s">
        <v>1629</v>
      </c>
      <c r="W280" s="80"/>
      <c r="X280" s="80"/>
      <c r="Y280" s="80" t="s">
        <v>1651</v>
      </c>
      <c r="Z280" s="80" t="s">
        <v>1632</v>
      </c>
      <c r="AA280" s="80"/>
      <c r="AB280">
        <v>52</v>
      </c>
      <c r="AC280" s="79" t="str">
        <f>REPLACE(INDEX(GroupVertices[Group],MATCH(Edges[[#This Row],[Vertex 1]],GroupVertices[Vertex],0)),1,1,"")</f>
        <v>3</v>
      </c>
      <c r="AD280" s="79" t="str">
        <f>REPLACE(INDEX(GroupVertices[Group],MATCH(Edges[[#This Row],[Vertex 2]],GroupVertices[Vertex],0)),1,1,"")</f>
        <v>3</v>
      </c>
      <c r="AE280" s="34"/>
      <c r="AF280" s="34"/>
      <c r="AG280" s="34"/>
      <c r="AH280" s="34"/>
      <c r="AI280" s="34"/>
      <c r="AJ280" s="34"/>
      <c r="AK280" s="34"/>
      <c r="AL280" s="34"/>
      <c r="AM280" s="34"/>
    </row>
    <row r="281" spans="1:39" ht="15">
      <c r="A281" s="65" t="s">
        <v>289</v>
      </c>
      <c r="B281" s="65" t="s">
        <v>356</v>
      </c>
      <c r="C281" s="66" t="s">
        <v>4902</v>
      </c>
      <c r="D281" s="67">
        <v>5</v>
      </c>
      <c r="E281" s="68" t="s">
        <v>137</v>
      </c>
      <c r="F281" s="69">
        <v>11.28125</v>
      </c>
      <c r="G281" s="66"/>
      <c r="H281" s="70"/>
      <c r="I281" s="71"/>
      <c r="J281" s="71"/>
      <c r="K281" s="34"/>
      <c r="L281" s="78">
        <v>281</v>
      </c>
      <c r="M281" s="78"/>
      <c r="N281" s="73"/>
      <c r="O281" s="80" t="s">
        <v>381</v>
      </c>
      <c r="P281" s="80" t="s">
        <v>489</v>
      </c>
      <c r="Q281" s="80" t="s">
        <v>840</v>
      </c>
      <c r="R281" s="80" t="s">
        <v>1352</v>
      </c>
      <c r="S281" s="80" t="s">
        <v>1584</v>
      </c>
      <c r="T281" s="80" t="s">
        <v>1619</v>
      </c>
      <c r="U281" s="80" t="s">
        <v>1629</v>
      </c>
      <c r="V281" s="80" t="s">
        <v>1631</v>
      </c>
      <c r="W281" s="80"/>
      <c r="X281" s="80"/>
      <c r="Y281" s="80" t="s">
        <v>1652</v>
      </c>
      <c r="Z281" s="80" t="s">
        <v>1744</v>
      </c>
      <c r="AA281" s="80"/>
      <c r="AB281">
        <v>52</v>
      </c>
      <c r="AC281" s="79" t="str">
        <f>REPLACE(INDEX(GroupVertices[Group],MATCH(Edges[[#This Row],[Vertex 1]],GroupVertices[Vertex],0)),1,1,"")</f>
        <v>3</v>
      </c>
      <c r="AD281" s="79" t="str">
        <f>REPLACE(INDEX(GroupVertices[Group],MATCH(Edges[[#This Row],[Vertex 2]],GroupVertices[Vertex],0)),1,1,"")</f>
        <v>3</v>
      </c>
      <c r="AE281" s="34"/>
      <c r="AF281" s="34"/>
      <c r="AG281" s="34"/>
      <c r="AH281" s="34"/>
      <c r="AI281" s="34"/>
      <c r="AJ281" s="34"/>
      <c r="AK281" s="34"/>
      <c r="AL281" s="34"/>
      <c r="AM281" s="34"/>
    </row>
    <row r="282" spans="1:39" ht="15">
      <c r="A282" s="65" t="s">
        <v>289</v>
      </c>
      <c r="B282" s="65" t="s">
        <v>356</v>
      </c>
      <c r="C282" s="66" t="s">
        <v>4902</v>
      </c>
      <c r="D282" s="67">
        <v>5</v>
      </c>
      <c r="E282" s="68" t="s">
        <v>137</v>
      </c>
      <c r="F282" s="69">
        <v>11.28125</v>
      </c>
      <c r="G282" s="66"/>
      <c r="H282" s="70"/>
      <c r="I282" s="71"/>
      <c r="J282" s="71"/>
      <c r="K282" s="34"/>
      <c r="L282" s="78">
        <v>282</v>
      </c>
      <c r="M282" s="78"/>
      <c r="N282" s="73"/>
      <c r="O282" s="80" t="s">
        <v>381</v>
      </c>
      <c r="P282" s="80" t="s">
        <v>489</v>
      </c>
      <c r="Q282" s="80" t="s">
        <v>840</v>
      </c>
      <c r="R282" s="80" t="s">
        <v>1353</v>
      </c>
      <c r="S282" s="80" t="s">
        <v>1584</v>
      </c>
      <c r="T282" s="80" t="s">
        <v>1620</v>
      </c>
      <c r="U282" s="80" t="s">
        <v>1629</v>
      </c>
      <c r="V282" s="80" t="s">
        <v>1642</v>
      </c>
      <c r="W282" s="80"/>
      <c r="X282" s="80"/>
      <c r="Y282" s="80" t="s">
        <v>1653</v>
      </c>
      <c r="Z282" s="80" t="s">
        <v>1745</v>
      </c>
      <c r="AA282" s="80"/>
      <c r="AB282">
        <v>52</v>
      </c>
      <c r="AC282" s="79" t="str">
        <f>REPLACE(INDEX(GroupVertices[Group],MATCH(Edges[[#This Row],[Vertex 1]],GroupVertices[Vertex],0)),1,1,"")</f>
        <v>3</v>
      </c>
      <c r="AD282" s="79" t="str">
        <f>REPLACE(INDEX(GroupVertices[Group],MATCH(Edges[[#This Row],[Vertex 2]],GroupVertices[Vertex],0)),1,1,"")</f>
        <v>3</v>
      </c>
      <c r="AE282" s="34"/>
      <c r="AF282" s="34"/>
      <c r="AG282" s="34"/>
      <c r="AH282" s="34"/>
      <c r="AI282" s="34"/>
      <c r="AJ282" s="34"/>
      <c r="AK282" s="34"/>
      <c r="AL282" s="34"/>
      <c r="AM282" s="34"/>
    </row>
    <row r="283" spans="1:39" ht="15">
      <c r="A283" s="65" t="s">
        <v>289</v>
      </c>
      <c r="B283" s="65" t="s">
        <v>356</v>
      </c>
      <c r="C283" s="66" t="s">
        <v>4902</v>
      </c>
      <c r="D283" s="67">
        <v>5</v>
      </c>
      <c r="E283" s="68" t="s">
        <v>137</v>
      </c>
      <c r="F283" s="69">
        <v>11.28125</v>
      </c>
      <c r="G283" s="66"/>
      <c r="H283" s="70"/>
      <c r="I283" s="71"/>
      <c r="J283" s="71"/>
      <c r="K283" s="34"/>
      <c r="L283" s="78">
        <v>283</v>
      </c>
      <c r="M283" s="78"/>
      <c r="N283" s="73"/>
      <c r="O283" s="80" t="s">
        <v>381</v>
      </c>
      <c r="P283" s="80" t="s">
        <v>489</v>
      </c>
      <c r="Q283" s="80" t="s">
        <v>841</v>
      </c>
      <c r="R283" s="80" t="s">
        <v>1350</v>
      </c>
      <c r="S283" s="80" t="s">
        <v>1585</v>
      </c>
      <c r="T283" s="80" t="s">
        <v>1617</v>
      </c>
      <c r="U283" s="80" t="s">
        <v>1630</v>
      </c>
      <c r="V283" s="80" t="s">
        <v>1641</v>
      </c>
      <c r="W283" s="80"/>
      <c r="X283" s="80"/>
      <c r="Y283" s="80" t="s">
        <v>1654</v>
      </c>
      <c r="Z283" s="80" t="s">
        <v>1746</v>
      </c>
      <c r="AA283" s="80"/>
      <c r="AB283">
        <v>52</v>
      </c>
      <c r="AC283" s="79" t="str">
        <f>REPLACE(INDEX(GroupVertices[Group],MATCH(Edges[[#This Row],[Vertex 1]],GroupVertices[Vertex],0)),1,1,"")</f>
        <v>3</v>
      </c>
      <c r="AD283" s="79" t="str">
        <f>REPLACE(INDEX(GroupVertices[Group],MATCH(Edges[[#This Row],[Vertex 2]],GroupVertices[Vertex],0)),1,1,"")</f>
        <v>3</v>
      </c>
      <c r="AE283" s="34"/>
      <c r="AF283" s="34"/>
      <c r="AG283" s="34"/>
      <c r="AH283" s="34"/>
      <c r="AI283" s="34"/>
      <c r="AJ283" s="34"/>
      <c r="AK283" s="34"/>
      <c r="AL283" s="34"/>
      <c r="AM283" s="34"/>
    </row>
    <row r="284" spans="1:39" ht="15">
      <c r="A284" s="65" t="s">
        <v>289</v>
      </c>
      <c r="B284" s="65" t="s">
        <v>356</v>
      </c>
      <c r="C284" s="66" t="s">
        <v>4902</v>
      </c>
      <c r="D284" s="67">
        <v>5</v>
      </c>
      <c r="E284" s="68" t="s">
        <v>137</v>
      </c>
      <c r="F284" s="69">
        <v>11.28125</v>
      </c>
      <c r="G284" s="66"/>
      <c r="H284" s="70"/>
      <c r="I284" s="71"/>
      <c r="J284" s="71"/>
      <c r="K284" s="34"/>
      <c r="L284" s="78">
        <v>284</v>
      </c>
      <c r="M284" s="78"/>
      <c r="N284" s="73"/>
      <c r="O284" s="80" t="s">
        <v>381</v>
      </c>
      <c r="P284" s="80" t="s">
        <v>489</v>
      </c>
      <c r="Q284" s="80" t="s">
        <v>841</v>
      </c>
      <c r="R284" s="80" t="s">
        <v>1351</v>
      </c>
      <c r="S284" s="80" t="s">
        <v>1585</v>
      </c>
      <c r="T284" s="80" t="s">
        <v>1618</v>
      </c>
      <c r="U284" s="80" t="s">
        <v>1630</v>
      </c>
      <c r="V284" s="80" t="s">
        <v>1629</v>
      </c>
      <c r="W284" s="80"/>
      <c r="X284" s="80"/>
      <c r="Y284" s="80" t="s">
        <v>1655</v>
      </c>
      <c r="Z284" s="80" t="s">
        <v>1747</v>
      </c>
      <c r="AA284" s="80"/>
      <c r="AB284">
        <v>52</v>
      </c>
      <c r="AC284" s="79" t="str">
        <f>REPLACE(INDEX(GroupVertices[Group],MATCH(Edges[[#This Row],[Vertex 1]],GroupVertices[Vertex],0)),1,1,"")</f>
        <v>3</v>
      </c>
      <c r="AD284" s="79" t="str">
        <f>REPLACE(INDEX(GroupVertices[Group],MATCH(Edges[[#This Row],[Vertex 2]],GroupVertices[Vertex],0)),1,1,"")</f>
        <v>3</v>
      </c>
      <c r="AE284" s="34"/>
      <c r="AF284" s="34"/>
      <c r="AG284" s="34"/>
      <c r="AH284" s="34"/>
      <c r="AI284" s="34"/>
      <c r="AJ284" s="34"/>
      <c r="AK284" s="34"/>
      <c r="AL284" s="34"/>
      <c r="AM284" s="34"/>
    </row>
    <row r="285" spans="1:39" ht="15">
      <c r="A285" s="65" t="s">
        <v>289</v>
      </c>
      <c r="B285" s="65" t="s">
        <v>356</v>
      </c>
      <c r="C285" s="66" t="s">
        <v>4902</v>
      </c>
      <c r="D285" s="67">
        <v>5</v>
      </c>
      <c r="E285" s="68" t="s">
        <v>137</v>
      </c>
      <c r="F285" s="69">
        <v>11.28125</v>
      </c>
      <c r="G285" s="66"/>
      <c r="H285" s="70"/>
      <c r="I285" s="71"/>
      <c r="J285" s="71"/>
      <c r="K285" s="34"/>
      <c r="L285" s="78">
        <v>285</v>
      </c>
      <c r="M285" s="78"/>
      <c r="N285" s="73"/>
      <c r="O285" s="80" t="s">
        <v>381</v>
      </c>
      <c r="P285" s="80" t="s">
        <v>489</v>
      </c>
      <c r="Q285" s="80" t="s">
        <v>841</v>
      </c>
      <c r="R285" s="80" t="s">
        <v>1352</v>
      </c>
      <c r="S285" s="80" t="s">
        <v>1585</v>
      </c>
      <c r="T285" s="80" t="s">
        <v>1619</v>
      </c>
      <c r="U285" s="80" t="s">
        <v>1630</v>
      </c>
      <c r="V285" s="80" t="s">
        <v>1631</v>
      </c>
      <c r="W285" s="80"/>
      <c r="X285" s="80"/>
      <c r="Y285" s="80" t="s">
        <v>1656</v>
      </c>
      <c r="Z285" s="80" t="s">
        <v>1748</v>
      </c>
      <c r="AA285" s="80"/>
      <c r="AB285">
        <v>52</v>
      </c>
      <c r="AC285" s="79" t="str">
        <f>REPLACE(INDEX(GroupVertices[Group],MATCH(Edges[[#This Row],[Vertex 1]],GroupVertices[Vertex],0)),1,1,"")</f>
        <v>3</v>
      </c>
      <c r="AD285" s="79" t="str">
        <f>REPLACE(INDEX(GroupVertices[Group],MATCH(Edges[[#This Row],[Vertex 2]],GroupVertices[Vertex],0)),1,1,"")</f>
        <v>3</v>
      </c>
      <c r="AE285" s="34"/>
      <c r="AF285" s="34"/>
      <c r="AG285" s="34"/>
      <c r="AH285" s="34"/>
      <c r="AI285" s="34"/>
      <c r="AJ285" s="34"/>
      <c r="AK285" s="34"/>
      <c r="AL285" s="34"/>
      <c r="AM285" s="34"/>
    </row>
    <row r="286" spans="1:39" ht="15">
      <c r="A286" s="65" t="s">
        <v>289</v>
      </c>
      <c r="B286" s="65" t="s">
        <v>356</v>
      </c>
      <c r="C286" s="66" t="s">
        <v>4902</v>
      </c>
      <c r="D286" s="67">
        <v>5</v>
      </c>
      <c r="E286" s="68" t="s">
        <v>137</v>
      </c>
      <c r="F286" s="69">
        <v>11.28125</v>
      </c>
      <c r="G286" s="66"/>
      <c r="H286" s="70"/>
      <c r="I286" s="71"/>
      <c r="J286" s="71"/>
      <c r="K286" s="34"/>
      <c r="L286" s="78">
        <v>286</v>
      </c>
      <c r="M286" s="78"/>
      <c r="N286" s="73"/>
      <c r="O286" s="80" t="s">
        <v>381</v>
      </c>
      <c r="P286" s="80" t="s">
        <v>489</v>
      </c>
      <c r="Q286" s="80" t="s">
        <v>841</v>
      </c>
      <c r="R286" s="80" t="s">
        <v>1353</v>
      </c>
      <c r="S286" s="80" t="s">
        <v>1585</v>
      </c>
      <c r="T286" s="80" t="s">
        <v>1620</v>
      </c>
      <c r="U286" s="80" t="s">
        <v>1630</v>
      </c>
      <c r="V286" s="80" t="s">
        <v>1642</v>
      </c>
      <c r="W286" s="80"/>
      <c r="X286" s="80"/>
      <c r="Y286" s="80" t="s">
        <v>1657</v>
      </c>
      <c r="Z286" s="80" t="s">
        <v>1749</v>
      </c>
      <c r="AA286" s="80"/>
      <c r="AB286">
        <v>52</v>
      </c>
      <c r="AC286" s="79" t="str">
        <f>REPLACE(INDEX(GroupVertices[Group],MATCH(Edges[[#This Row],[Vertex 1]],GroupVertices[Vertex],0)),1,1,"")</f>
        <v>3</v>
      </c>
      <c r="AD286" s="79" t="str">
        <f>REPLACE(INDEX(GroupVertices[Group],MATCH(Edges[[#This Row],[Vertex 2]],GroupVertices[Vertex],0)),1,1,"")</f>
        <v>3</v>
      </c>
      <c r="AE286" s="34"/>
      <c r="AF286" s="34"/>
      <c r="AG286" s="34"/>
      <c r="AH286" s="34"/>
      <c r="AI286" s="34"/>
      <c r="AJ286" s="34"/>
      <c r="AK286" s="34"/>
      <c r="AL286" s="34"/>
      <c r="AM286" s="34"/>
    </row>
    <row r="287" spans="1:39" ht="15">
      <c r="A287" s="65" t="s">
        <v>289</v>
      </c>
      <c r="B287" s="65" t="s">
        <v>356</v>
      </c>
      <c r="C287" s="66" t="s">
        <v>4902</v>
      </c>
      <c r="D287" s="67">
        <v>5</v>
      </c>
      <c r="E287" s="68" t="s">
        <v>137</v>
      </c>
      <c r="F287" s="69">
        <v>11.28125</v>
      </c>
      <c r="G287" s="66"/>
      <c r="H287" s="70"/>
      <c r="I287" s="71"/>
      <c r="J287" s="71"/>
      <c r="K287" s="34"/>
      <c r="L287" s="78">
        <v>287</v>
      </c>
      <c r="M287" s="78"/>
      <c r="N287" s="73"/>
      <c r="O287" s="80" t="s">
        <v>381</v>
      </c>
      <c r="P287" s="80" t="s">
        <v>489</v>
      </c>
      <c r="Q287" s="80" t="s">
        <v>842</v>
      </c>
      <c r="R287" s="80" t="s">
        <v>1350</v>
      </c>
      <c r="S287" s="80" t="s">
        <v>1586</v>
      </c>
      <c r="T287" s="80" t="s">
        <v>1617</v>
      </c>
      <c r="U287" s="80" t="s">
        <v>1629</v>
      </c>
      <c r="V287" s="80" t="s">
        <v>1641</v>
      </c>
      <c r="W287" s="80"/>
      <c r="X287" s="80"/>
      <c r="Y287" s="80" t="s">
        <v>1658</v>
      </c>
      <c r="Z287" s="80" t="s">
        <v>1743</v>
      </c>
      <c r="AA287" s="80"/>
      <c r="AB287">
        <v>52</v>
      </c>
      <c r="AC287" s="79" t="str">
        <f>REPLACE(INDEX(GroupVertices[Group],MATCH(Edges[[#This Row],[Vertex 1]],GroupVertices[Vertex],0)),1,1,"")</f>
        <v>3</v>
      </c>
      <c r="AD287" s="79" t="str">
        <f>REPLACE(INDEX(GroupVertices[Group],MATCH(Edges[[#This Row],[Vertex 2]],GroupVertices[Vertex],0)),1,1,"")</f>
        <v>3</v>
      </c>
      <c r="AE287" s="34"/>
      <c r="AF287" s="34"/>
      <c r="AG287" s="34"/>
      <c r="AH287" s="34"/>
      <c r="AI287" s="34"/>
      <c r="AJ287" s="34"/>
      <c r="AK287" s="34"/>
      <c r="AL287" s="34"/>
      <c r="AM287" s="34"/>
    </row>
    <row r="288" spans="1:39" ht="15">
      <c r="A288" s="65" t="s">
        <v>289</v>
      </c>
      <c r="B288" s="65" t="s">
        <v>356</v>
      </c>
      <c r="C288" s="66" t="s">
        <v>4902</v>
      </c>
      <c r="D288" s="67">
        <v>5</v>
      </c>
      <c r="E288" s="68" t="s">
        <v>137</v>
      </c>
      <c r="F288" s="69">
        <v>11.28125</v>
      </c>
      <c r="G288" s="66"/>
      <c r="H288" s="70"/>
      <c r="I288" s="71"/>
      <c r="J288" s="71"/>
      <c r="K288" s="34"/>
      <c r="L288" s="78">
        <v>288</v>
      </c>
      <c r="M288" s="78"/>
      <c r="N288" s="73"/>
      <c r="O288" s="80" t="s">
        <v>381</v>
      </c>
      <c r="P288" s="80" t="s">
        <v>489</v>
      </c>
      <c r="Q288" s="80" t="s">
        <v>842</v>
      </c>
      <c r="R288" s="80" t="s">
        <v>1351</v>
      </c>
      <c r="S288" s="80" t="s">
        <v>1586</v>
      </c>
      <c r="T288" s="80" t="s">
        <v>1618</v>
      </c>
      <c r="U288" s="80" t="s">
        <v>1629</v>
      </c>
      <c r="V288" s="80" t="s">
        <v>1629</v>
      </c>
      <c r="W288" s="80"/>
      <c r="X288" s="80"/>
      <c r="Y288" s="80" t="s">
        <v>1659</v>
      </c>
      <c r="Z288" s="80" t="s">
        <v>1632</v>
      </c>
      <c r="AA288" s="80"/>
      <c r="AB288">
        <v>52</v>
      </c>
      <c r="AC288" s="79" t="str">
        <f>REPLACE(INDEX(GroupVertices[Group],MATCH(Edges[[#This Row],[Vertex 1]],GroupVertices[Vertex],0)),1,1,"")</f>
        <v>3</v>
      </c>
      <c r="AD288" s="79" t="str">
        <f>REPLACE(INDEX(GroupVertices[Group],MATCH(Edges[[#This Row],[Vertex 2]],GroupVertices[Vertex],0)),1,1,"")</f>
        <v>3</v>
      </c>
      <c r="AE288" s="34"/>
      <c r="AF288" s="34"/>
      <c r="AG288" s="34"/>
      <c r="AH288" s="34"/>
      <c r="AI288" s="34"/>
      <c r="AJ288" s="34"/>
      <c r="AK288" s="34"/>
      <c r="AL288" s="34"/>
      <c r="AM288" s="34"/>
    </row>
    <row r="289" spans="1:39" ht="15">
      <c r="A289" s="65" t="s">
        <v>289</v>
      </c>
      <c r="B289" s="65" t="s">
        <v>356</v>
      </c>
      <c r="C289" s="66" t="s">
        <v>4902</v>
      </c>
      <c r="D289" s="67">
        <v>5</v>
      </c>
      <c r="E289" s="68" t="s">
        <v>137</v>
      </c>
      <c r="F289" s="69">
        <v>11.28125</v>
      </c>
      <c r="G289" s="66"/>
      <c r="H289" s="70"/>
      <c r="I289" s="71"/>
      <c r="J289" s="71"/>
      <c r="K289" s="34"/>
      <c r="L289" s="78">
        <v>289</v>
      </c>
      <c r="M289" s="78"/>
      <c r="N289" s="73"/>
      <c r="O289" s="80" t="s">
        <v>381</v>
      </c>
      <c r="P289" s="80" t="s">
        <v>489</v>
      </c>
      <c r="Q289" s="80" t="s">
        <v>842</v>
      </c>
      <c r="R289" s="80" t="s">
        <v>1352</v>
      </c>
      <c r="S289" s="80" t="s">
        <v>1586</v>
      </c>
      <c r="T289" s="80" t="s">
        <v>1619</v>
      </c>
      <c r="U289" s="80" t="s">
        <v>1629</v>
      </c>
      <c r="V289" s="80" t="s">
        <v>1631</v>
      </c>
      <c r="W289" s="80"/>
      <c r="X289" s="80"/>
      <c r="Y289" s="80" t="s">
        <v>1660</v>
      </c>
      <c r="Z289" s="80" t="s">
        <v>1744</v>
      </c>
      <c r="AA289" s="80"/>
      <c r="AB289">
        <v>52</v>
      </c>
      <c r="AC289" s="79" t="str">
        <f>REPLACE(INDEX(GroupVertices[Group],MATCH(Edges[[#This Row],[Vertex 1]],GroupVertices[Vertex],0)),1,1,"")</f>
        <v>3</v>
      </c>
      <c r="AD289" s="79" t="str">
        <f>REPLACE(INDEX(GroupVertices[Group],MATCH(Edges[[#This Row],[Vertex 2]],GroupVertices[Vertex],0)),1,1,"")</f>
        <v>3</v>
      </c>
      <c r="AE289" s="34"/>
      <c r="AF289" s="34"/>
      <c r="AG289" s="34"/>
      <c r="AH289" s="34"/>
      <c r="AI289" s="34"/>
      <c r="AJ289" s="34"/>
      <c r="AK289" s="34"/>
      <c r="AL289" s="34"/>
      <c r="AM289" s="34"/>
    </row>
    <row r="290" spans="1:39" ht="15">
      <c r="A290" s="65" t="s">
        <v>289</v>
      </c>
      <c r="B290" s="65" t="s">
        <v>356</v>
      </c>
      <c r="C290" s="66" t="s">
        <v>4902</v>
      </c>
      <c r="D290" s="67">
        <v>5</v>
      </c>
      <c r="E290" s="68" t="s">
        <v>137</v>
      </c>
      <c r="F290" s="69">
        <v>11.28125</v>
      </c>
      <c r="G290" s="66"/>
      <c r="H290" s="70"/>
      <c r="I290" s="71"/>
      <c r="J290" s="71"/>
      <c r="K290" s="34"/>
      <c r="L290" s="78">
        <v>290</v>
      </c>
      <c r="M290" s="78"/>
      <c r="N290" s="73"/>
      <c r="O290" s="80" t="s">
        <v>381</v>
      </c>
      <c r="P290" s="80" t="s">
        <v>489</v>
      </c>
      <c r="Q290" s="80" t="s">
        <v>842</v>
      </c>
      <c r="R290" s="80" t="s">
        <v>1353</v>
      </c>
      <c r="S290" s="80" t="s">
        <v>1586</v>
      </c>
      <c r="T290" s="80" t="s">
        <v>1620</v>
      </c>
      <c r="U290" s="80" t="s">
        <v>1629</v>
      </c>
      <c r="V290" s="80" t="s">
        <v>1642</v>
      </c>
      <c r="W290" s="80"/>
      <c r="X290" s="80"/>
      <c r="Y290" s="80" t="s">
        <v>1661</v>
      </c>
      <c r="Z290" s="80" t="s">
        <v>1745</v>
      </c>
      <c r="AA290" s="80"/>
      <c r="AB290">
        <v>52</v>
      </c>
      <c r="AC290" s="79" t="str">
        <f>REPLACE(INDEX(GroupVertices[Group],MATCH(Edges[[#This Row],[Vertex 1]],GroupVertices[Vertex],0)),1,1,"")</f>
        <v>3</v>
      </c>
      <c r="AD290" s="79" t="str">
        <f>REPLACE(INDEX(GroupVertices[Group],MATCH(Edges[[#This Row],[Vertex 2]],GroupVertices[Vertex],0)),1,1,"")</f>
        <v>3</v>
      </c>
      <c r="AE290" s="34"/>
      <c r="AF290" s="34"/>
      <c r="AG290" s="34"/>
      <c r="AH290" s="34"/>
      <c r="AI290" s="34"/>
      <c r="AJ290" s="34"/>
      <c r="AK290" s="34"/>
      <c r="AL290" s="34"/>
      <c r="AM290" s="34"/>
    </row>
    <row r="291" spans="1:39" ht="15">
      <c r="A291" s="65" t="s">
        <v>289</v>
      </c>
      <c r="B291" s="65" t="s">
        <v>356</v>
      </c>
      <c r="C291" s="66" t="s">
        <v>4902</v>
      </c>
      <c r="D291" s="67">
        <v>5</v>
      </c>
      <c r="E291" s="68" t="s">
        <v>137</v>
      </c>
      <c r="F291" s="69">
        <v>11.28125</v>
      </c>
      <c r="G291" s="66"/>
      <c r="H291" s="70"/>
      <c r="I291" s="71"/>
      <c r="J291" s="71"/>
      <c r="K291" s="34"/>
      <c r="L291" s="78">
        <v>291</v>
      </c>
      <c r="M291" s="78"/>
      <c r="N291" s="73"/>
      <c r="O291" s="80" t="s">
        <v>381</v>
      </c>
      <c r="P291" s="80" t="s">
        <v>489</v>
      </c>
      <c r="Q291" s="80" t="s">
        <v>843</v>
      </c>
      <c r="R291" s="80" t="s">
        <v>1350</v>
      </c>
      <c r="S291" s="80" t="s">
        <v>1587</v>
      </c>
      <c r="T291" s="80" t="s">
        <v>1617</v>
      </c>
      <c r="U291" s="80" t="s">
        <v>1631</v>
      </c>
      <c r="V291" s="80" t="s">
        <v>1641</v>
      </c>
      <c r="W291" s="80"/>
      <c r="X291" s="80"/>
      <c r="Y291" s="80" t="s">
        <v>1662</v>
      </c>
      <c r="Z291" s="80" t="s">
        <v>1633</v>
      </c>
      <c r="AA291" s="80"/>
      <c r="AB291">
        <v>52</v>
      </c>
      <c r="AC291" s="79" t="str">
        <f>REPLACE(INDEX(GroupVertices[Group],MATCH(Edges[[#This Row],[Vertex 1]],GroupVertices[Vertex],0)),1,1,"")</f>
        <v>3</v>
      </c>
      <c r="AD291" s="79" t="str">
        <f>REPLACE(INDEX(GroupVertices[Group],MATCH(Edges[[#This Row],[Vertex 2]],GroupVertices[Vertex],0)),1,1,"")</f>
        <v>3</v>
      </c>
      <c r="AE291" s="34"/>
      <c r="AF291" s="34"/>
      <c r="AG291" s="34"/>
      <c r="AH291" s="34"/>
      <c r="AI291" s="34"/>
      <c r="AJ291" s="34"/>
      <c r="AK291" s="34"/>
      <c r="AL291" s="34"/>
      <c r="AM291" s="34"/>
    </row>
    <row r="292" spans="1:39" ht="15">
      <c r="A292" s="65" t="s">
        <v>289</v>
      </c>
      <c r="B292" s="65" t="s">
        <v>356</v>
      </c>
      <c r="C292" s="66" t="s">
        <v>4902</v>
      </c>
      <c r="D292" s="67">
        <v>5</v>
      </c>
      <c r="E292" s="68" t="s">
        <v>137</v>
      </c>
      <c r="F292" s="69">
        <v>11.28125</v>
      </c>
      <c r="G292" s="66"/>
      <c r="H292" s="70"/>
      <c r="I292" s="71"/>
      <c r="J292" s="71"/>
      <c r="K292" s="34"/>
      <c r="L292" s="78">
        <v>292</v>
      </c>
      <c r="M292" s="78"/>
      <c r="N292" s="73"/>
      <c r="O292" s="80" t="s">
        <v>381</v>
      </c>
      <c r="P292" s="80" t="s">
        <v>489</v>
      </c>
      <c r="Q292" s="80" t="s">
        <v>843</v>
      </c>
      <c r="R292" s="80" t="s">
        <v>1351</v>
      </c>
      <c r="S292" s="80" t="s">
        <v>1587</v>
      </c>
      <c r="T292" s="80" t="s">
        <v>1618</v>
      </c>
      <c r="U292" s="80" t="s">
        <v>1631</v>
      </c>
      <c r="V292" s="80" t="s">
        <v>1629</v>
      </c>
      <c r="W292" s="80"/>
      <c r="X292" s="80"/>
      <c r="Y292" s="80" t="s">
        <v>1663</v>
      </c>
      <c r="Z292" s="80" t="s">
        <v>1744</v>
      </c>
      <c r="AA292" s="80"/>
      <c r="AB292">
        <v>52</v>
      </c>
      <c r="AC292" s="79" t="str">
        <f>REPLACE(INDEX(GroupVertices[Group],MATCH(Edges[[#This Row],[Vertex 1]],GroupVertices[Vertex],0)),1,1,"")</f>
        <v>3</v>
      </c>
      <c r="AD292" s="79" t="str">
        <f>REPLACE(INDEX(GroupVertices[Group],MATCH(Edges[[#This Row],[Vertex 2]],GroupVertices[Vertex],0)),1,1,"")</f>
        <v>3</v>
      </c>
      <c r="AE292" s="34"/>
      <c r="AF292" s="34"/>
      <c r="AG292" s="34"/>
      <c r="AH292" s="34"/>
      <c r="AI292" s="34"/>
      <c r="AJ292" s="34"/>
      <c r="AK292" s="34"/>
      <c r="AL292" s="34"/>
      <c r="AM292" s="34"/>
    </row>
    <row r="293" spans="1:39" ht="15">
      <c r="A293" s="65" t="s">
        <v>289</v>
      </c>
      <c r="B293" s="65" t="s">
        <v>356</v>
      </c>
      <c r="C293" s="66" t="s">
        <v>4902</v>
      </c>
      <c r="D293" s="67">
        <v>5</v>
      </c>
      <c r="E293" s="68" t="s">
        <v>137</v>
      </c>
      <c r="F293" s="69">
        <v>11.28125</v>
      </c>
      <c r="G293" s="66"/>
      <c r="H293" s="70"/>
      <c r="I293" s="71"/>
      <c r="J293" s="71"/>
      <c r="K293" s="34"/>
      <c r="L293" s="78">
        <v>293</v>
      </c>
      <c r="M293" s="78"/>
      <c r="N293" s="73"/>
      <c r="O293" s="80" t="s">
        <v>381</v>
      </c>
      <c r="P293" s="80" t="s">
        <v>489</v>
      </c>
      <c r="Q293" s="80" t="s">
        <v>843</v>
      </c>
      <c r="R293" s="80" t="s">
        <v>1352</v>
      </c>
      <c r="S293" s="80" t="s">
        <v>1587</v>
      </c>
      <c r="T293" s="80" t="s">
        <v>1619</v>
      </c>
      <c r="U293" s="80" t="s">
        <v>1631</v>
      </c>
      <c r="V293" s="80" t="s">
        <v>1631</v>
      </c>
      <c r="W293" s="80"/>
      <c r="X293" s="80"/>
      <c r="Y293" s="80" t="s">
        <v>1664</v>
      </c>
      <c r="Z293" s="80" t="s">
        <v>1629</v>
      </c>
      <c r="AA293" s="80"/>
      <c r="AB293">
        <v>52</v>
      </c>
      <c r="AC293" s="79" t="str">
        <f>REPLACE(INDEX(GroupVertices[Group],MATCH(Edges[[#This Row],[Vertex 1]],GroupVertices[Vertex],0)),1,1,"")</f>
        <v>3</v>
      </c>
      <c r="AD293" s="79" t="str">
        <f>REPLACE(INDEX(GroupVertices[Group],MATCH(Edges[[#This Row],[Vertex 2]],GroupVertices[Vertex],0)),1,1,"")</f>
        <v>3</v>
      </c>
      <c r="AE293" s="34"/>
      <c r="AF293" s="34"/>
      <c r="AG293" s="34"/>
      <c r="AH293" s="34"/>
      <c r="AI293" s="34"/>
      <c r="AJ293" s="34"/>
      <c r="AK293" s="34"/>
      <c r="AL293" s="34"/>
      <c r="AM293" s="34"/>
    </row>
    <row r="294" spans="1:39" ht="15">
      <c r="A294" s="65" t="s">
        <v>289</v>
      </c>
      <c r="B294" s="65" t="s">
        <v>356</v>
      </c>
      <c r="C294" s="66" t="s">
        <v>4902</v>
      </c>
      <c r="D294" s="67">
        <v>5</v>
      </c>
      <c r="E294" s="68" t="s">
        <v>137</v>
      </c>
      <c r="F294" s="69">
        <v>11.28125</v>
      </c>
      <c r="G294" s="66"/>
      <c r="H294" s="70"/>
      <c r="I294" s="71"/>
      <c r="J294" s="71"/>
      <c r="K294" s="34"/>
      <c r="L294" s="78">
        <v>294</v>
      </c>
      <c r="M294" s="78"/>
      <c r="N294" s="73"/>
      <c r="O294" s="80" t="s">
        <v>381</v>
      </c>
      <c r="P294" s="80" t="s">
        <v>489</v>
      </c>
      <c r="Q294" s="80" t="s">
        <v>843</v>
      </c>
      <c r="R294" s="80" t="s">
        <v>1353</v>
      </c>
      <c r="S294" s="80" t="s">
        <v>1587</v>
      </c>
      <c r="T294" s="80" t="s">
        <v>1620</v>
      </c>
      <c r="U294" s="80" t="s">
        <v>1631</v>
      </c>
      <c r="V294" s="80" t="s">
        <v>1642</v>
      </c>
      <c r="W294" s="80"/>
      <c r="X294" s="80"/>
      <c r="Y294" s="80" t="s">
        <v>1665</v>
      </c>
      <c r="Z294" s="80" t="s">
        <v>1750</v>
      </c>
      <c r="AA294" s="80"/>
      <c r="AB294">
        <v>52</v>
      </c>
      <c r="AC294" s="79" t="str">
        <f>REPLACE(INDEX(GroupVertices[Group],MATCH(Edges[[#This Row],[Vertex 1]],GroupVertices[Vertex],0)),1,1,"")</f>
        <v>3</v>
      </c>
      <c r="AD294" s="79" t="str">
        <f>REPLACE(INDEX(GroupVertices[Group],MATCH(Edges[[#This Row],[Vertex 2]],GroupVertices[Vertex],0)),1,1,"")</f>
        <v>3</v>
      </c>
      <c r="AE294" s="34"/>
      <c r="AF294" s="34"/>
      <c r="AG294" s="34"/>
      <c r="AH294" s="34"/>
      <c r="AI294" s="34"/>
      <c r="AJ294" s="34"/>
      <c r="AK294" s="34"/>
      <c r="AL294" s="34"/>
      <c r="AM294" s="34"/>
    </row>
    <row r="295" spans="1:39" ht="15">
      <c r="A295" s="65" t="s">
        <v>289</v>
      </c>
      <c r="B295" s="65" t="s">
        <v>356</v>
      </c>
      <c r="C295" s="66" t="s">
        <v>4902</v>
      </c>
      <c r="D295" s="67">
        <v>5</v>
      </c>
      <c r="E295" s="68" t="s">
        <v>137</v>
      </c>
      <c r="F295" s="69">
        <v>11.28125</v>
      </c>
      <c r="G295" s="66"/>
      <c r="H295" s="70"/>
      <c r="I295" s="71"/>
      <c r="J295" s="71"/>
      <c r="K295" s="34"/>
      <c r="L295" s="78">
        <v>295</v>
      </c>
      <c r="M295" s="78"/>
      <c r="N295" s="73"/>
      <c r="O295" s="80" t="s">
        <v>381</v>
      </c>
      <c r="P295" s="80" t="s">
        <v>489</v>
      </c>
      <c r="Q295" s="80" t="s">
        <v>844</v>
      </c>
      <c r="R295" s="80" t="s">
        <v>1350</v>
      </c>
      <c r="S295" s="80" t="s">
        <v>1588</v>
      </c>
      <c r="T295" s="80" t="s">
        <v>1617</v>
      </c>
      <c r="U295" s="80" t="s">
        <v>1631</v>
      </c>
      <c r="V295" s="80" t="s">
        <v>1641</v>
      </c>
      <c r="W295" s="80"/>
      <c r="X295" s="80"/>
      <c r="Y295" s="80" t="s">
        <v>1666</v>
      </c>
      <c r="Z295" s="80" t="s">
        <v>1633</v>
      </c>
      <c r="AA295" s="80"/>
      <c r="AB295">
        <v>52</v>
      </c>
      <c r="AC295" s="79" t="str">
        <f>REPLACE(INDEX(GroupVertices[Group],MATCH(Edges[[#This Row],[Vertex 1]],GroupVertices[Vertex],0)),1,1,"")</f>
        <v>3</v>
      </c>
      <c r="AD295" s="79" t="str">
        <f>REPLACE(INDEX(GroupVertices[Group],MATCH(Edges[[#This Row],[Vertex 2]],GroupVertices[Vertex],0)),1,1,"")</f>
        <v>3</v>
      </c>
      <c r="AE295" s="34"/>
      <c r="AF295" s="34"/>
      <c r="AG295" s="34"/>
      <c r="AH295" s="34"/>
      <c r="AI295" s="34"/>
      <c r="AJ295" s="34"/>
      <c r="AK295" s="34"/>
      <c r="AL295" s="34"/>
      <c r="AM295" s="34"/>
    </row>
    <row r="296" spans="1:39" ht="15">
      <c r="A296" s="65" t="s">
        <v>289</v>
      </c>
      <c r="B296" s="65" t="s">
        <v>356</v>
      </c>
      <c r="C296" s="66" t="s">
        <v>4902</v>
      </c>
      <c r="D296" s="67">
        <v>5</v>
      </c>
      <c r="E296" s="68" t="s">
        <v>137</v>
      </c>
      <c r="F296" s="69">
        <v>11.28125</v>
      </c>
      <c r="G296" s="66"/>
      <c r="H296" s="70"/>
      <c r="I296" s="71"/>
      <c r="J296" s="71"/>
      <c r="K296" s="34"/>
      <c r="L296" s="78">
        <v>296</v>
      </c>
      <c r="M296" s="78"/>
      <c r="N296" s="73"/>
      <c r="O296" s="80" t="s">
        <v>381</v>
      </c>
      <c r="P296" s="80" t="s">
        <v>489</v>
      </c>
      <c r="Q296" s="80" t="s">
        <v>844</v>
      </c>
      <c r="R296" s="80" t="s">
        <v>1351</v>
      </c>
      <c r="S296" s="80" t="s">
        <v>1588</v>
      </c>
      <c r="T296" s="80" t="s">
        <v>1618</v>
      </c>
      <c r="U296" s="80" t="s">
        <v>1631</v>
      </c>
      <c r="V296" s="80" t="s">
        <v>1629</v>
      </c>
      <c r="W296" s="80"/>
      <c r="X296" s="80"/>
      <c r="Y296" s="80" t="s">
        <v>1667</v>
      </c>
      <c r="Z296" s="80" t="s">
        <v>1744</v>
      </c>
      <c r="AA296" s="80"/>
      <c r="AB296">
        <v>52</v>
      </c>
      <c r="AC296" s="79" t="str">
        <f>REPLACE(INDEX(GroupVertices[Group],MATCH(Edges[[#This Row],[Vertex 1]],GroupVertices[Vertex],0)),1,1,"")</f>
        <v>3</v>
      </c>
      <c r="AD296" s="79" t="str">
        <f>REPLACE(INDEX(GroupVertices[Group],MATCH(Edges[[#This Row],[Vertex 2]],GroupVertices[Vertex],0)),1,1,"")</f>
        <v>3</v>
      </c>
      <c r="AE296" s="34"/>
      <c r="AF296" s="34"/>
      <c r="AG296" s="34"/>
      <c r="AH296" s="34"/>
      <c r="AI296" s="34"/>
      <c r="AJ296" s="34"/>
      <c r="AK296" s="34"/>
      <c r="AL296" s="34"/>
      <c r="AM296" s="34"/>
    </row>
    <row r="297" spans="1:39" ht="15">
      <c r="A297" s="65" t="s">
        <v>289</v>
      </c>
      <c r="B297" s="65" t="s">
        <v>356</v>
      </c>
      <c r="C297" s="66" t="s">
        <v>4902</v>
      </c>
      <c r="D297" s="67">
        <v>5</v>
      </c>
      <c r="E297" s="68" t="s">
        <v>137</v>
      </c>
      <c r="F297" s="69">
        <v>11.28125</v>
      </c>
      <c r="G297" s="66"/>
      <c r="H297" s="70"/>
      <c r="I297" s="71"/>
      <c r="J297" s="71"/>
      <c r="K297" s="34"/>
      <c r="L297" s="78">
        <v>297</v>
      </c>
      <c r="M297" s="78"/>
      <c r="N297" s="73"/>
      <c r="O297" s="80" t="s">
        <v>381</v>
      </c>
      <c r="P297" s="80" t="s">
        <v>489</v>
      </c>
      <c r="Q297" s="80" t="s">
        <v>844</v>
      </c>
      <c r="R297" s="80" t="s">
        <v>1352</v>
      </c>
      <c r="S297" s="80" t="s">
        <v>1588</v>
      </c>
      <c r="T297" s="80" t="s">
        <v>1619</v>
      </c>
      <c r="U297" s="80" t="s">
        <v>1631</v>
      </c>
      <c r="V297" s="80" t="s">
        <v>1631</v>
      </c>
      <c r="W297" s="80"/>
      <c r="X297" s="80"/>
      <c r="Y297" s="80" t="s">
        <v>1668</v>
      </c>
      <c r="Z297" s="80" t="s">
        <v>1629</v>
      </c>
      <c r="AA297" s="80"/>
      <c r="AB297">
        <v>52</v>
      </c>
      <c r="AC297" s="79" t="str">
        <f>REPLACE(INDEX(GroupVertices[Group],MATCH(Edges[[#This Row],[Vertex 1]],GroupVertices[Vertex],0)),1,1,"")</f>
        <v>3</v>
      </c>
      <c r="AD297" s="79" t="str">
        <f>REPLACE(INDEX(GroupVertices[Group],MATCH(Edges[[#This Row],[Vertex 2]],GroupVertices[Vertex],0)),1,1,"")</f>
        <v>3</v>
      </c>
      <c r="AE297" s="34"/>
      <c r="AF297" s="34"/>
      <c r="AG297" s="34"/>
      <c r="AH297" s="34"/>
      <c r="AI297" s="34"/>
      <c r="AJ297" s="34"/>
      <c r="AK297" s="34"/>
      <c r="AL297" s="34"/>
      <c r="AM297" s="34"/>
    </row>
    <row r="298" spans="1:39" ht="15">
      <c r="A298" s="65" t="s">
        <v>289</v>
      </c>
      <c r="B298" s="65" t="s">
        <v>356</v>
      </c>
      <c r="C298" s="66" t="s">
        <v>4902</v>
      </c>
      <c r="D298" s="67">
        <v>5</v>
      </c>
      <c r="E298" s="68" t="s">
        <v>137</v>
      </c>
      <c r="F298" s="69">
        <v>11.28125</v>
      </c>
      <c r="G298" s="66"/>
      <c r="H298" s="70"/>
      <c r="I298" s="71"/>
      <c r="J298" s="71"/>
      <c r="K298" s="34"/>
      <c r="L298" s="78">
        <v>298</v>
      </c>
      <c r="M298" s="78"/>
      <c r="N298" s="73"/>
      <c r="O298" s="80" t="s">
        <v>381</v>
      </c>
      <c r="P298" s="80" t="s">
        <v>489</v>
      </c>
      <c r="Q298" s="80" t="s">
        <v>844</v>
      </c>
      <c r="R298" s="80" t="s">
        <v>1353</v>
      </c>
      <c r="S298" s="80" t="s">
        <v>1588</v>
      </c>
      <c r="T298" s="80" t="s">
        <v>1620</v>
      </c>
      <c r="U298" s="80" t="s">
        <v>1631</v>
      </c>
      <c r="V298" s="80" t="s">
        <v>1642</v>
      </c>
      <c r="W298" s="80"/>
      <c r="X298" s="80"/>
      <c r="Y298" s="80" t="s">
        <v>1669</v>
      </c>
      <c r="Z298" s="80" t="s">
        <v>1750</v>
      </c>
      <c r="AA298" s="80"/>
      <c r="AB298">
        <v>52</v>
      </c>
      <c r="AC298" s="79" t="str">
        <f>REPLACE(INDEX(GroupVertices[Group],MATCH(Edges[[#This Row],[Vertex 1]],GroupVertices[Vertex],0)),1,1,"")</f>
        <v>3</v>
      </c>
      <c r="AD298" s="79" t="str">
        <f>REPLACE(INDEX(GroupVertices[Group],MATCH(Edges[[#This Row],[Vertex 2]],GroupVertices[Vertex],0)),1,1,"")</f>
        <v>3</v>
      </c>
      <c r="AE298" s="34"/>
      <c r="AF298" s="34"/>
      <c r="AG298" s="34"/>
      <c r="AH298" s="34"/>
      <c r="AI298" s="34"/>
      <c r="AJ298" s="34"/>
      <c r="AK298" s="34"/>
      <c r="AL298" s="34"/>
      <c r="AM298" s="34"/>
    </row>
    <row r="299" spans="1:39" ht="15">
      <c r="A299" s="65" t="s">
        <v>289</v>
      </c>
      <c r="B299" s="65" t="s">
        <v>356</v>
      </c>
      <c r="C299" s="66" t="s">
        <v>4902</v>
      </c>
      <c r="D299" s="67">
        <v>5</v>
      </c>
      <c r="E299" s="68" t="s">
        <v>137</v>
      </c>
      <c r="F299" s="69">
        <v>11.28125</v>
      </c>
      <c r="G299" s="66"/>
      <c r="H299" s="70"/>
      <c r="I299" s="71"/>
      <c r="J299" s="71"/>
      <c r="K299" s="34"/>
      <c r="L299" s="78">
        <v>299</v>
      </c>
      <c r="M299" s="78"/>
      <c r="N299" s="73"/>
      <c r="O299" s="80" t="s">
        <v>381</v>
      </c>
      <c r="P299" s="80" t="s">
        <v>489</v>
      </c>
      <c r="Q299" s="80" t="s">
        <v>845</v>
      </c>
      <c r="R299" s="80" t="s">
        <v>1350</v>
      </c>
      <c r="S299" s="80" t="s">
        <v>1589</v>
      </c>
      <c r="T299" s="80" t="s">
        <v>1617</v>
      </c>
      <c r="U299" s="80" t="s">
        <v>1631</v>
      </c>
      <c r="V299" s="80" t="s">
        <v>1641</v>
      </c>
      <c r="W299" s="80"/>
      <c r="X299" s="80"/>
      <c r="Y299" s="80" t="s">
        <v>1670</v>
      </c>
      <c r="Z299" s="80" t="s">
        <v>1633</v>
      </c>
      <c r="AA299" s="80"/>
      <c r="AB299">
        <v>52</v>
      </c>
      <c r="AC299" s="79" t="str">
        <f>REPLACE(INDEX(GroupVertices[Group],MATCH(Edges[[#This Row],[Vertex 1]],GroupVertices[Vertex],0)),1,1,"")</f>
        <v>3</v>
      </c>
      <c r="AD299" s="79" t="str">
        <f>REPLACE(INDEX(GroupVertices[Group],MATCH(Edges[[#This Row],[Vertex 2]],GroupVertices[Vertex],0)),1,1,"")</f>
        <v>3</v>
      </c>
      <c r="AE299" s="34"/>
      <c r="AF299" s="34"/>
      <c r="AG299" s="34"/>
      <c r="AH299" s="34"/>
      <c r="AI299" s="34"/>
      <c r="AJ299" s="34"/>
      <c r="AK299" s="34"/>
      <c r="AL299" s="34"/>
      <c r="AM299" s="34"/>
    </row>
    <row r="300" spans="1:39" ht="15">
      <c r="A300" s="65" t="s">
        <v>289</v>
      </c>
      <c r="B300" s="65" t="s">
        <v>356</v>
      </c>
      <c r="C300" s="66" t="s">
        <v>4902</v>
      </c>
      <c r="D300" s="67">
        <v>5</v>
      </c>
      <c r="E300" s="68" t="s">
        <v>137</v>
      </c>
      <c r="F300" s="69">
        <v>11.28125</v>
      </c>
      <c r="G300" s="66"/>
      <c r="H300" s="70"/>
      <c r="I300" s="71"/>
      <c r="J300" s="71"/>
      <c r="K300" s="34"/>
      <c r="L300" s="78">
        <v>300</v>
      </c>
      <c r="M300" s="78"/>
      <c r="N300" s="73"/>
      <c r="O300" s="80" t="s">
        <v>381</v>
      </c>
      <c r="P300" s="80" t="s">
        <v>489</v>
      </c>
      <c r="Q300" s="80" t="s">
        <v>845</v>
      </c>
      <c r="R300" s="80" t="s">
        <v>1351</v>
      </c>
      <c r="S300" s="80" t="s">
        <v>1589</v>
      </c>
      <c r="T300" s="80" t="s">
        <v>1618</v>
      </c>
      <c r="U300" s="80" t="s">
        <v>1631</v>
      </c>
      <c r="V300" s="80" t="s">
        <v>1629</v>
      </c>
      <c r="W300" s="80"/>
      <c r="X300" s="80"/>
      <c r="Y300" s="80" t="s">
        <v>1671</v>
      </c>
      <c r="Z300" s="80" t="s">
        <v>1744</v>
      </c>
      <c r="AA300" s="80"/>
      <c r="AB300">
        <v>52</v>
      </c>
      <c r="AC300" s="79" t="str">
        <f>REPLACE(INDEX(GroupVertices[Group],MATCH(Edges[[#This Row],[Vertex 1]],GroupVertices[Vertex],0)),1,1,"")</f>
        <v>3</v>
      </c>
      <c r="AD300" s="79" t="str">
        <f>REPLACE(INDEX(GroupVertices[Group],MATCH(Edges[[#This Row],[Vertex 2]],GroupVertices[Vertex],0)),1,1,"")</f>
        <v>3</v>
      </c>
      <c r="AE300" s="34"/>
      <c r="AF300" s="34"/>
      <c r="AG300" s="34"/>
      <c r="AH300" s="34"/>
      <c r="AI300" s="34"/>
      <c r="AJ300" s="34"/>
      <c r="AK300" s="34"/>
      <c r="AL300" s="34"/>
      <c r="AM300" s="34"/>
    </row>
    <row r="301" spans="1:39" ht="15">
      <c r="A301" s="65" t="s">
        <v>289</v>
      </c>
      <c r="B301" s="65" t="s">
        <v>356</v>
      </c>
      <c r="C301" s="66" t="s">
        <v>4902</v>
      </c>
      <c r="D301" s="67">
        <v>5</v>
      </c>
      <c r="E301" s="68" t="s">
        <v>137</v>
      </c>
      <c r="F301" s="69">
        <v>11.28125</v>
      </c>
      <c r="G301" s="66"/>
      <c r="H301" s="70"/>
      <c r="I301" s="71"/>
      <c r="J301" s="71"/>
      <c r="K301" s="34"/>
      <c r="L301" s="78">
        <v>301</v>
      </c>
      <c r="M301" s="78"/>
      <c r="N301" s="73"/>
      <c r="O301" s="80" t="s">
        <v>381</v>
      </c>
      <c r="P301" s="80" t="s">
        <v>489</v>
      </c>
      <c r="Q301" s="80" t="s">
        <v>845</v>
      </c>
      <c r="R301" s="80" t="s">
        <v>1352</v>
      </c>
      <c r="S301" s="80" t="s">
        <v>1589</v>
      </c>
      <c r="T301" s="80" t="s">
        <v>1619</v>
      </c>
      <c r="U301" s="80" t="s">
        <v>1631</v>
      </c>
      <c r="V301" s="80" t="s">
        <v>1631</v>
      </c>
      <c r="W301" s="80"/>
      <c r="X301" s="80"/>
      <c r="Y301" s="80" t="s">
        <v>1672</v>
      </c>
      <c r="Z301" s="80" t="s">
        <v>1629</v>
      </c>
      <c r="AA301" s="80"/>
      <c r="AB301">
        <v>52</v>
      </c>
      <c r="AC301" s="79" t="str">
        <f>REPLACE(INDEX(GroupVertices[Group],MATCH(Edges[[#This Row],[Vertex 1]],GroupVertices[Vertex],0)),1,1,"")</f>
        <v>3</v>
      </c>
      <c r="AD301" s="79" t="str">
        <f>REPLACE(INDEX(GroupVertices[Group],MATCH(Edges[[#This Row],[Vertex 2]],GroupVertices[Vertex],0)),1,1,"")</f>
        <v>3</v>
      </c>
      <c r="AE301" s="34"/>
      <c r="AF301" s="34"/>
      <c r="AG301" s="34"/>
      <c r="AH301" s="34"/>
      <c r="AI301" s="34"/>
      <c r="AJ301" s="34"/>
      <c r="AK301" s="34"/>
      <c r="AL301" s="34"/>
      <c r="AM301" s="34"/>
    </row>
    <row r="302" spans="1:39" ht="15">
      <c r="A302" s="65" t="s">
        <v>289</v>
      </c>
      <c r="B302" s="65" t="s">
        <v>356</v>
      </c>
      <c r="C302" s="66" t="s">
        <v>4902</v>
      </c>
      <c r="D302" s="67">
        <v>5</v>
      </c>
      <c r="E302" s="68" t="s">
        <v>137</v>
      </c>
      <c r="F302" s="69">
        <v>11.28125</v>
      </c>
      <c r="G302" s="66"/>
      <c r="H302" s="70"/>
      <c r="I302" s="71"/>
      <c r="J302" s="71"/>
      <c r="K302" s="34"/>
      <c r="L302" s="78">
        <v>302</v>
      </c>
      <c r="M302" s="78"/>
      <c r="N302" s="73"/>
      <c r="O302" s="80" t="s">
        <v>381</v>
      </c>
      <c r="P302" s="80" t="s">
        <v>489</v>
      </c>
      <c r="Q302" s="80" t="s">
        <v>845</v>
      </c>
      <c r="R302" s="80" t="s">
        <v>1353</v>
      </c>
      <c r="S302" s="80" t="s">
        <v>1589</v>
      </c>
      <c r="T302" s="80" t="s">
        <v>1620</v>
      </c>
      <c r="U302" s="80" t="s">
        <v>1631</v>
      </c>
      <c r="V302" s="80" t="s">
        <v>1642</v>
      </c>
      <c r="W302" s="80"/>
      <c r="X302" s="80"/>
      <c r="Y302" s="80" t="s">
        <v>1673</v>
      </c>
      <c r="Z302" s="80" t="s">
        <v>1750</v>
      </c>
      <c r="AA302" s="80"/>
      <c r="AB302">
        <v>52</v>
      </c>
      <c r="AC302" s="79" t="str">
        <f>REPLACE(INDEX(GroupVertices[Group],MATCH(Edges[[#This Row],[Vertex 1]],GroupVertices[Vertex],0)),1,1,"")</f>
        <v>3</v>
      </c>
      <c r="AD302" s="79" t="str">
        <f>REPLACE(INDEX(GroupVertices[Group],MATCH(Edges[[#This Row],[Vertex 2]],GroupVertices[Vertex],0)),1,1,"")</f>
        <v>3</v>
      </c>
      <c r="AE302" s="34"/>
      <c r="AF302" s="34"/>
      <c r="AG302" s="34"/>
      <c r="AH302" s="34"/>
      <c r="AI302" s="34"/>
      <c r="AJ302" s="34"/>
      <c r="AK302" s="34"/>
      <c r="AL302" s="34"/>
      <c r="AM302" s="34"/>
    </row>
    <row r="303" spans="1:39" ht="15">
      <c r="A303" s="65" t="s">
        <v>289</v>
      </c>
      <c r="B303" s="65" t="s">
        <v>356</v>
      </c>
      <c r="C303" s="66" t="s">
        <v>4902</v>
      </c>
      <c r="D303" s="67">
        <v>5</v>
      </c>
      <c r="E303" s="68" t="s">
        <v>137</v>
      </c>
      <c r="F303" s="69">
        <v>11.28125</v>
      </c>
      <c r="G303" s="66"/>
      <c r="H303" s="70"/>
      <c r="I303" s="71"/>
      <c r="J303" s="71"/>
      <c r="K303" s="34"/>
      <c r="L303" s="78">
        <v>303</v>
      </c>
      <c r="M303" s="78"/>
      <c r="N303" s="73"/>
      <c r="O303" s="80" t="s">
        <v>381</v>
      </c>
      <c r="P303" s="80" t="s">
        <v>489</v>
      </c>
      <c r="Q303" s="80" t="s">
        <v>846</v>
      </c>
      <c r="R303" s="80" t="s">
        <v>1350</v>
      </c>
      <c r="S303" s="80" t="s">
        <v>1590</v>
      </c>
      <c r="T303" s="80" t="s">
        <v>1617</v>
      </c>
      <c r="U303" s="80" t="s">
        <v>1631</v>
      </c>
      <c r="V303" s="80" t="s">
        <v>1641</v>
      </c>
      <c r="W303" s="80"/>
      <c r="X303" s="80"/>
      <c r="Y303" s="80" t="s">
        <v>1674</v>
      </c>
      <c r="Z303" s="80" t="s">
        <v>1633</v>
      </c>
      <c r="AA303" s="80"/>
      <c r="AB303">
        <v>52</v>
      </c>
      <c r="AC303" s="79" t="str">
        <f>REPLACE(INDEX(GroupVertices[Group],MATCH(Edges[[#This Row],[Vertex 1]],GroupVertices[Vertex],0)),1,1,"")</f>
        <v>3</v>
      </c>
      <c r="AD303" s="79" t="str">
        <f>REPLACE(INDEX(GroupVertices[Group],MATCH(Edges[[#This Row],[Vertex 2]],GroupVertices[Vertex],0)),1,1,"")</f>
        <v>3</v>
      </c>
      <c r="AE303" s="34"/>
      <c r="AF303" s="34"/>
      <c r="AG303" s="34"/>
      <c r="AH303" s="34"/>
      <c r="AI303" s="34"/>
      <c r="AJ303" s="34"/>
      <c r="AK303" s="34"/>
      <c r="AL303" s="34"/>
      <c r="AM303" s="34"/>
    </row>
    <row r="304" spans="1:39" ht="15">
      <c r="A304" s="65" t="s">
        <v>289</v>
      </c>
      <c r="B304" s="65" t="s">
        <v>356</v>
      </c>
      <c r="C304" s="66" t="s">
        <v>4902</v>
      </c>
      <c r="D304" s="67">
        <v>5</v>
      </c>
      <c r="E304" s="68" t="s">
        <v>137</v>
      </c>
      <c r="F304" s="69">
        <v>11.28125</v>
      </c>
      <c r="G304" s="66"/>
      <c r="H304" s="70"/>
      <c r="I304" s="71"/>
      <c r="J304" s="71"/>
      <c r="K304" s="34"/>
      <c r="L304" s="78">
        <v>304</v>
      </c>
      <c r="M304" s="78"/>
      <c r="N304" s="73"/>
      <c r="O304" s="80" t="s">
        <v>381</v>
      </c>
      <c r="P304" s="80" t="s">
        <v>489</v>
      </c>
      <c r="Q304" s="80" t="s">
        <v>846</v>
      </c>
      <c r="R304" s="80" t="s">
        <v>1351</v>
      </c>
      <c r="S304" s="80" t="s">
        <v>1590</v>
      </c>
      <c r="T304" s="80" t="s">
        <v>1618</v>
      </c>
      <c r="U304" s="80" t="s">
        <v>1631</v>
      </c>
      <c r="V304" s="80" t="s">
        <v>1629</v>
      </c>
      <c r="W304" s="80"/>
      <c r="X304" s="80"/>
      <c r="Y304" s="80" t="s">
        <v>1675</v>
      </c>
      <c r="Z304" s="80" t="s">
        <v>1744</v>
      </c>
      <c r="AA304" s="80"/>
      <c r="AB304">
        <v>52</v>
      </c>
      <c r="AC304" s="79" t="str">
        <f>REPLACE(INDEX(GroupVertices[Group],MATCH(Edges[[#This Row],[Vertex 1]],GroupVertices[Vertex],0)),1,1,"")</f>
        <v>3</v>
      </c>
      <c r="AD304" s="79" t="str">
        <f>REPLACE(INDEX(GroupVertices[Group],MATCH(Edges[[#This Row],[Vertex 2]],GroupVertices[Vertex],0)),1,1,"")</f>
        <v>3</v>
      </c>
      <c r="AE304" s="34"/>
      <c r="AF304" s="34"/>
      <c r="AG304" s="34"/>
      <c r="AH304" s="34"/>
      <c r="AI304" s="34"/>
      <c r="AJ304" s="34"/>
      <c r="AK304" s="34"/>
      <c r="AL304" s="34"/>
      <c r="AM304" s="34"/>
    </row>
    <row r="305" spans="1:39" ht="15">
      <c r="A305" s="65" t="s">
        <v>289</v>
      </c>
      <c r="B305" s="65" t="s">
        <v>356</v>
      </c>
      <c r="C305" s="66" t="s">
        <v>4902</v>
      </c>
      <c r="D305" s="67">
        <v>5</v>
      </c>
      <c r="E305" s="68" t="s">
        <v>137</v>
      </c>
      <c r="F305" s="69">
        <v>11.28125</v>
      </c>
      <c r="G305" s="66"/>
      <c r="H305" s="70"/>
      <c r="I305" s="71"/>
      <c r="J305" s="71"/>
      <c r="K305" s="34"/>
      <c r="L305" s="78">
        <v>305</v>
      </c>
      <c r="M305" s="78"/>
      <c r="N305" s="73"/>
      <c r="O305" s="80" t="s">
        <v>381</v>
      </c>
      <c r="P305" s="80" t="s">
        <v>489</v>
      </c>
      <c r="Q305" s="80" t="s">
        <v>846</v>
      </c>
      <c r="R305" s="80" t="s">
        <v>1352</v>
      </c>
      <c r="S305" s="80" t="s">
        <v>1590</v>
      </c>
      <c r="T305" s="80" t="s">
        <v>1619</v>
      </c>
      <c r="U305" s="80" t="s">
        <v>1631</v>
      </c>
      <c r="V305" s="80" t="s">
        <v>1631</v>
      </c>
      <c r="W305" s="80"/>
      <c r="X305" s="80"/>
      <c r="Y305" s="80" t="s">
        <v>1676</v>
      </c>
      <c r="Z305" s="80" t="s">
        <v>1629</v>
      </c>
      <c r="AA305" s="80"/>
      <c r="AB305">
        <v>52</v>
      </c>
      <c r="AC305" s="79" t="str">
        <f>REPLACE(INDEX(GroupVertices[Group],MATCH(Edges[[#This Row],[Vertex 1]],GroupVertices[Vertex],0)),1,1,"")</f>
        <v>3</v>
      </c>
      <c r="AD305" s="79" t="str">
        <f>REPLACE(INDEX(GroupVertices[Group],MATCH(Edges[[#This Row],[Vertex 2]],GroupVertices[Vertex],0)),1,1,"")</f>
        <v>3</v>
      </c>
      <c r="AE305" s="34"/>
      <c r="AF305" s="34"/>
      <c r="AG305" s="34"/>
      <c r="AH305" s="34"/>
      <c r="AI305" s="34"/>
      <c r="AJ305" s="34"/>
      <c r="AK305" s="34"/>
      <c r="AL305" s="34"/>
      <c r="AM305" s="34"/>
    </row>
    <row r="306" spans="1:39" ht="15">
      <c r="A306" s="65" t="s">
        <v>289</v>
      </c>
      <c r="B306" s="65" t="s">
        <v>356</v>
      </c>
      <c r="C306" s="66" t="s">
        <v>4902</v>
      </c>
      <c r="D306" s="67">
        <v>5</v>
      </c>
      <c r="E306" s="68" t="s">
        <v>137</v>
      </c>
      <c r="F306" s="69">
        <v>11.28125</v>
      </c>
      <c r="G306" s="66"/>
      <c r="H306" s="70"/>
      <c r="I306" s="71"/>
      <c r="J306" s="71"/>
      <c r="K306" s="34"/>
      <c r="L306" s="78">
        <v>306</v>
      </c>
      <c r="M306" s="78"/>
      <c r="N306" s="73"/>
      <c r="O306" s="80" t="s">
        <v>381</v>
      </c>
      <c r="P306" s="80" t="s">
        <v>489</v>
      </c>
      <c r="Q306" s="80" t="s">
        <v>846</v>
      </c>
      <c r="R306" s="80" t="s">
        <v>1353</v>
      </c>
      <c r="S306" s="80" t="s">
        <v>1590</v>
      </c>
      <c r="T306" s="80" t="s">
        <v>1620</v>
      </c>
      <c r="U306" s="80" t="s">
        <v>1631</v>
      </c>
      <c r="V306" s="80" t="s">
        <v>1642</v>
      </c>
      <c r="W306" s="80"/>
      <c r="X306" s="80"/>
      <c r="Y306" s="80" t="s">
        <v>1677</v>
      </c>
      <c r="Z306" s="80" t="s">
        <v>1750</v>
      </c>
      <c r="AA306" s="80"/>
      <c r="AB306">
        <v>52</v>
      </c>
      <c r="AC306" s="79" t="str">
        <f>REPLACE(INDEX(GroupVertices[Group],MATCH(Edges[[#This Row],[Vertex 1]],GroupVertices[Vertex],0)),1,1,"")</f>
        <v>3</v>
      </c>
      <c r="AD306" s="79" t="str">
        <f>REPLACE(INDEX(GroupVertices[Group],MATCH(Edges[[#This Row],[Vertex 2]],GroupVertices[Vertex],0)),1,1,"")</f>
        <v>3</v>
      </c>
      <c r="AE306" s="34"/>
      <c r="AF306" s="34"/>
      <c r="AG306" s="34"/>
      <c r="AH306" s="34"/>
      <c r="AI306" s="34"/>
      <c r="AJ306" s="34"/>
      <c r="AK306" s="34"/>
      <c r="AL306" s="34"/>
      <c r="AM306" s="34"/>
    </row>
    <row r="307" spans="1:39" ht="15">
      <c r="A307" s="65" t="s">
        <v>289</v>
      </c>
      <c r="B307" s="65" t="s">
        <v>356</v>
      </c>
      <c r="C307" s="66" t="s">
        <v>4902</v>
      </c>
      <c r="D307" s="67">
        <v>5</v>
      </c>
      <c r="E307" s="68" t="s">
        <v>137</v>
      </c>
      <c r="F307" s="69">
        <v>11.28125</v>
      </c>
      <c r="G307" s="66"/>
      <c r="H307" s="70"/>
      <c r="I307" s="71"/>
      <c r="J307" s="71"/>
      <c r="K307" s="34"/>
      <c r="L307" s="78">
        <v>307</v>
      </c>
      <c r="M307" s="78"/>
      <c r="N307" s="73"/>
      <c r="O307" s="80" t="s">
        <v>381</v>
      </c>
      <c r="P307" s="80" t="s">
        <v>489</v>
      </c>
      <c r="Q307" s="80" t="s">
        <v>847</v>
      </c>
      <c r="R307" s="80" t="s">
        <v>1350</v>
      </c>
      <c r="S307" s="80" t="s">
        <v>1591</v>
      </c>
      <c r="T307" s="80" t="s">
        <v>1617</v>
      </c>
      <c r="U307" s="80" t="s">
        <v>1629</v>
      </c>
      <c r="V307" s="80" t="s">
        <v>1641</v>
      </c>
      <c r="W307" s="80"/>
      <c r="X307" s="80"/>
      <c r="Y307" s="80" t="s">
        <v>1678</v>
      </c>
      <c r="Z307" s="80" t="s">
        <v>1743</v>
      </c>
      <c r="AA307" s="80"/>
      <c r="AB307">
        <v>52</v>
      </c>
      <c r="AC307" s="79" t="str">
        <f>REPLACE(INDEX(GroupVertices[Group],MATCH(Edges[[#This Row],[Vertex 1]],GroupVertices[Vertex],0)),1,1,"")</f>
        <v>3</v>
      </c>
      <c r="AD307" s="79" t="str">
        <f>REPLACE(INDEX(GroupVertices[Group],MATCH(Edges[[#This Row],[Vertex 2]],GroupVertices[Vertex],0)),1,1,"")</f>
        <v>3</v>
      </c>
      <c r="AE307" s="34"/>
      <c r="AF307" s="34"/>
      <c r="AG307" s="34"/>
      <c r="AH307" s="34"/>
      <c r="AI307" s="34"/>
      <c r="AJ307" s="34"/>
      <c r="AK307" s="34"/>
      <c r="AL307" s="34"/>
      <c r="AM307" s="34"/>
    </row>
    <row r="308" spans="1:39" ht="15">
      <c r="A308" s="65" t="s">
        <v>289</v>
      </c>
      <c r="B308" s="65" t="s">
        <v>356</v>
      </c>
      <c r="C308" s="66" t="s">
        <v>4902</v>
      </c>
      <c r="D308" s="67">
        <v>5</v>
      </c>
      <c r="E308" s="68" t="s">
        <v>137</v>
      </c>
      <c r="F308" s="69">
        <v>11.28125</v>
      </c>
      <c r="G308" s="66"/>
      <c r="H308" s="70"/>
      <c r="I308" s="71"/>
      <c r="J308" s="71"/>
      <c r="K308" s="34"/>
      <c r="L308" s="78">
        <v>308</v>
      </c>
      <c r="M308" s="78"/>
      <c r="N308" s="73"/>
      <c r="O308" s="80" t="s">
        <v>381</v>
      </c>
      <c r="P308" s="80" t="s">
        <v>489</v>
      </c>
      <c r="Q308" s="80" t="s">
        <v>847</v>
      </c>
      <c r="R308" s="80" t="s">
        <v>1351</v>
      </c>
      <c r="S308" s="80" t="s">
        <v>1591</v>
      </c>
      <c r="T308" s="80" t="s">
        <v>1618</v>
      </c>
      <c r="U308" s="80" t="s">
        <v>1629</v>
      </c>
      <c r="V308" s="80" t="s">
        <v>1629</v>
      </c>
      <c r="W308" s="80"/>
      <c r="X308" s="80"/>
      <c r="Y308" s="80" t="s">
        <v>1679</v>
      </c>
      <c r="Z308" s="80" t="s">
        <v>1632</v>
      </c>
      <c r="AA308" s="80"/>
      <c r="AB308">
        <v>52</v>
      </c>
      <c r="AC308" s="79" t="str">
        <f>REPLACE(INDEX(GroupVertices[Group],MATCH(Edges[[#This Row],[Vertex 1]],GroupVertices[Vertex],0)),1,1,"")</f>
        <v>3</v>
      </c>
      <c r="AD308" s="79" t="str">
        <f>REPLACE(INDEX(GroupVertices[Group],MATCH(Edges[[#This Row],[Vertex 2]],GroupVertices[Vertex],0)),1,1,"")</f>
        <v>3</v>
      </c>
      <c r="AE308" s="34"/>
      <c r="AF308" s="34"/>
      <c r="AG308" s="34"/>
      <c r="AH308" s="34"/>
      <c r="AI308" s="34"/>
      <c r="AJ308" s="34"/>
      <c r="AK308" s="34"/>
      <c r="AL308" s="34"/>
      <c r="AM308" s="34"/>
    </row>
    <row r="309" spans="1:39" ht="15">
      <c r="A309" s="65" t="s">
        <v>289</v>
      </c>
      <c r="B309" s="65" t="s">
        <v>356</v>
      </c>
      <c r="C309" s="66" t="s">
        <v>4902</v>
      </c>
      <c r="D309" s="67">
        <v>5</v>
      </c>
      <c r="E309" s="68" t="s">
        <v>137</v>
      </c>
      <c r="F309" s="69">
        <v>11.28125</v>
      </c>
      <c r="G309" s="66"/>
      <c r="H309" s="70"/>
      <c r="I309" s="71"/>
      <c r="J309" s="71"/>
      <c r="K309" s="34"/>
      <c r="L309" s="78">
        <v>309</v>
      </c>
      <c r="M309" s="78"/>
      <c r="N309" s="73"/>
      <c r="O309" s="80" t="s">
        <v>381</v>
      </c>
      <c r="P309" s="80" t="s">
        <v>489</v>
      </c>
      <c r="Q309" s="80" t="s">
        <v>847</v>
      </c>
      <c r="R309" s="80" t="s">
        <v>1352</v>
      </c>
      <c r="S309" s="80" t="s">
        <v>1591</v>
      </c>
      <c r="T309" s="80" t="s">
        <v>1619</v>
      </c>
      <c r="U309" s="80" t="s">
        <v>1629</v>
      </c>
      <c r="V309" s="80" t="s">
        <v>1631</v>
      </c>
      <c r="W309" s="80"/>
      <c r="X309" s="80"/>
      <c r="Y309" s="80" t="s">
        <v>1680</v>
      </c>
      <c r="Z309" s="80" t="s">
        <v>1744</v>
      </c>
      <c r="AA309" s="80"/>
      <c r="AB309">
        <v>52</v>
      </c>
      <c r="AC309" s="79" t="str">
        <f>REPLACE(INDEX(GroupVertices[Group],MATCH(Edges[[#This Row],[Vertex 1]],GroupVertices[Vertex],0)),1,1,"")</f>
        <v>3</v>
      </c>
      <c r="AD309" s="79" t="str">
        <f>REPLACE(INDEX(GroupVertices[Group],MATCH(Edges[[#This Row],[Vertex 2]],GroupVertices[Vertex],0)),1,1,"")</f>
        <v>3</v>
      </c>
      <c r="AE309" s="34"/>
      <c r="AF309" s="34"/>
      <c r="AG309" s="34"/>
      <c r="AH309" s="34"/>
      <c r="AI309" s="34"/>
      <c r="AJ309" s="34"/>
      <c r="AK309" s="34"/>
      <c r="AL309" s="34"/>
      <c r="AM309" s="34"/>
    </row>
    <row r="310" spans="1:39" ht="15">
      <c r="A310" s="65" t="s">
        <v>289</v>
      </c>
      <c r="B310" s="65" t="s">
        <v>356</v>
      </c>
      <c r="C310" s="66" t="s">
        <v>4902</v>
      </c>
      <c r="D310" s="67">
        <v>5</v>
      </c>
      <c r="E310" s="68" t="s">
        <v>137</v>
      </c>
      <c r="F310" s="69">
        <v>11.28125</v>
      </c>
      <c r="G310" s="66"/>
      <c r="H310" s="70"/>
      <c r="I310" s="71"/>
      <c r="J310" s="71"/>
      <c r="K310" s="34"/>
      <c r="L310" s="78">
        <v>310</v>
      </c>
      <c r="M310" s="78"/>
      <c r="N310" s="73"/>
      <c r="O310" s="80" t="s">
        <v>381</v>
      </c>
      <c r="P310" s="80" t="s">
        <v>489</v>
      </c>
      <c r="Q310" s="80" t="s">
        <v>847</v>
      </c>
      <c r="R310" s="80" t="s">
        <v>1353</v>
      </c>
      <c r="S310" s="80" t="s">
        <v>1591</v>
      </c>
      <c r="T310" s="80" t="s">
        <v>1620</v>
      </c>
      <c r="U310" s="80" t="s">
        <v>1629</v>
      </c>
      <c r="V310" s="80" t="s">
        <v>1642</v>
      </c>
      <c r="W310" s="80"/>
      <c r="X310" s="80"/>
      <c r="Y310" s="80" t="s">
        <v>1681</v>
      </c>
      <c r="Z310" s="80" t="s">
        <v>1745</v>
      </c>
      <c r="AA310" s="80"/>
      <c r="AB310">
        <v>52</v>
      </c>
      <c r="AC310" s="79" t="str">
        <f>REPLACE(INDEX(GroupVertices[Group],MATCH(Edges[[#This Row],[Vertex 1]],GroupVertices[Vertex],0)),1,1,"")</f>
        <v>3</v>
      </c>
      <c r="AD310" s="79" t="str">
        <f>REPLACE(INDEX(GroupVertices[Group],MATCH(Edges[[#This Row],[Vertex 2]],GroupVertices[Vertex],0)),1,1,"")</f>
        <v>3</v>
      </c>
      <c r="AE310" s="34"/>
      <c r="AF310" s="34"/>
      <c r="AG310" s="34"/>
      <c r="AH310" s="34"/>
      <c r="AI310" s="34"/>
      <c r="AJ310" s="34"/>
      <c r="AK310" s="34"/>
      <c r="AL310" s="34"/>
      <c r="AM310" s="34"/>
    </row>
    <row r="311" spans="1:39" ht="15">
      <c r="A311" s="65" t="s">
        <v>289</v>
      </c>
      <c r="B311" s="65" t="s">
        <v>356</v>
      </c>
      <c r="C311" s="66" t="s">
        <v>4902</v>
      </c>
      <c r="D311" s="67">
        <v>5</v>
      </c>
      <c r="E311" s="68" t="s">
        <v>137</v>
      </c>
      <c r="F311" s="69">
        <v>11.28125</v>
      </c>
      <c r="G311" s="66"/>
      <c r="H311" s="70"/>
      <c r="I311" s="71"/>
      <c r="J311" s="71"/>
      <c r="K311" s="34"/>
      <c r="L311" s="78">
        <v>311</v>
      </c>
      <c r="M311" s="78"/>
      <c r="N311" s="73"/>
      <c r="O311" s="80" t="s">
        <v>381</v>
      </c>
      <c r="P311" s="80" t="s">
        <v>489</v>
      </c>
      <c r="Q311" s="80" t="s">
        <v>848</v>
      </c>
      <c r="R311" s="80" t="s">
        <v>1350</v>
      </c>
      <c r="S311" s="80" t="s">
        <v>1592</v>
      </c>
      <c r="T311" s="80" t="s">
        <v>1617</v>
      </c>
      <c r="U311" s="80" t="s">
        <v>1632</v>
      </c>
      <c r="V311" s="80" t="s">
        <v>1641</v>
      </c>
      <c r="W311" s="80"/>
      <c r="X311" s="80"/>
      <c r="Y311" s="80" t="s">
        <v>1682</v>
      </c>
      <c r="Z311" s="80" t="s">
        <v>1751</v>
      </c>
      <c r="AA311" s="80"/>
      <c r="AB311">
        <v>52</v>
      </c>
      <c r="AC311" s="79" t="str">
        <f>REPLACE(INDEX(GroupVertices[Group],MATCH(Edges[[#This Row],[Vertex 1]],GroupVertices[Vertex],0)),1,1,"")</f>
        <v>3</v>
      </c>
      <c r="AD311" s="79" t="str">
        <f>REPLACE(INDEX(GroupVertices[Group],MATCH(Edges[[#This Row],[Vertex 2]],GroupVertices[Vertex],0)),1,1,"")</f>
        <v>3</v>
      </c>
      <c r="AE311" s="34"/>
      <c r="AF311" s="34"/>
      <c r="AG311" s="34"/>
      <c r="AH311" s="34"/>
      <c r="AI311" s="34"/>
      <c r="AJ311" s="34"/>
      <c r="AK311" s="34"/>
      <c r="AL311" s="34"/>
      <c r="AM311" s="34"/>
    </row>
    <row r="312" spans="1:39" ht="15">
      <c r="A312" s="65" t="s">
        <v>289</v>
      </c>
      <c r="B312" s="65" t="s">
        <v>356</v>
      </c>
      <c r="C312" s="66" t="s">
        <v>4902</v>
      </c>
      <c r="D312" s="67">
        <v>5</v>
      </c>
      <c r="E312" s="68" t="s">
        <v>137</v>
      </c>
      <c r="F312" s="69">
        <v>11.28125</v>
      </c>
      <c r="G312" s="66"/>
      <c r="H312" s="70"/>
      <c r="I312" s="71"/>
      <c r="J312" s="71"/>
      <c r="K312" s="34"/>
      <c r="L312" s="78">
        <v>312</v>
      </c>
      <c r="M312" s="78"/>
      <c r="N312" s="73"/>
      <c r="O312" s="80" t="s">
        <v>381</v>
      </c>
      <c r="P312" s="80" t="s">
        <v>489</v>
      </c>
      <c r="Q312" s="80" t="s">
        <v>848</v>
      </c>
      <c r="R312" s="80" t="s">
        <v>1351</v>
      </c>
      <c r="S312" s="80" t="s">
        <v>1592</v>
      </c>
      <c r="T312" s="80" t="s">
        <v>1618</v>
      </c>
      <c r="U312" s="80" t="s">
        <v>1632</v>
      </c>
      <c r="V312" s="80" t="s">
        <v>1629</v>
      </c>
      <c r="W312" s="80"/>
      <c r="X312" s="80"/>
      <c r="Y312" s="80" t="s">
        <v>1683</v>
      </c>
      <c r="Z312" s="80" t="s">
        <v>1746</v>
      </c>
      <c r="AA312" s="80"/>
      <c r="AB312">
        <v>52</v>
      </c>
      <c r="AC312" s="79" t="str">
        <f>REPLACE(INDEX(GroupVertices[Group],MATCH(Edges[[#This Row],[Vertex 1]],GroupVertices[Vertex],0)),1,1,"")</f>
        <v>3</v>
      </c>
      <c r="AD312" s="79" t="str">
        <f>REPLACE(INDEX(GroupVertices[Group],MATCH(Edges[[#This Row],[Vertex 2]],GroupVertices[Vertex],0)),1,1,"")</f>
        <v>3</v>
      </c>
      <c r="AE312" s="34"/>
      <c r="AF312" s="34"/>
      <c r="AG312" s="34"/>
      <c r="AH312" s="34"/>
      <c r="AI312" s="34"/>
      <c r="AJ312" s="34"/>
      <c r="AK312" s="34"/>
      <c r="AL312" s="34"/>
      <c r="AM312" s="34"/>
    </row>
    <row r="313" spans="1:39" ht="15">
      <c r="A313" s="65" t="s">
        <v>289</v>
      </c>
      <c r="B313" s="65" t="s">
        <v>356</v>
      </c>
      <c r="C313" s="66" t="s">
        <v>4902</v>
      </c>
      <c r="D313" s="67">
        <v>5</v>
      </c>
      <c r="E313" s="68" t="s">
        <v>137</v>
      </c>
      <c r="F313" s="69">
        <v>11.28125</v>
      </c>
      <c r="G313" s="66"/>
      <c r="H313" s="70"/>
      <c r="I313" s="71"/>
      <c r="J313" s="71"/>
      <c r="K313" s="34"/>
      <c r="L313" s="78">
        <v>313</v>
      </c>
      <c r="M313" s="78"/>
      <c r="N313" s="73"/>
      <c r="O313" s="80" t="s">
        <v>381</v>
      </c>
      <c r="P313" s="80" t="s">
        <v>489</v>
      </c>
      <c r="Q313" s="80" t="s">
        <v>848</v>
      </c>
      <c r="R313" s="80" t="s">
        <v>1352</v>
      </c>
      <c r="S313" s="80" t="s">
        <v>1592</v>
      </c>
      <c r="T313" s="80" t="s">
        <v>1619</v>
      </c>
      <c r="U313" s="80" t="s">
        <v>1632</v>
      </c>
      <c r="V313" s="80" t="s">
        <v>1631</v>
      </c>
      <c r="W313" s="80"/>
      <c r="X313" s="80"/>
      <c r="Y313" s="80" t="s">
        <v>1684</v>
      </c>
      <c r="Z313" s="80" t="s">
        <v>1752</v>
      </c>
      <c r="AA313" s="80"/>
      <c r="AB313">
        <v>52</v>
      </c>
      <c r="AC313" s="79" t="str">
        <f>REPLACE(INDEX(GroupVertices[Group],MATCH(Edges[[#This Row],[Vertex 1]],GroupVertices[Vertex],0)),1,1,"")</f>
        <v>3</v>
      </c>
      <c r="AD313" s="79" t="str">
        <f>REPLACE(INDEX(GroupVertices[Group],MATCH(Edges[[#This Row],[Vertex 2]],GroupVertices[Vertex],0)),1,1,"")</f>
        <v>3</v>
      </c>
      <c r="AE313" s="34"/>
      <c r="AF313" s="34"/>
      <c r="AG313" s="34"/>
      <c r="AH313" s="34"/>
      <c r="AI313" s="34"/>
      <c r="AJ313" s="34"/>
      <c r="AK313" s="34"/>
      <c r="AL313" s="34"/>
      <c r="AM313" s="34"/>
    </row>
    <row r="314" spans="1:39" ht="15">
      <c r="A314" s="65" t="s">
        <v>289</v>
      </c>
      <c r="B314" s="65" t="s">
        <v>356</v>
      </c>
      <c r="C314" s="66" t="s">
        <v>4902</v>
      </c>
      <c r="D314" s="67">
        <v>5</v>
      </c>
      <c r="E314" s="68" t="s">
        <v>137</v>
      </c>
      <c r="F314" s="69">
        <v>11.28125</v>
      </c>
      <c r="G314" s="66"/>
      <c r="H314" s="70"/>
      <c r="I314" s="71"/>
      <c r="J314" s="71"/>
      <c r="K314" s="34"/>
      <c r="L314" s="78">
        <v>314</v>
      </c>
      <c r="M314" s="78"/>
      <c r="N314" s="73"/>
      <c r="O314" s="80" t="s">
        <v>381</v>
      </c>
      <c r="P314" s="80" t="s">
        <v>489</v>
      </c>
      <c r="Q314" s="80" t="s">
        <v>848</v>
      </c>
      <c r="R314" s="80" t="s">
        <v>1353</v>
      </c>
      <c r="S314" s="80" t="s">
        <v>1592</v>
      </c>
      <c r="T314" s="80" t="s">
        <v>1620</v>
      </c>
      <c r="U314" s="80" t="s">
        <v>1632</v>
      </c>
      <c r="V314" s="80" t="s">
        <v>1642</v>
      </c>
      <c r="W314" s="80"/>
      <c r="X314" s="80"/>
      <c r="Y314" s="80" t="s">
        <v>1685</v>
      </c>
      <c r="Z314" s="80" t="s">
        <v>1753</v>
      </c>
      <c r="AA314" s="80"/>
      <c r="AB314">
        <v>52</v>
      </c>
      <c r="AC314" s="79" t="str">
        <f>REPLACE(INDEX(GroupVertices[Group],MATCH(Edges[[#This Row],[Vertex 1]],GroupVertices[Vertex],0)),1,1,"")</f>
        <v>3</v>
      </c>
      <c r="AD314" s="79" t="str">
        <f>REPLACE(INDEX(GroupVertices[Group],MATCH(Edges[[#This Row],[Vertex 2]],GroupVertices[Vertex],0)),1,1,"")</f>
        <v>3</v>
      </c>
      <c r="AE314" s="34"/>
      <c r="AF314" s="34"/>
      <c r="AG314" s="34"/>
      <c r="AH314" s="34"/>
      <c r="AI314" s="34"/>
      <c r="AJ314" s="34"/>
      <c r="AK314" s="34"/>
      <c r="AL314" s="34"/>
      <c r="AM314" s="34"/>
    </row>
    <row r="315" spans="1:39" ht="15">
      <c r="A315" s="65" t="s">
        <v>289</v>
      </c>
      <c r="B315" s="65" t="s">
        <v>356</v>
      </c>
      <c r="C315" s="66" t="s">
        <v>4902</v>
      </c>
      <c r="D315" s="67">
        <v>5</v>
      </c>
      <c r="E315" s="68" t="s">
        <v>137</v>
      </c>
      <c r="F315" s="69">
        <v>11.28125</v>
      </c>
      <c r="G315" s="66"/>
      <c r="H315" s="70"/>
      <c r="I315" s="71"/>
      <c r="J315" s="71"/>
      <c r="K315" s="34"/>
      <c r="L315" s="78">
        <v>315</v>
      </c>
      <c r="M315" s="78"/>
      <c r="N315" s="73"/>
      <c r="O315" s="80" t="s">
        <v>381</v>
      </c>
      <c r="P315" s="80" t="s">
        <v>489</v>
      </c>
      <c r="Q315" s="80" t="s">
        <v>849</v>
      </c>
      <c r="R315" s="80" t="s">
        <v>1350</v>
      </c>
      <c r="S315" s="80" t="s">
        <v>1593</v>
      </c>
      <c r="T315" s="80" t="s">
        <v>1617</v>
      </c>
      <c r="U315" s="80" t="s">
        <v>1629</v>
      </c>
      <c r="V315" s="80" t="s">
        <v>1641</v>
      </c>
      <c r="W315" s="80"/>
      <c r="X315" s="80"/>
      <c r="Y315" s="80" t="s">
        <v>1686</v>
      </c>
      <c r="Z315" s="80" t="s">
        <v>1743</v>
      </c>
      <c r="AA315" s="80"/>
      <c r="AB315">
        <v>52</v>
      </c>
      <c r="AC315" s="79" t="str">
        <f>REPLACE(INDEX(GroupVertices[Group],MATCH(Edges[[#This Row],[Vertex 1]],GroupVertices[Vertex],0)),1,1,"")</f>
        <v>3</v>
      </c>
      <c r="AD315" s="79" t="str">
        <f>REPLACE(INDEX(GroupVertices[Group],MATCH(Edges[[#This Row],[Vertex 2]],GroupVertices[Vertex],0)),1,1,"")</f>
        <v>3</v>
      </c>
      <c r="AE315" s="34"/>
      <c r="AF315" s="34"/>
      <c r="AG315" s="34"/>
      <c r="AH315" s="34"/>
      <c r="AI315" s="34"/>
      <c r="AJ315" s="34"/>
      <c r="AK315" s="34"/>
      <c r="AL315" s="34"/>
      <c r="AM315" s="34"/>
    </row>
    <row r="316" spans="1:39" ht="15">
      <c r="A316" s="65" t="s">
        <v>289</v>
      </c>
      <c r="B316" s="65" t="s">
        <v>356</v>
      </c>
      <c r="C316" s="66" t="s">
        <v>4902</v>
      </c>
      <c r="D316" s="67">
        <v>5</v>
      </c>
      <c r="E316" s="68" t="s">
        <v>137</v>
      </c>
      <c r="F316" s="69">
        <v>11.28125</v>
      </c>
      <c r="G316" s="66"/>
      <c r="H316" s="70"/>
      <c r="I316" s="71"/>
      <c r="J316" s="71"/>
      <c r="K316" s="34"/>
      <c r="L316" s="78">
        <v>316</v>
      </c>
      <c r="M316" s="78"/>
      <c r="N316" s="73"/>
      <c r="O316" s="80" t="s">
        <v>381</v>
      </c>
      <c r="P316" s="80" t="s">
        <v>489</v>
      </c>
      <c r="Q316" s="80" t="s">
        <v>849</v>
      </c>
      <c r="R316" s="80" t="s">
        <v>1351</v>
      </c>
      <c r="S316" s="80" t="s">
        <v>1593</v>
      </c>
      <c r="T316" s="80" t="s">
        <v>1618</v>
      </c>
      <c r="U316" s="80" t="s">
        <v>1629</v>
      </c>
      <c r="V316" s="80" t="s">
        <v>1629</v>
      </c>
      <c r="W316" s="80"/>
      <c r="X316" s="80"/>
      <c r="Y316" s="80" t="s">
        <v>1687</v>
      </c>
      <c r="Z316" s="80" t="s">
        <v>1632</v>
      </c>
      <c r="AA316" s="80"/>
      <c r="AB316">
        <v>52</v>
      </c>
      <c r="AC316" s="79" t="str">
        <f>REPLACE(INDEX(GroupVertices[Group],MATCH(Edges[[#This Row],[Vertex 1]],GroupVertices[Vertex],0)),1,1,"")</f>
        <v>3</v>
      </c>
      <c r="AD316" s="79" t="str">
        <f>REPLACE(INDEX(GroupVertices[Group],MATCH(Edges[[#This Row],[Vertex 2]],GroupVertices[Vertex],0)),1,1,"")</f>
        <v>3</v>
      </c>
      <c r="AE316" s="34"/>
      <c r="AF316" s="34"/>
      <c r="AG316" s="34"/>
      <c r="AH316" s="34"/>
      <c r="AI316" s="34"/>
      <c r="AJ316" s="34"/>
      <c r="AK316" s="34"/>
      <c r="AL316" s="34"/>
      <c r="AM316" s="34"/>
    </row>
    <row r="317" spans="1:39" ht="15">
      <c r="A317" s="65" t="s">
        <v>289</v>
      </c>
      <c r="B317" s="65" t="s">
        <v>356</v>
      </c>
      <c r="C317" s="66" t="s">
        <v>4902</v>
      </c>
      <c r="D317" s="67">
        <v>5</v>
      </c>
      <c r="E317" s="68" t="s">
        <v>137</v>
      </c>
      <c r="F317" s="69">
        <v>11.28125</v>
      </c>
      <c r="G317" s="66"/>
      <c r="H317" s="70"/>
      <c r="I317" s="71"/>
      <c r="J317" s="71"/>
      <c r="K317" s="34"/>
      <c r="L317" s="78">
        <v>317</v>
      </c>
      <c r="M317" s="78"/>
      <c r="N317" s="73"/>
      <c r="O317" s="80" t="s">
        <v>381</v>
      </c>
      <c r="P317" s="80" t="s">
        <v>489</v>
      </c>
      <c r="Q317" s="80" t="s">
        <v>849</v>
      </c>
      <c r="R317" s="80" t="s">
        <v>1352</v>
      </c>
      <c r="S317" s="80" t="s">
        <v>1593</v>
      </c>
      <c r="T317" s="80" t="s">
        <v>1619</v>
      </c>
      <c r="U317" s="80" t="s">
        <v>1629</v>
      </c>
      <c r="V317" s="80" t="s">
        <v>1631</v>
      </c>
      <c r="W317" s="80"/>
      <c r="X317" s="80"/>
      <c r="Y317" s="80" t="s">
        <v>1688</v>
      </c>
      <c r="Z317" s="80" t="s">
        <v>1744</v>
      </c>
      <c r="AA317" s="80"/>
      <c r="AB317">
        <v>52</v>
      </c>
      <c r="AC317" s="79" t="str">
        <f>REPLACE(INDEX(GroupVertices[Group],MATCH(Edges[[#This Row],[Vertex 1]],GroupVertices[Vertex],0)),1,1,"")</f>
        <v>3</v>
      </c>
      <c r="AD317" s="79" t="str">
        <f>REPLACE(INDEX(GroupVertices[Group],MATCH(Edges[[#This Row],[Vertex 2]],GroupVertices[Vertex],0)),1,1,"")</f>
        <v>3</v>
      </c>
      <c r="AE317" s="34"/>
      <c r="AF317" s="34"/>
      <c r="AG317" s="34"/>
      <c r="AH317" s="34"/>
      <c r="AI317" s="34"/>
      <c r="AJ317" s="34"/>
      <c r="AK317" s="34"/>
      <c r="AL317" s="34"/>
      <c r="AM317" s="34"/>
    </row>
    <row r="318" spans="1:39" ht="15">
      <c r="A318" s="65" t="s">
        <v>289</v>
      </c>
      <c r="B318" s="65" t="s">
        <v>356</v>
      </c>
      <c r="C318" s="66" t="s">
        <v>4902</v>
      </c>
      <c r="D318" s="67">
        <v>5</v>
      </c>
      <c r="E318" s="68" t="s">
        <v>137</v>
      </c>
      <c r="F318" s="69">
        <v>11.28125</v>
      </c>
      <c r="G318" s="66"/>
      <c r="H318" s="70"/>
      <c r="I318" s="71"/>
      <c r="J318" s="71"/>
      <c r="K318" s="34"/>
      <c r="L318" s="78">
        <v>318</v>
      </c>
      <c r="M318" s="78"/>
      <c r="N318" s="73"/>
      <c r="O318" s="80" t="s">
        <v>381</v>
      </c>
      <c r="P318" s="80" t="s">
        <v>489</v>
      </c>
      <c r="Q318" s="80" t="s">
        <v>849</v>
      </c>
      <c r="R318" s="80" t="s">
        <v>1353</v>
      </c>
      <c r="S318" s="80" t="s">
        <v>1593</v>
      </c>
      <c r="T318" s="80" t="s">
        <v>1620</v>
      </c>
      <c r="U318" s="80" t="s">
        <v>1629</v>
      </c>
      <c r="V318" s="80" t="s">
        <v>1642</v>
      </c>
      <c r="W318" s="80"/>
      <c r="X318" s="80"/>
      <c r="Y318" s="80" t="s">
        <v>1689</v>
      </c>
      <c r="Z318" s="80" t="s">
        <v>1745</v>
      </c>
      <c r="AA318" s="80"/>
      <c r="AB318">
        <v>52</v>
      </c>
      <c r="AC318" s="79" t="str">
        <f>REPLACE(INDEX(GroupVertices[Group],MATCH(Edges[[#This Row],[Vertex 1]],GroupVertices[Vertex],0)),1,1,"")</f>
        <v>3</v>
      </c>
      <c r="AD318" s="79" t="str">
        <f>REPLACE(INDEX(GroupVertices[Group],MATCH(Edges[[#This Row],[Vertex 2]],GroupVertices[Vertex],0)),1,1,"")</f>
        <v>3</v>
      </c>
      <c r="AE318" s="34"/>
      <c r="AF318" s="34"/>
      <c r="AG318" s="34"/>
      <c r="AH318" s="34"/>
      <c r="AI318" s="34"/>
      <c r="AJ318" s="34"/>
      <c r="AK318" s="34"/>
      <c r="AL318" s="34"/>
      <c r="AM318" s="34"/>
    </row>
    <row r="319" spans="1:39" ht="15">
      <c r="A319" s="65" t="s">
        <v>289</v>
      </c>
      <c r="B319" s="65" t="s">
        <v>356</v>
      </c>
      <c r="C319" s="66" t="s">
        <v>4902</v>
      </c>
      <c r="D319" s="67">
        <v>5</v>
      </c>
      <c r="E319" s="68" t="s">
        <v>137</v>
      </c>
      <c r="F319" s="69">
        <v>11.28125</v>
      </c>
      <c r="G319" s="66"/>
      <c r="H319" s="70"/>
      <c r="I319" s="71"/>
      <c r="J319" s="71"/>
      <c r="K319" s="34"/>
      <c r="L319" s="78">
        <v>319</v>
      </c>
      <c r="M319" s="78"/>
      <c r="N319" s="73"/>
      <c r="O319" s="80" t="s">
        <v>381</v>
      </c>
      <c r="P319" s="80" t="s">
        <v>489</v>
      </c>
      <c r="Q319" s="80" t="s">
        <v>850</v>
      </c>
      <c r="R319" s="80" t="s">
        <v>1350</v>
      </c>
      <c r="S319" s="80" t="s">
        <v>1594</v>
      </c>
      <c r="T319" s="80" t="s">
        <v>1617</v>
      </c>
      <c r="U319" s="80" t="s">
        <v>1633</v>
      </c>
      <c r="V319" s="80" t="s">
        <v>1641</v>
      </c>
      <c r="W319" s="80"/>
      <c r="X319" s="80"/>
      <c r="Y319" s="80" t="s">
        <v>1690</v>
      </c>
      <c r="Z319" s="80" t="s">
        <v>1754</v>
      </c>
      <c r="AA319" s="80"/>
      <c r="AB319">
        <v>52</v>
      </c>
      <c r="AC319" s="79" t="str">
        <f>REPLACE(INDEX(GroupVertices[Group],MATCH(Edges[[#This Row],[Vertex 1]],GroupVertices[Vertex],0)),1,1,"")</f>
        <v>3</v>
      </c>
      <c r="AD319" s="79" t="str">
        <f>REPLACE(INDEX(GroupVertices[Group],MATCH(Edges[[#This Row],[Vertex 2]],GroupVertices[Vertex],0)),1,1,"")</f>
        <v>3</v>
      </c>
      <c r="AE319" s="34"/>
      <c r="AF319" s="34"/>
      <c r="AG319" s="34"/>
      <c r="AH319" s="34"/>
      <c r="AI319" s="34"/>
      <c r="AJ319" s="34"/>
      <c r="AK319" s="34"/>
      <c r="AL319" s="34"/>
      <c r="AM319" s="34"/>
    </row>
    <row r="320" spans="1:39" ht="15">
      <c r="A320" s="65" t="s">
        <v>289</v>
      </c>
      <c r="B320" s="65" t="s">
        <v>356</v>
      </c>
      <c r="C320" s="66" t="s">
        <v>4902</v>
      </c>
      <c r="D320" s="67">
        <v>5</v>
      </c>
      <c r="E320" s="68" t="s">
        <v>137</v>
      </c>
      <c r="F320" s="69">
        <v>11.28125</v>
      </c>
      <c r="G320" s="66"/>
      <c r="H320" s="70"/>
      <c r="I320" s="71"/>
      <c r="J320" s="71"/>
      <c r="K320" s="34"/>
      <c r="L320" s="78">
        <v>320</v>
      </c>
      <c r="M320" s="78"/>
      <c r="N320" s="73"/>
      <c r="O320" s="80" t="s">
        <v>381</v>
      </c>
      <c r="P320" s="80" t="s">
        <v>489</v>
      </c>
      <c r="Q320" s="80" t="s">
        <v>850</v>
      </c>
      <c r="R320" s="80" t="s">
        <v>1351</v>
      </c>
      <c r="S320" s="80" t="s">
        <v>1594</v>
      </c>
      <c r="T320" s="80" t="s">
        <v>1618</v>
      </c>
      <c r="U320" s="80" t="s">
        <v>1633</v>
      </c>
      <c r="V320" s="80" t="s">
        <v>1629</v>
      </c>
      <c r="W320" s="80"/>
      <c r="X320" s="80"/>
      <c r="Y320" s="80" t="s">
        <v>1691</v>
      </c>
      <c r="Z320" s="80" t="s">
        <v>1755</v>
      </c>
      <c r="AA320" s="80"/>
      <c r="AB320">
        <v>52</v>
      </c>
      <c r="AC320" s="79" t="str">
        <f>REPLACE(INDEX(GroupVertices[Group],MATCH(Edges[[#This Row],[Vertex 1]],GroupVertices[Vertex],0)),1,1,"")</f>
        <v>3</v>
      </c>
      <c r="AD320" s="79" t="str">
        <f>REPLACE(INDEX(GroupVertices[Group],MATCH(Edges[[#This Row],[Vertex 2]],GroupVertices[Vertex],0)),1,1,"")</f>
        <v>3</v>
      </c>
      <c r="AE320" s="34"/>
      <c r="AF320" s="34"/>
      <c r="AG320" s="34"/>
      <c r="AH320" s="34"/>
      <c r="AI320" s="34"/>
      <c r="AJ320" s="34"/>
      <c r="AK320" s="34"/>
      <c r="AL320" s="34"/>
      <c r="AM320" s="34"/>
    </row>
    <row r="321" spans="1:39" ht="15">
      <c r="A321" s="65" t="s">
        <v>289</v>
      </c>
      <c r="B321" s="65" t="s">
        <v>356</v>
      </c>
      <c r="C321" s="66" t="s">
        <v>4902</v>
      </c>
      <c r="D321" s="67">
        <v>5</v>
      </c>
      <c r="E321" s="68" t="s">
        <v>137</v>
      </c>
      <c r="F321" s="69">
        <v>11.28125</v>
      </c>
      <c r="G321" s="66"/>
      <c r="H321" s="70"/>
      <c r="I321" s="71"/>
      <c r="J321" s="71"/>
      <c r="K321" s="34"/>
      <c r="L321" s="78">
        <v>321</v>
      </c>
      <c r="M321" s="78"/>
      <c r="N321" s="73"/>
      <c r="O321" s="80" t="s">
        <v>381</v>
      </c>
      <c r="P321" s="80" t="s">
        <v>489</v>
      </c>
      <c r="Q321" s="80" t="s">
        <v>850</v>
      </c>
      <c r="R321" s="80" t="s">
        <v>1352</v>
      </c>
      <c r="S321" s="80" t="s">
        <v>1594</v>
      </c>
      <c r="T321" s="80" t="s">
        <v>1619</v>
      </c>
      <c r="U321" s="80" t="s">
        <v>1633</v>
      </c>
      <c r="V321" s="80" t="s">
        <v>1631</v>
      </c>
      <c r="W321" s="80"/>
      <c r="X321" s="80"/>
      <c r="Y321" s="80" t="s">
        <v>1692</v>
      </c>
      <c r="Z321" s="80" t="s">
        <v>1743</v>
      </c>
      <c r="AA321" s="80"/>
      <c r="AB321">
        <v>52</v>
      </c>
      <c r="AC321" s="79" t="str">
        <f>REPLACE(INDEX(GroupVertices[Group],MATCH(Edges[[#This Row],[Vertex 1]],GroupVertices[Vertex],0)),1,1,"")</f>
        <v>3</v>
      </c>
      <c r="AD321" s="79" t="str">
        <f>REPLACE(INDEX(GroupVertices[Group],MATCH(Edges[[#This Row],[Vertex 2]],GroupVertices[Vertex],0)),1,1,"")</f>
        <v>3</v>
      </c>
      <c r="AE321" s="34"/>
      <c r="AF321" s="34"/>
      <c r="AG321" s="34"/>
      <c r="AH321" s="34"/>
      <c r="AI321" s="34"/>
      <c r="AJ321" s="34"/>
      <c r="AK321" s="34"/>
      <c r="AL321" s="34"/>
      <c r="AM321" s="34"/>
    </row>
    <row r="322" spans="1:39" ht="15">
      <c r="A322" s="65" t="s">
        <v>289</v>
      </c>
      <c r="B322" s="65" t="s">
        <v>356</v>
      </c>
      <c r="C322" s="66" t="s">
        <v>4902</v>
      </c>
      <c r="D322" s="67">
        <v>5</v>
      </c>
      <c r="E322" s="68" t="s">
        <v>137</v>
      </c>
      <c r="F322" s="69">
        <v>11.28125</v>
      </c>
      <c r="G322" s="66"/>
      <c r="H322" s="70"/>
      <c r="I322" s="71"/>
      <c r="J322" s="71"/>
      <c r="K322" s="34"/>
      <c r="L322" s="78">
        <v>322</v>
      </c>
      <c r="M322" s="78"/>
      <c r="N322" s="73"/>
      <c r="O322" s="80" t="s">
        <v>381</v>
      </c>
      <c r="P322" s="80" t="s">
        <v>489</v>
      </c>
      <c r="Q322" s="80" t="s">
        <v>850</v>
      </c>
      <c r="R322" s="80" t="s">
        <v>1353</v>
      </c>
      <c r="S322" s="80" t="s">
        <v>1594</v>
      </c>
      <c r="T322" s="80" t="s">
        <v>1620</v>
      </c>
      <c r="U322" s="80" t="s">
        <v>1633</v>
      </c>
      <c r="V322" s="80" t="s">
        <v>1642</v>
      </c>
      <c r="W322" s="80"/>
      <c r="X322" s="80"/>
      <c r="Y322" s="80" t="s">
        <v>1693</v>
      </c>
      <c r="Z322" s="80" t="s">
        <v>1756</v>
      </c>
      <c r="AA322" s="80"/>
      <c r="AB322">
        <v>52</v>
      </c>
      <c r="AC322" s="79" t="str">
        <f>REPLACE(INDEX(GroupVertices[Group],MATCH(Edges[[#This Row],[Vertex 1]],GroupVertices[Vertex],0)),1,1,"")</f>
        <v>3</v>
      </c>
      <c r="AD322" s="79" t="str">
        <f>REPLACE(INDEX(GroupVertices[Group],MATCH(Edges[[#This Row],[Vertex 2]],GroupVertices[Vertex],0)),1,1,"")</f>
        <v>3</v>
      </c>
      <c r="AE322" s="34"/>
      <c r="AF322" s="34"/>
      <c r="AG322" s="34"/>
      <c r="AH322" s="34"/>
      <c r="AI322" s="34"/>
      <c r="AJ322" s="34"/>
      <c r="AK322" s="34"/>
      <c r="AL322" s="34"/>
      <c r="AM322" s="34"/>
    </row>
    <row r="323" spans="1:39" ht="15">
      <c r="A323" s="65" t="s">
        <v>289</v>
      </c>
      <c r="B323" s="65" t="s">
        <v>356</v>
      </c>
      <c r="C323" s="66" t="s">
        <v>4902</v>
      </c>
      <c r="D323" s="67">
        <v>5</v>
      </c>
      <c r="E323" s="68" t="s">
        <v>137</v>
      </c>
      <c r="F323" s="69">
        <v>11.28125</v>
      </c>
      <c r="G323" s="66"/>
      <c r="H323" s="70"/>
      <c r="I323" s="71"/>
      <c r="J323" s="71"/>
      <c r="K323" s="34"/>
      <c r="L323" s="78">
        <v>323</v>
      </c>
      <c r="M323" s="78"/>
      <c r="N323" s="73"/>
      <c r="O323" s="80" t="s">
        <v>381</v>
      </c>
      <c r="P323" s="80" t="s">
        <v>489</v>
      </c>
      <c r="Q323" s="80" t="s">
        <v>851</v>
      </c>
      <c r="R323" s="80" t="s">
        <v>1350</v>
      </c>
      <c r="S323" s="80" t="s">
        <v>1595</v>
      </c>
      <c r="T323" s="80" t="s">
        <v>1617</v>
      </c>
      <c r="U323" s="80" t="s">
        <v>1631</v>
      </c>
      <c r="V323" s="80" t="s">
        <v>1641</v>
      </c>
      <c r="W323" s="80"/>
      <c r="X323" s="80"/>
      <c r="Y323" s="80" t="s">
        <v>1694</v>
      </c>
      <c r="Z323" s="80" t="s">
        <v>1633</v>
      </c>
      <c r="AA323" s="80"/>
      <c r="AB323">
        <v>52</v>
      </c>
      <c r="AC323" s="79" t="str">
        <f>REPLACE(INDEX(GroupVertices[Group],MATCH(Edges[[#This Row],[Vertex 1]],GroupVertices[Vertex],0)),1,1,"")</f>
        <v>3</v>
      </c>
      <c r="AD323" s="79" t="str">
        <f>REPLACE(INDEX(GroupVertices[Group],MATCH(Edges[[#This Row],[Vertex 2]],GroupVertices[Vertex],0)),1,1,"")</f>
        <v>3</v>
      </c>
      <c r="AE323" s="34"/>
      <c r="AF323" s="34"/>
      <c r="AG323" s="34"/>
      <c r="AH323" s="34"/>
      <c r="AI323" s="34"/>
      <c r="AJ323" s="34"/>
      <c r="AK323" s="34"/>
      <c r="AL323" s="34"/>
      <c r="AM323" s="34"/>
    </row>
    <row r="324" spans="1:39" ht="15">
      <c r="A324" s="65" t="s">
        <v>289</v>
      </c>
      <c r="B324" s="65" t="s">
        <v>356</v>
      </c>
      <c r="C324" s="66" t="s">
        <v>4902</v>
      </c>
      <c r="D324" s="67">
        <v>5</v>
      </c>
      <c r="E324" s="68" t="s">
        <v>137</v>
      </c>
      <c r="F324" s="69">
        <v>11.28125</v>
      </c>
      <c r="G324" s="66"/>
      <c r="H324" s="70"/>
      <c r="I324" s="71"/>
      <c r="J324" s="71"/>
      <c r="K324" s="34"/>
      <c r="L324" s="78">
        <v>324</v>
      </c>
      <c r="M324" s="78"/>
      <c r="N324" s="73"/>
      <c r="O324" s="80" t="s">
        <v>381</v>
      </c>
      <c r="P324" s="80" t="s">
        <v>489</v>
      </c>
      <c r="Q324" s="80" t="s">
        <v>851</v>
      </c>
      <c r="R324" s="80" t="s">
        <v>1351</v>
      </c>
      <c r="S324" s="80" t="s">
        <v>1595</v>
      </c>
      <c r="T324" s="80" t="s">
        <v>1618</v>
      </c>
      <c r="U324" s="80" t="s">
        <v>1631</v>
      </c>
      <c r="V324" s="80" t="s">
        <v>1629</v>
      </c>
      <c r="W324" s="80"/>
      <c r="X324" s="80"/>
      <c r="Y324" s="80" t="s">
        <v>1695</v>
      </c>
      <c r="Z324" s="80" t="s">
        <v>1744</v>
      </c>
      <c r="AA324" s="80"/>
      <c r="AB324">
        <v>52</v>
      </c>
      <c r="AC324" s="79" t="str">
        <f>REPLACE(INDEX(GroupVertices[Group],MATCH(Edges[[#This Row],[Vertex 1]],GroupVertices[Vertex],0)),1,1,"")</f>
        <v>3</v>
      </c>
      <c r="AD324" s="79" t="str">
        <f>REPLACE(INDEX(GroupVertices[Group],MATCH(Edges[[#This Row],[Vertex 2]],GroupVertices[Vertex],0)),1,1,"")</f>
        <v>3</v>
      </c>
      <c r="AE324" s="34"/>
      <c r="AF324" s="34"/>
      <c r="AG324" s="34"/>
      <c r="AH324" s="34"/>
      <c r="AI324" s="34"/>
      <c r="AJ324" s="34"/>
      <c r="AK324" s="34"/>
      <c r="AL324" s="34"/>
      <c r="AM324" s="34"/>
    </row>
    <row r="325" spans="1:39" ht="15">
      <c r="A325" s="65" t="s">
        <v>289</v>
      </c>
      <c r="B325" s="65" t="s">
        <v>356</v>
      </c>
      <c r="C325" s="66" t="s">
        <v>4902</v>
      </c>
      <c r="D325" s="67">
        <v>5</v>
      </c>
      <c r="E325" s="68" t="s">
        <v>137</v>
      </c>
      <c r="F325" s="69">
        <v>11.28125</v>
      </c>
      <c r="G325" s="66"/>
      <c r="H325" s="70"/>
      <c r="I325" s="71"/>
      <c r="J325" s="71"/>
      <c r="K325" s="34"/>
      <c r="L325" s="78">
        <v>325</v>
      </c>
      <c r="M325" s="78"/>
      <c r="N325" s="73"/>
      <c r="O325" s="80" t="s">
        <v>381</v>
      </c>
      <c r="P325" s="80" t="s">
        <v>489</v>
      </c>
      <c r="Q325" s="80" t="s">
        <v>851</v>
      </c>
      <c r="R325" s="80" t="s">
        <v>1352</v>
      </c>
      <c r="S325" s="80" t="s">
        <v>1595</v>
      </c>
      <c r="T325" s="80" t="s">
        <v>1619</v>
      </c>
      <c r="U325" s="80" t="s">
        <v>1631</v>
      </c>
      <c r="V325" s="80" t="s">
        <v>1631</v>
      </c>
      <c r="W325" s="80"/>
      <c r="X325" s="80"/>
      <c r="Y325" s="80" t="s">
        <v>1696</v>
      </c>
      <c r="Z325" s="80" t="s">
        <v>1629</v>
      </c>
      <c r="AA325" s="80"/>
      <c r="AB325">
        <v>52</v>
      </c>
      <c r="AC325" s="79" t="str">
        <f>REPLACE(INDEX(GroupVertices[Group],MATCH(Edges[[#This Row],[Vertex 1]],GroupVertices[Vertex],0)),1,1,"")</f>
        <v>3</v>
      </c>
      <c r="AD325" s="79" t="str">
        <f>REPLACE(INDEX(GroupVertices[Group],MATCH(Edges[[#This Row],[Vertex 2]],GroupVertices[Vertex],0)),1,1,"")</f>
        <v>3</v>
      </c>
      <c r="AE325" s="34"/>
      <c r="AF325" s="34"/>
      <c r="AG325" s="34"/>
      <c r="AH325" s="34"/>
      <c r="AI325" s="34"/>
      <c r="AJ325" s="34"/>
      <c r="AK325" s="34"/>
      <c r="AL325" s="34"/>
      <c r="AM325" s="34"/>
    </row>
    <row r="326" spans="1:39" ht="15">
      <c r="A326" s="65" t="s">
        <v>289</v>
      </c>
      <c r="B326" s="65" t="s">
        <v>356</v>
      </c>
      <c r="C326" s="66" t="s">
        <v>4902</v>
      </c>
      <c r="D326" s="67">
        <v>5</v>
      </c>
      <c r="E326" s="68" t="s">
        <v>137</v>
      </c>
      <c r="F326" s="69">
        <v>11.28125</v>
      </c>
      <c r="G326" s="66"/>
      <c r="H326" s="70"/>
      <c r="I326" s="71"/>
      <c r="J326" s="71"/>
      <c r="K326" s="34"/>
      <c r="L326" s="78">
        <v>326</v>
      </c>
      <c r="M326" s="78"/>
      <c r="N326" s="73"/>
      <c r="O326" s="80" t="s">
        <v>381</v>
      </c>
      <c r="P326" s="80" t="s">
        <v>489</v>
      </c>
      <c r="Q326" s="80" t="s">
        <v>851</v>
      </c>
      <c r="R326" s="80" t="s">
        <v>1353</v>
      </c>
      <c r="S326" s="80" t="s">
        <v>1595</v>
      </c>
      <c r="T326" s="80" t="s">
        <v>1620</v>
      </c>
      <c r="U326" s="80" t="s">
        <v>1631</v>
      </c>
      <c r="V326" s="80" t="s">
        <v>1642</v>
      </c>
      <c r="W326" s="80"/>
      <c r="X326" s="80"/>
      <c r="Y326" s="80" t="s">
        <v>1697</v>
      </c>
      <c r="Z326" s="80" t="s">
        <v>1750</v>
      </c>
      <c r="AA326" s="80"/>
      <c r="AB326">
        <v>52</v>
      </c>
      <c r="AC326" s="79" t="str">
        <f>REPLACE(INDEX(GroupVertices[Group],MATCH(Edges[[#This Row],[Vertex 1]],GroupVertices[Vertex],0)),1,1,"")</f>
        <v>3</v>
      </c>
      <c r="AD326" s="79" t="str">
        <f>REPLACE(INDEX(GroupVertices[Group],MATCH(Edges[[#This Row],[Vertex 2]],GroupVertices[Vertex],0)),1,1,"")</f>
        <v>3</v>
      </c>
      <c r="AE326" s="34"/>
      <c r="AF326" s="34"/>
      <c r="AG326" s="34"/>
      <c r="AH326" s="34"/>
      <c r="AI326" s="34"/>
      <c r="AJ326" s="34"/>
      <c r="AK326" s="34"/>
      <c r="AL326" s="34"/>
      <c r="AM326" s="34"/>
    </row>
    <row r="327" spans="1:39" ht="15">
      <c r="A327" s="65" t="s">
        <v>289</v>
      </c>
      <c r="B327" s="65" t="s">
        <v>356</v>
      </c>
      <c r="C327" s="66" t="s">
        <v>4902</v>
      </c>
      <c r="D327" s="67">
        <v>5</v>
      </c>
      <c r="E327" s="68" t="s">
        <v>137</v>
      </c>
      <c r="F327" s="69">
        <v>11.28125</v>
      </c>
      <c r="G327" s="66"/>
      <c r="H327" s="70"/>
      <c r="I327" s="71"/>
      <c r="J327" s="71"/>
      <c r="K327" s="34"/>
      <c r="L327" s="78">
        <v>327</v>
      </c>
      <c r="M327" s="78"/>
      <c r="N327" s="73"/>
      <c r="O327" s="80" t="s">
        <v>381</v>
      </c>
      <c r="P327" s="80" t="s">
        <v>489</v>
      </c>
      <c r="Q327" s="80" t="s">
        <v>852</v>
      </c>
      <c r="R327" s="80" t="s">
        <v>1350</v>
      </c>
      <c r="S327" s="80" t="s">
        <v>1596</v>
      </c>
      <c r="T327" s="80" t="s">
        <v>1617</v>
      </c>
      <c r="U327" s="80" t="s">
        <v>1631</v>
      </c>
      <c r="V327" s="80" t="s">
        <v>1641</v>
      </c>
      <c r="W327" s="80"/>
      <c r="X327" s="80"/>
      <c r="Y327" s="80" t="s">
        <v>1698</v>
      </c>
      <c r="Z327" s="80" t="s">
        <v>1633</v>
      </c>
      <c r="AA327" s="80"/>
      <c r="AB327">
        <v>52</v>
      </c>
      <c r="AC327" s="79" t="str">
        <f>REPLACE(INDEX(GroupVertices[Group],MATCH(Edges[[#This Row],[Vertex 1]],GroupVertices[Vertex],0)),1,1,"")</f>
        <v>3</v>
      </c>
      <c r="AD327" s="79" t="str">
        <f>REPLACE(INDEX(GroupVertices[Group],MATCH(Edges[[#This Row],[Vertex 2]],GroupVertices[Vertex],0)),1,1,"")</f>
        <v>3</v>
      </c>
      <c r="AE327" s="34"/>
      <c r="AF327" s="34"/>
      <c r="AG327" s="34"/>
      <c r="AH327" s="34"/>
      <c r="AI327" s="34"/>
      <c r="AJ327" s="34"/>
      <c r="AK327" s="34"/>
      <c r="AL327" s="34"/>
      <c r="AM327" s="34"/>
    </row>
    <row r="328" spans="1:39" ht="15">
      <c r="A328" s="65" t="s">
        <v>289</v>
      </c>
      <c r="B328" s="65" t="s">
        <v>356</v>
      </c>
      <c r="C328" s="66" t="s">
        <v>4902</v>
      </c>
      <c r="D328" s="67">
        <v>5</v>
      </c>
      <c r="E328" s="68" t="s">
        <v>137</v>
      </c>
      <c r="F328" s="69">
        <v>11.28125</v>
      </c>
      <c r="G328" s="66"/>
      <c r="H328" s="70"/>
      <c r="I328" s="71"/>
      <c r="J328" s="71"/>
      <c r="K328" s="34"/>
      <c r="L328" s="78">
        <v>328</v>
      </c>
      <c r="M328" s="78"/>
      <c r="N328" s="73"/>
      <c r="O328" s="80" t="s">
        <v>381</v>
      </c>
      <c r="P328" s="80" t="s">
        <v>489</v>
      </c>
      <c r="Q328" s="80" t="s">
        <v>852</v>
      </c>
      <c r="R328" s="80" t="s">
        <v>1351</v>
      </c>
      <c r="S328" s="80" t="s">
        <v>1596</v>
      </c>
      <c r="T328" s="80" t="s">
        <v>1618</v>
      </c>
      <c r="U328" s="80" t="s">
        <v>1631</v>
      </c>
      <c r="V328" s="80" t="s">
        <v>1629</v>
      </c>
      <c r="W328" s="80"/>
      <c r="X328" s="80"/>
      <c r="Y328" s="80" t="s">
        <v>1699</v>
      </c>
      <c r="Z328" s="80" t="s">
        <v>1744</v>
      </c>
      <c r="AA328" s="80"/>
      <c r="AB328">
        <v>52</v>
      </c>
      <c r="AC328" s="79" t="str">
        <f>REPLACE(INDEX(GroupVertices[Group],MATCH(Edges[[#This Row],[Vertex 1]],GroupVertices[Vertex],0)),1,1,"")</f>
        <v>3</v>
      </c>
      <c r="AD328" s="79" t="str">
        <f>REPLACE(INDEX(GroupVertices[Group],MATCH(Edges[[#This Row],[Vertex 2]],GroupVertices[Vertex],0)),1,1,"")</f>
        <v>3</v>
      </c>
      <c r="AE328" s="34"/>
      <c r="AF328" s="34"/>
      <c r="AG328" s="34"/>
      <c r="AH328" s="34"/>
      <c r="AI328" s="34"/>
      <c r="AJ328" s="34"/>
      <c r="AK328" s="34"/>
      <c r="AL328" s="34"/>
      <c r="AM328" s="34"/>
    </row>
    <row r="329" spans="1:39" ht="15">
      <c r="A329" s="65" t="s">
        <v>289</v>
      </c>
      <c r="B329" s="65" t="s">
        <v>356</v>
      </c>
      <c r="C329" s="66" t="s">
        <v>4902</v>
      </c>
      <c r="D329" s="67">
        <v>5</v>
      </c>
      <c r="E329" s="68" t="s">
        <v>137</v>
      </c>
      <c r="F329" s="69">
        <v>11.28125</v>
      </c>
      <c r="G329" s="66"/>
      <c r="H329" s="70"/>
      <c r="I329" s="71"/>
      <c r="J329" s="71"/>
      <c r="K329" s="34"/>
      <c r="L329" s="78">
        <v>329</v>
      </c>
      <c r="M329" s="78"/>
      <c r="N329" s="73"/>
      <c r="O329" s="80" t="s">
        <v>381</v>
      </c>
      <c r="P329" s="80" t="s">
        <v>489</v>
      </c>
      <c r="Q329" s="80" t="s">
        <v>852</v>
      </c>
      <c r="R329" s="80" t="s">
        <v>1352</v>
      </c>
      <c r="S329" s="80" t="s">
        <v>1596</v>
      </c>
      <c r="T329" s="80" t="s">
        <v>1619</v>
      </c>
      <c r="U329" s="80" t="s">
        <v>1631</v>
      </c>
      <c r="V329" s="80" t="s">
        <v>1631</v>
      </c>
      <c r="W329" s="80"/>
      <c r="X329" s="80"/>
      <c r="Y329" s="80" t="s">
        <v>1700</v>
      </c>
      <c r="Z329" s="80" t="s">
        <v>1629</v>
      </c>
      <c r="AA329" s="80"/>
      <c r="AB329">
        <v>52</v>
      </c>
      <c r="AC329" s="79" t="str">
        <f>REPLACE(INDEX(GroupVertices[Group],MATCH(Edges[[#This Row],[Vertex 1]],GroupVertices[Vertex],0)),1,1,"")</f>
        <v>3</v>
      </c>
      <c r="AD329" s="79" t="str">
        <f>REPLACE(INDEX(GroupVertices[Group],MATCH(Edges[[#This Row],[Vertex 2]],GroupVertices[Vertex],0)),1,1,"")</f>
        <v>3</v>
      </c>
      <c r="AE329" s="34"/>
      <c r="AF329" s="34"/>
      <c r="AG329" s="34"/>
      <c r="AH329" s="34"/>
      <c r="AI329" s="34"/>
      <c r="AJ329" s="34"/>
      <c r="AK329" s="34"/>
      <c r="AL329" s="34"/>
      <c r="AM329" s="34"/>
    </row>
    <row r="330" spans="1:39" ht="15">
      <c r="A330" s="65" t="s">
        <v>289</v>
      </c>
      <c r="B330" s="65" t="s">
        <v>356</v>
      </c>
      <c r="C330" s="66" t="s">
        <v>4902</v>
      </c>
      <c r="D330" s="67">
        <v>5</v>
      </c>
      <c r="E330" s="68" t="s">
        <v>137</v>
      </c>
      <c r="F330" s="69">
        <v>11.28125</v>
      </c>
      <c r="G330" s="66"/>
      <c r="H330" s="70"/>
      <c r="I330" s="71"/>
      <c r="J330" s="71"/>
      <c r="K330" s="34"/>
      <c r="L330" s="78">
        <v>330</v>
      </c>
      <c r="M330" s="78"/>
      <c r="N330" s="73"/>
      <c r="O330" s="80" t="s">
        <v>381</v>
      </c>
      <c r="P330" s="80" t="s">
        <v>489</v>
      </c>
      <c r="Q330" s="80" t="s">
        <v>852</v>
      </c>
      <c r="R330" s="80" t="s">
        <v>1353</v>
      </c>
      <c r="S330" s="80" t="s">
        <v>1596</v>
      </c>
      <c r="T330" s="80" t="s">
        <v>1620</v>
      </c>
      <c r="U330" s="80" t="s">
        <v>1631</v>
      </c>
      <c r="V330" s="80" t="s">
        <v>1642</v>
      </c>
      <c r="W330" s="80"/>
      <c r="X330" s="80"/>
      <c r="Y330" s="80" t="s">
        <v>1701</v>
      </c>
      <c r="Z330" s="80" t="s">
        <v>1750</v>
      </c>
      <c r="AA330" s="80"/>
      <c r="AB330">
        <v>52</v>
      </c>
      <c r="AC330" s="79" t="str">
        <f>REPLACE(INDEX(GroupVertices[Group],MATCH(Edges[[#This Row],[Vertex 1]],GroupVertices[Vertex],0)),1,1,"")</f>
        <v>3</v>
      </c>
      <c r="AD330" s="79" t="str">
        <f>REPLACE(INDEX(GroupVertices[Group],MATCH(Edges[[#This Row],[Vertex 2]],GroupVertices[Vertex],0)),1,1,"")</f>
        <v>3</v>
      </c>
      <c r="AE330" s="34"/>
      <c r="AF330" s="34"/>
      <c r="AG330" s="34"/>
      <c r="AH330" s="34"/>
      <c r="AI330" s="34"/>
      <c r="AJ330" s="34"/>
      <c r="AK330" s="34"/>
      <c r="AL330" s="34"/>
      <c r="AM330" s="34"/>
    </row>
    <row r="331" spans="1:39" ht="15">
      <c r="A331" s="65" t="s">
        <v>290</v>
      </c>
      <c r="B331" s="65" t="s">
        <v>289</v>
      </c>
      <c r="C331" s="66" t="s">
        <v>4894</v>
      </c>
      <c r="D331" s="67">
        <v>1.2857142857142856</v>
      </c>
      <c r="E331" s="68" t="s">
        <v>137</v>
      </c>
      <c r="F331" s="69">
        <v>31.1875</v>
      </c>
      <c r="G331" s="66"/>
      <c r="H331" s="70"/>
      <c r="I331" s="71"/>
      <c r="J331" s="71"/>
      <c r="K331" s="34"/>
      <c r="L331" s="78">
        <v>331</v>
      </c>
      <c r="M331" s="78"/>
      <c r="N331" s="73"/>
      <c r="O331" s="80" t="s">
        <v>381</v>
      </c>
      <c r="P331" s="80" t="s">
        <v>490</v>
      </c>
      <c r="Q331" s="80" t="s">
        <v>853</v>
      </c>
      <c r="R331" s="80" t="s">
        <v>1354</v>
      </c>
      <c r="S331" s="80"/>
      <c r="T331" s="80"/>
      <c r="U331" s="80"/>
      <c r="V331" s="80"/>
      <c r="W331" s="80"/>
      <c r="X331" s="80"/>
      <c r="Y331" s="80"/>
      <c r="Z331" s="80"/>
      <c r="AA331" s="80"/>
      <c r="AB331">
        <v>3</v>
      </c>
      <c r="AC331" s="79" t="str">
        <f>REPLACE(INDEX(GroupVertices[Group],MATCH(Edges[[#This Row],[Vertex 1]],GroupVertices[Vertex],0)),1,1,"")</f>
        <v>3</v>
      </c>
      <c r="AD331" s="79" t="str">
        <f>REPLACE(INDEX(GroupVertices[Group],MATCH(Edges[[#This Row],[Vertex 2]],GroupVertices[Vertex],0)),1,1,"")</f>
        <v>3</v>
      </c>
      <c r="AE331" s="34"/>
      <c r="AF331" s="34"/>
      <c r="AG331" s="34"/>
      <c r="AH331" s="34"/>
      <c r="AI331" s="34"/>
      <c r="AJ331" s="34"/>
      <c r="AK331" s="34"/>
      <c r="AL331" s="34"/>
      <c r="AM331" s="34"/>
    </row>
    <row r="332" spans="1:39" ht="15">
      <c r="A332" s="65" t="s">
        <v>290</v>
      </c>
      <c r="B332" s="65" t="s">
        <v>289</v>
      </c>
      <c r="C332" s="66" t="s">
        <v>4894</v>
      </c>
      <c r="D332" s="67">
        <v>1.2857142857142856</v>
      </c>
      <c r="E332" s="68" t="s">
        <v>137</v>
      </c>
      <c r="F332" s="69">
        <v>31.1875</v>
      </c>
      <c r="G332" s="66"/>
      <c r="H332" s="70"/>
      <c r="I332" s="71"/>
      <c r="J332" s="71"/>
      <c r="K332" s="34"/>
      <c r="L332" s="78">
        <v>332</v>
      </c>
      <c r="M332" s="78"/>
      <c r="N332" s="73"/>
      <c r="O332" s="80" t="s">
        <v>381</v>
      </c>
      <c r="P332" s="80" t="s">
        <v>490</v>
      </c>
      <c r="Q332" s="80" t="s">
        <v>853</v>
      </c>
      <c r="R332" s="80" t="s">
        <v>1354</v>
      </c>
      <c r="S332" s="80"/>
      <c r="T332" s="80"/>
      <c r="U332" s="80"/>
      <c r="V332" s="80"/>
      <c r="W332" s="80"/>
      <c r="X332" s="80"/>
      <c r="Y332" s="80"/>
      <c r="Z332" s="80"/>
      <c r="AA332" s="80"/>
      <c r="AB332">
        <v>3</v>
      </c>
      <c r="AC332" s="79" t="str">
        <f>REPLACE(INDEX(GroupVertices[Group],MATCH(Edges[[#This Row],[Vertex 1]],GroupVertices[Vertex],0)),1,1,"")</f>
        <v>3</v>
      </c>
      <c r="AD332" s="79" t="str">
        <f>REPLACE(INDEX(GroupVertices[Group],MATCH(Edges[[#This Row],[Vertex 2]],GroupVertices[Vertex],0)),1,1,"")</f>
        <v>3</v>
      </c>
      <c r="AE332" s="34"/>
      <c r="AF332" s="34"/>
      <c r="AG332" s="34"/>
      <c r="AH332" s="34"/>
      <c r="AI332" s="34"/>
      <c r="AJ332" s="34"/>
      <c r="AK332" s="34"/>
      <c r="AL332" s="34"/>
      <c r="AM332" s="34"/>
    </row>
    <row r="333" spans="1:39" ht="15">
      <c r="A333" s="65" t="s">
        <v>290</v>
      </c>
      <c r="B333" s="65" t="s">
        <v>289</v>
      </c>
      <c r="C333" s="66" t="s">
        <v>4894</v>
      </c>
      <c r="D333" s="67">
        <v>1.2857142857142856</v>
      </c>
      <c r="E333" s="68" t="s">
        <v>137</v>
      </c>
      <c r="F333" s="69">
        <v>31.1875</v>
      </c>
      <c r="G333" s="66"/>
      <c r="H333" s="70"/>
      <c r="I333" s="71"/>
      <c r="J333" s="71"/>
      <c r="K333" s="34"/>
      <c r="L333" s="78">
        <v>333</v>
      </c>
      <c r="M333" s="78"/>
      <c r="N333" s="73"/>
      <c r="O333" s="80" t="s">
        <v>381</v>
      </c>
      <c r="P333" s="80" t="s">
        <v>490</v>
      </c>
      <c r="Q333" s="80" t="s">
        <v>853</v>
      </c>
      <c r="R333" s="80" t="s">
        <v>1355</v>
      </c>
      <c r="S333" s="80"/>
      <c r="T333" s="80"/>
      <c r="U333" s="80"/>
      <c r="V333" s="80"/>
      <c r="W333" s="80"/>
      <c r="X333" s="80"/>
      <c r="Y333" s="80"/>
      <c r="Z333" s="80"/>
      <c r="AA333" s="80"/>
      <c r="AB333">
        <v>3</v>
      </c>
      <c r="AC333" s="79" t="str">
        <f>REPLACE(INDEX(GroupVertices[Group],MATCH(Edges[[#This Row],[Vertex 1]],GroupVertices[Vertex],0)),1,1,"")</f>
        <v>3</v>
      </c>
      <c r="AD333" s="79" t="str">
        <f>REPLACE(INDEX(GroupVertices[Group],MATCH(Edges[[#This Row],[Vertex 2]],GroupVertices[Vertex],0)),1,1,"")</f>
        <v>3</v>
      </c>
      <c r="AE333" s="34"/>
      <c r="AF333" s="34"/>
      <c r="AG333" s="34"/>
      <c r="AH333" s="34"/>
      <c r="AI333" s="34"/>
      <c r="AJ333" s="34"/>
      <c r="AK333" s="34"/>
      <c r="AL333" s="34"/>
      <c r="AM333" s="34"/>
    </row>
    <row r="334" spans="1:39" ht="15">
      <c r="A334" s="65" t="s">
        <v>276</v>
      </c>
      <c r="B334" s="65" t="s">
        <v>289</v>
      </c>
      <c r="C334" s="66" t="s">
        <v>4894</v>
      </c>
      <c r="D334" s="67">
        <v>1.4285714285714286</v>
      </c>
      <c r="E334" s="68" t="s">
        <v>137</v>
      </c>
      <c r="F334" s="69">
        <v>30.78125</v>
      </c>
      <c r="G334" s="66"/>
      <c r="H334" s="70"/>
      <c r="I334" s="71"/>
      <c r="J334" s="71"/>
      <c r="K334" s="34"/>
      <c r="L334" s="78">
        <v>334</v>
      </c>
      <c r="M334" s="78"/>
      <c r="N334" s="73"/>
      <c r="O334" s="80" t="s">
        <v>381</v>
      </c>
      <c r="P334" s="80" t="s">
        <v>491</v>
      </c>
      <c r="Q334" s="80" t="s">
        <v>854</v>
      </c>
      <c r="R334" s="80" t="s">
        <v>1356</v>
      </c>
      <c r="S334" s="80"/>
      <c r="T334" s="80"/>
      <c r="U334" s="80"/>
      <c r="V334" s="80"/>
      <c r="W334" s="80"/>
      <c r="X334" s="80"/>
      <c r="Y334" s="80"/>
      <c r="Z334" s="80"/>
      <c r="AA334" s="80"/>
      <c r="AB334">
        <v>4</v>
      </c>
      <c r="AC334" s="79" t="str">
        <f>REPLACE(INDEX(GroupVertices[Group],MATCH(Edges[[#This Row],[Vertex 1]],GroupVertices[Vertex],0)),1,1,"")</f>
        <v>3</v>
      </c>
      <c r="AD334" s="79" t="str">
        <f>REPLACE(INDEX(GroupVertices[Group],MATCH(Edges[[#This Row],[Vertex 2]],GroupVertices[Vertex],0)),1,1,"")</f>
        <v>3</v>
      </c>
      <c r="AE334" s="34"/>
      <c r="AF334" s="34"/>
      <c r="AG334" s="34"/>
      <c r="AH334" s="34"/>
      <c r="AI334" s="34"/>
      <c r="AJ334" s="34"/>
      <c r="AK334" s="34"/>
      <c r="AL334" s="34"/>
      <c r="AM334" s="34"/>
    </row>
    <row r="335" spans="1:39" ht="15">
      <c r="A335" s="65" t="s">
        <v>276</v>
      </c>
      <c r="B335" s="65" t="s">
        <v>289</v>
      </c>
      <c r="C335" s="66" t="s">
        <v>4894</v>
      </c>
      <c r="D335" s="67">
        <v>1.4285714285714286</v>
      </c>
      <c r="E335" s="68" t="s">
        <v>137</v>
      </c>
      <c r="F335" s="69">
        <v>30.78125</v>
      </c>
      <c r="G335" s="66"/>
      <c r="H335" s="70"/>
      <c r="I335" s="71"/>
      <c r="J335" s="71"/>
      <c r="K335" s="34"/>
      <c r="L335" s="78">
        <v>335</v>
      </c>
      <c r="M335" s="78"/>
      <c r="N335" s="73"/>
      <c r="O335" s="80" t="s">
        <v>381</v>
      </c>
      <c r="P335" s="80" t="s">
        <v>491</v>
      </c>
      <c r="Q335" s="80" t="s">
        <v>854</v>
      </c>
      <c r="R335" s="80" t="s">
        <v>1357</v>
      </c>
      <c r="S335" s="80"/>
      <c r="T335" s="80"/>
      <c r="U335" s="80"/>
      <c r="V335" s="80"/>
      <c r="W335" s="80"/>
      <c r="X335" s="80"/>
      <c r="Y335" s="80"/>
      <c r="Z335" s="80"/>
      <c r="AA335" s="80"/>
      <c r="AB335">
        <v>4</v>
      </c>
      <c r="AC335" s="79" t="str">
        <f>REPLACE(INDEX(GroupVertices[Group],MATCH(Edges[[#This Row],[Vertex 1]],GroupVertices[Vertex],0)),1,1,"")</f>
        <v>3</v>
      </c>
      <c r="AD335" s="79" t="str">
        <f>REPLACE(INDEX(GroupVertices[Group],MATCH(Edges[[#This Row],[Vertex 2]],GroupVertices[Vertex],0)),1,1,"")</f>
        <v>3</v>
      </c>
      <c r="AE335" s="34"/>
      <c r="AF335" s="34"/>
      <c r="AG335" s="34"/>
      <c r="AH335" s="34"/>
      <c r="AI335" s="34"/>
      <c r="AJ335" s="34"/>
      <c r="AK335" s="34"/>
      <c r="AL335" s="34"/>
      <c r="AM335" s="34"/>
    </row>
    <row r="336" spans="1:39" ht="15">
      <c r="A336" s="65" t="s">
        <v>276</v>
      </c>
      <c r="B336" s="65" t="s">
        <v>289</v>
      </c>
      <c r="C336" s="66" t="s">
        <v>4894</v>
      </c>
      <c r="D336" s="67">
        <v>1.4285714285714286</v>
      </c>
      <c r="E336" s="68" t="s">
        <v>137</v>
      </c>
      <c r="F336" s="69">
        <v>30.78125</v>
      </c>
      <c r="G336" s="66"/>
      <c r="H336" s="70"/>
      <c r="I336" s="71"/>
      <c r="J336" s="71"/>
      <c r="K336" s="34"/>
      <c r="L336" s="78">
        <v>336</v>
      </c>
      <c r="M336" s="78"/>
      <c r="N336" s="73"/>
      <c r="O336" s="80" t="s">
        <v>381</v>
      </c>
      <c r="P336" s="80" t="s">
        <v>491</v>
      </c>
      <c r="Q336" s="80" t="s">
        <v>855</v>
      </c>
      <c r="R336" s="80" t="s">
        <v>1356</v>
      </c>
      <c r="S336" s="80"/>
      <c r="T336" s="80"/>
      <c r="U336" s="80"/>
      <c r="V336" s="80"/>
      <c r="W336" s="80"/>
      <c r="X336" s="80"/>
      <c r="Y336" s="80"/>
      <c r="Z336" s="80"/>
      <c r="AA336" s="80"/>
      <c r="AB336">
        <v>4</v>
      </c>
      <c r="AC336" s="79" t="str">
        <f>REPLACE(INDEX(GroupVertices[Group],MATCH(Edges[[#This Row],[Vertex 1]],GroupVertices[Vertex],0)),1,1,"")</f>
        <v>3</v>
      </c>
      <c r="AD336" s="79" t="str">
        <f>REPLACE(INDEX(GroupVertices[Group],MATCH(Edges[[#This Row],[Vertex 2]],GroupVertices[Vertex],0)),1,1,"")</f>
        <v>3</v>
      </c>
      <c r="AE336" s="34"/>
      <c r="AF336" s="34"/>
      <c r="AG336" s="34"/>
      <c r="AH336" s="34"/>
      <c r="AI336" s="34"/>
      <c r="AJ336" s="34"/>
      <c r="AK336" s="34"/>
      <c r="AL336" s="34"/>
      <c r="AM336" s="34"/>
    </row>
    <row r="337" spans="1:39" ht="15">
      <c r="A337" s="65" t="s">
        <v>276</v>
      </c>
      <c r="B337" s="65" t="s">
        <v>289</v>
      </c>
      <c r="C337" s="66" t="s">
        <v>4894</v>
      </c>
      <c r="D337" s="67">
        <v>1.4285714285714286</v>
      </c>
      <c r="E337" s="68" t="s">
        <v>137</v>
      </c>
      <c r="F337" s="69">
        <v>30.78125</v>
      </c>
      <c r="G337" s="66"/>
      <c r="H337" s="70"/>
      <c r="I337" s="71"/>
      <c r="J337" s="71"/>
      <c r="K337" s="34"/>
      <c r="L337" s="78">
        <v>337</v>
      </c>
      <c r="M337" s="78"/>
      <c r="N337" s="73"/>
      <c r="O337" s="80" t="s">
        <v>381</v>
      </c>
      <c r="P337" s="80" t="s">
        <v>491</v>
      </c>
      <c r="Q337" s="80" t="s">
        <v>855</v>
      </c>
      <c r="R337" s="80" t="s">
        <v>1357</v>
      </c>
      <c r="S337" s="80"/>
      <c r="T337" s="80"/>
      <c r="U337" s="80"/>
      <c r="V337" s="80"/>
      <c r="W337" s="80"/>
      <c r="X337" s="80"/>
      <c r="Y337" s="80"/>
      <c r="Z337" s="80"/>
      <c r="AA337" s="80"/>
      <c r="AB337">
        <v>4</v>
      </c>
      <c r="AC337" s="79" t="str">
        <f>REPLACE(INDEX(GroupVertices[Group],MATCH(Edges[[#This Row],[Vertex 1]],GroupVertices[Vertex],0)),1,1,"")</f>
        <v>3</v>
      </c>
      <c r="AD337" s="79" t="str">
        <f>REPLACE(INDEX(GroupVertices[Group],MATCH(Edges[[#This Row],[Vertex 2]],GroupVertices[Vertex],0)),1,1,"")</f>
        <v>3</v>
      </c>
      <c r="AE337" s="34"/>
      <c r="AF337" s="34"/>
      <c r="AG337" s="34"/>
      <c r="AH337" s="34"/>
      <c r="AI337" s="34"/>
      <c r="AJ337" s="34"/>
      <c r="AK337" s="34"/>
      <c r="AL337" s="34"/>
      <c r="AM337" s="34"/>
    </row>
    <row r="338" spans="1:39" ht="15">
      <c r="A338" s="65" t="s">
        <v>288</v>
      </c>
      <c r="B338" s="65" t="s">
        <v>289</v>
      </c>
      <c r="C338" s="66" t="s">
        <v>4893</v>
      </c>
      <c r="D338" s="67">
        <v>1</v>
      </c>
      <c r="E338" s="68" t="s">
        <v>133</v>
      </c>
      <c r="F338" s="69">
        <v>32</v>
      </c>
      <c r="G338" s="66"/>
      <c r="H338" s="70"/>
      <c r="I338" s="71"/>
      <c r="J338" s="71"/>
      <c r="K338" s="34"/>
      <c r="L338" s="78">
        <v>338</v>
      </c>
      <c r="M338" s="78"/>
      <c r="N338" s="73"/>
      <c r="O338" s="80" t="s">
        <v>381</v>
      </c>
      <c r="P338" s="80" t="s">
        <v>488</v>
      </c>
      <c r="Q338" s="80" t="s">
        <v>856</v>
      </c>
      <c r="R338" s="80" t="s">
        <v>839</v>
      </c>
      <c r="S338" s="80"/>
      <c r="T338" s="80"/>
      <c r="U338" s="80"/>
      <c r="V338" s="80"/>
      <c r="W338" s="80"/>
      <c r="X338" s="80"/>
      <c r="Y338" s="80"/>
      <c r="Z338" s="80"/>
      <c r="AA338" s="80"/>
      <c r="AB338">
        <v>1</v>
      </c>
      <c r="AC338" s="79" t="str">
        <f>REPLACE(INDEX(GroupVertices[Group],MATCH(Edges[[#This Row],[Vertex 1]],GroupVertices[Vertex],0)),1,1,"")</f>
        <v>3</v>
      </c>
      <c r="AD338" s="79" t="str">
        <f>REPLACE(INDEX(GroupVertices[Group],MATCH(Edges[[#This Row],[Vertex 2]],GroupVertices[Vertex],0)),1,1,"")</f>
        <v>3</v>
      </c>
      <c r="AE338" s="34"/>
      <c r="AF338" s="34"/>
      <c r="AG338" s="34"/>
      <c r="AH338" s="34"/>
      <c r="AI338" s="34"/>
      <c r="AJ338" s="34"/>
      <c r="AK338" s="34"/>
      <c r="AL338" s="34"/>
      <c r="AM338" s="34"/>
    </row>
    <row r="339" spans="1:39" ht="15">
      <c r="A339" s="65" t="s">
        <v>274</v>
      </c>
      <c r="B339" s="65" t="s">
        <v>369</v>
      </c>
      <c r="C339" s="66" t="s">
        <v>4893</v>
      </c>
      <c r="D339" s="67">
        <v>1</v>
      </c>
      <c r="E339" s="68" t="s">
        <v>133</v>
      </c>
      <c r="F339" s="69">
        <v>32</v>
      </c>
      <c r="G339" s="66"/>
      <c r="H339" s="70"/>
      <c r="I339" s="71"/>
      <c r="J339" s="71"/>
      <c r="K339" s="34"/>
      <c r="L339" s="78">
        <v>339</v>
      </c>
      <c r="M339" s="78"/>
      <c r="N339" s="73"/>
      <c r="O339" s="80" t="s">
        <v>381</v>
      </c>
      <c r="P339" s="80" t="s">
        <v>492</v>
      </c>
      <c r="Q339" s="80" t="s">
        <v>857</v>
      </c>
      <c r="R339" s="80" t="s">
        <v>1358</v>
      </c>
      <c r="S339" s="80"/>
      <c r="T339" s="80"/>
      <c r="U339" s="80"/>
      <c r="V339" s="80"/>
      <c r="W339" s="80"/>
      <c r="X339" s="80"/>
      <c r="Y339" s="80"/>
      <c r="Z339" s="80"/>
      <c r="AA339" s="80"/>
      <c r="AB339">
        <v>1</v>
      </c>
      <c r="AC339" s="79" t="str">
        <f>REPLACE(INDEX(GroupVertices[Group],MATCH(Edges[[#This Row],[Vertex 1]],GroupVertices[Vertex],0)),1,1,"")</f>
        <v>3</v>
      </c>
      <c r="AD339" s="79" t="str">
        <f>REPLACE(INDEX(GroupVertices[Group],MATCH(Edges[[#This Row],[Vertex 2]],GroupVertices[Vertex],0)),1,1,"")</f>
        <v>3</v>
      </c>
      <c r="AE339" s="34"/>
      <c r="AF339" s="34"/>
      <c r="AG339" s="34"/>
      <c r="AH339" s="34"/>
      <c r="AI339" s="34"/>
      <c r="AJ339" s="34"/>
      <c r="AK339" s="34"/>
      <c r="AL339" s="34"/>
      <c r="AM339" s="34"/>
    </row>
    <row r="340" spans="1:39" ht="15">
      <c r="A340" s="65" t="s">
        <v>276</v>
      </c>
      <c r="B340" s="65" t="s">
        <v>369</v>
      </c>
      <c r="C340" s="66" t="s">
        <v>4893</v>
      </c>
      <c r="D340" s="67">
        <v>1</v>
      </c>
      <c r="E340" s="68" t="s">
        <v>133</v>
      </c>
      <c r="F340" s="69">
        <v>32</v>
      </c>
      <c r="G340" s="66"/>
      <c r="H340" s="70"/>
      <c r="I340" s="71"/>
      <c r="J340" s="71"/>
      <c r="K340" s="34"/>
      <c r="L340" s="78">
        <v>340</v>
      </c>
      <c r="M340" s="78"/>
      <c r="N340" s="73"/>
      <c r="O340" s="80" t="s">
        <v>381</v>
      </c>
      <c r="P340" s="80" t="s">
        <v>492</v>
      </c>
      <c r="Q340" s="80" t="s">
        <v>858</v>
      </c>
      <c r="R340" s="80" t="s">
        <v>1358</v>
      </c>
      <c r="S340" s="80"/>
      <c r="T340" s="80"/>
      <c r="U340" s="80"/>
      <c r="V340" s="80"/>
      <c r="W340" s="80"/>
      <c r="X340" s="80"/>
      <c r="Y340" s="80"/>
      <c r="Z340" s="80"/>
      <c r="AA340" s="80"/>
      <c r="AB340">
        <v>1</v>
      </c>
      <c r="AC340" s="79" t="str">
        <f>REPLACE(INDEX(GroupVertices[Group],MATCH(Edges[[#This Row],[Vertex 1]],GroupVertices[Vertex],0)),1,1,"")</f>
        <v>3</v>
      </c>
      <c r="AD340" s="79" t="str">
        <f>REPLACE(INDEX(GroupVertices[Group],MATCH(Edges[[#This Row],[Vertex 2]],GroupVertices[Vertex],0)),1,1,"")</f>
        <v>3</v>
      </c>
      <c r="AE340" s="34"/>
      <c r="AF340" s="34"/>
      <c r="AG340" s="34"/>
      <c r="AH340" s="34"/>
      <c r="AI340" s="34"/>
      <c r="AJ340" s="34"/>
      <c r="AK340" s="34"/>
      <c r="AL340" s="34"/>
      <c r="AM340" s="34"/>
    </row>
    <row r="341" spans="1:39" ht="15">
      <c r="A341" s="65" t="s">
        <v>288</v>
      </c>
      <c r="B341" s="65" t="s">
        <v>369</v>
      </c>
      <c r="C341" s="66" t="s">
        <v>4893</v>
      </c>
      <c r="D341" s="67">
        <v>1</v>
      </c>
      <c r="E341" s="68" t="s">
        <v>133</v>
      </c>
      <c r="F341" s="69">
        <v>32</v>
      </c>
      <c r="G341" s="66"/>
      <c r="H341" s="70"/>
      <c r="I341" s="71"/>
      <c r="J341" s="71"/>
      <c r="K341" s="34"/>
      <c r="L341" s="78">
        <v>341</v>
      </c>
      <c r="M341" s="78"/>
      <c r="N341" s="73"/>
      <c r="O341" s="80" t="s">
        <v>381</v>
      </c>
      <c r="P341" s="80" t="s">
        <v>492</v>
      </c>
      <c r="Q341" s="80" t="s">
        <v>859</v>
      </c>
      <c r="R341" s="80" t="s">
        <v>1358</v>
      </c>
      <c r="S341" s="80"/>
      <c r="T341" s="80"/>
      <c r="U341" s="80"/>
      <c r="V341" s="80"/>
      <c r="W341" s="80"/>
      <c r="X341" s="80"/>
      <c r="Y341" s="80"/>
      <c r="Z341" s="80"/>
      <c r="AA341" s="80"/>
      <c r="AB341">
        <v>1</v>
      </c>
      <c r="AC341" s="79" t="str">
        <f>REPLACE(INDEX(GroupVertices[Group],MATCH(Edges[[#This Row],[Vertex 1]],GroupVertices[Vertex],0)),1,1,"")</f>
        <v>3</v>
      </c>
      <c r="AD341" s="79" t="str">
        <f>REPLACE(INDEX(GroupVertices[Group],MATCH(Edges[[#This Row],[Vertex 2]],GroupVertices[Vertex],0)),1,1,"")</f>
        <v>3</v>
      </c>
      <c r="AE341" s="34"/>
      <c r="AF341" s="34"/>
      <c r="AG341" s="34"/>
      <c r="AH341" s="34"/>
      <c r="AI341" s="34"/>
      <c r="AJ341" s="34"/>
      <c r="AK341" s="34"/>
      <c r="AL341" s="34"/>
      <c r="AM341" s="34"/>
    </row>
    <row r="342" spans="1:39" ht="15">
      <c r="A342" s="65" t="s">
        <v>276</v>
      </c>
      <c r="B342" s="65" t="s">
        <v>296</v>
      </c>
      <c r="C342" s="66" t="s">
        <v>4893</v>
      </c>
      <c r="D342" s="67">
        <v>1</v>
      </c>
      <c r="E342" s="68" t="s">
        <v>133</v>
      </c>
      <c r="F342" s="69">
        <v>32</v>
      </c>
      <c r="G342" s="66"/>
      <c r="H342" s="70"/>
      <c r="I342" s="71"/>
      <c r="J342" s="71"/>
      <c r="K342" s="34"/>
      <c r="L342" s="78">
        <v>342</v>
      </c>
      <c r="M342" s="78"/>
      <c r="N342" s="73"/>
      <c r="O342" s="80" t="s">
        <v>381</v>
      </c>
      <c r="P342" s="80" t="s">
        <v>493</v>
      </c>
      <c r="Q342" s="80" t="s">
        <v>860</v>
      </c>
      <c r="R342" s="80" t="s">
        <v>1359</v>
      </c>
      <c r="S342" s="80"/>
      <c r="T342" s="80"/>
      <c r="U342" s="80"/>
      <c r="V342" s="80"/>
      <c r="W342" s="80"/>
      <c r="X342" s="80"/>
      <c r="Y342" s="80"/>
      <c r="Z342" s="80"/>
      <c r="AA342" s="80"/>
      <c r="AB342">
        <v>1</v>
      </c>
      <c r="AC342" s="79" t="str">
        <f>REPLACE(INDEX(GroupVertices[Group],MATCH(Edges[[#This Row],[Vertex 1]],GroupVertices[Vertex],0)),1,1,"")</f>
        <v>3</v>
      </c>
      <c r="AD342" s="79" t="str">
        <f>REPLACE(INDEX(GroupVertices[Group],MATCH(Edges[[#This Row],[Vertex 2]],GroupVertices[Vertex],0)),1,1,"")</f>
        <v>6</v>
      </c>
      <c r="AE342" s="34"/>
      <c r="AF342" s="34"/>
      <c r="AG342" s="34"/>
      <c r="AH342" s="34"/>
      <c r="AI342" s="34"/>
      <c r="AJ342" s="34"/>
      <c r="AK342" s="34"/>
      <c r="AL342" s="34"/>
      <c r="AM342" s="34"/>
    </row>
    <row r="343" spans="1:39" ht="15">
      <c r="A343" s="65" t="s">
        <v>276</v>
      </c>
      <c r="B343" s="65" t="s">
        <v>297</v>
      </c>
      <c r="C343" s="66" t="s">
        <v>4893</v>
      </c>
      <c r="D343" s="67">
        <v>1</v>
      </c>
      <c r="E343" s="68" t="s">
        <v>133</v>
      </c>
      <c r="F343" s="69">
        <v>32</v>
      </c>
      <c r="G343" s="66"/>
      <c r="H343" s="70"/>
      <c r="I343" s="71"/>
      <c r="J343" s="71"/>
      <c r="K343" s="34"/>
      <c r="L343" s="78">
        <v>343</v>
      </c>
      <c r="M343" s="78"/>
      <c r="N343" s="73"/>
      <c r="O343" s="80" t="s">
        <v>381</v>
      </c>
      <c r="P343" s="80" t="s">
        <v>493</v>
      </c>
      <c r="Q343" s="80" t="s">
        <v>860</v>
      </c>
      <c r="R343" s="80" t="s">
        <v>876</v>
      </c>
      <c r="S343" s="80"/>
      <c r="T343" s="80"/>
      <c r="U343" s="80"/>
      <c r="V343" s="80"/>
      <c r="W343" s="80"/>
      <c r="X343" s="80"/>
      <c r="Y343" s="80"/>
      <c r="Z343" s="80"/>
      <c r="AA343" s="80"/>
      <c r="AB343">
        <v>1</v>
      </c>
      <c r="AC343" s="79" t="str">
        <f>REPLACE(INDEX(GroupVertices[Group],MATCH(Edges[[#This Row],[Vertex 1]],GroupVertices[Vertex],0)),1,1,"")</f>
        <v>3</v>
      </c>
      <c r="AD343" s="79" t="str">
        <f>REPLACE(INDEX(GroupVertices[Group],MATCH(Edges[[#This Row],[Vertex 2]],GroupVertices[Vertex],0)),1,1,"")</f>
        <v>4</v>
      </c>
      <c r="AE343" s="34"/>
      <c r="AF343" s="34"/>
      <c r="AG343" s="34"/>
      <c r="AH343" s="34"/>
      <c r="AI343" s="34"/>
      <c r="AJ343" s="34"/>
      <c r="AK343" s="34"/>
      <c r="AL343" s="34"/>
      <c r="AM343" s="34"/>
    </row>
    <row r="344" spans="1:39" ht="15">
      <c r="A344" s="65" t="s">
        <v>276</v>
      </c>
      <c r="B344" s="65" t="s">
        <v>255</v>
      </c>
      <c r="C344" s="66" t="s">
        <v>4893</v>
      </c>
      <c r="D344" s="67">
        <v>1</v>
      </c>
      <c r="E344" s="68" t="s">
        <v>133</v>
      </c>
      <c r="F344" s="69">
        <v>32</v>
      </c>
      <c r="G344" s="66"/>
      <c r="H344" s="70"/>
      <c r="I344" s="71"/>
      <c r="J344" s="71"/>
      <c r="K344" s="34"/>
      <c r="L344" s="78">
        <v>344</v>
      </c>
      <c r="M344" s="78"/>
      <c r="N344" s="73"/>
      <c r="O344" s="80" t="s">
        <v>381</v>
      </c>
      <c r="P344" s="80" t="s">
        <v>471</v>
      </c>
      <c r="Q344" s="80" t="s">
        <v>817</v>
      </c>
      <c r="R344" s="80" t="s">
        <v>1330</v>
      </c>
      <c r="S344" s="80"/>
      <c r="T344" s="80"/>
      <c r="U344" s="80"/>
      <c r="V344" s="80"/>
      <c r="W344" s="80"/>
      <c r="X344" s="80"/>
      <c r="Y344" s="80"/>
      <c r="Z344" s="80"/>
      <c r="AA344" s="80"/>
      <c r="AB344">
        <v>1</v>
      </c>
      <c r="AC344" s="79" t="str">
        <f>REPLACE(INDEX(GroupVertices[Group],MATCH(Edges[[#This Row],[Vertex 1]],GroupVertices[Vertex],0)),1,1,"")</f>
        <v>3</v>
      </c>
      <c r="AD344" s="79" t="str">
        <f>REPLACE(INDEX(GroupVertices[Group],MATCH(Edges[[#This Row],[Vertex 2]],GroupVertices[Vertex],0)),1,1,"")</f>
        <v>3</v>
      </c>
      <c r="AE344" s="34"/>
      <c r="AF344" s="34"/>
      <c r="AG344" s="34"/>
      <c r="AH344" s="34"/>
      <c r="AI344" s="34"/>
      <c r="AJ344" s="34"/>
      <c r="AK344" s="34"/>
      <c r="AL344" s="34"/>
      <c r="AM344" s="34"/>
    </row>
    <row r="345" spans="1:39" ht="15">
      <c r="A345" s="65" t="s">
        <v>276</v>
      </c>
      <c r="B345" s="65" t="s">
        <v>274</v>
      </c>
      <c r="C345" s="66" t="s">
        <v>4893</v>
      </c>
      <c r="D345" s="67">
        <v>1</v>
      </c>
      <c r="E345" s="68" t="s">
        <v>133</v>
      </c>
      <c r="F345" s="69">
        <v>32</v>
      </c>
      <c r="G345" s="66"/>
      <c r="H345" s="70"/>
      <c r="I345" s="71"/>
      <c r="J345" s="71"/>
      <c r="K345" s="34"/>
      <c r="L345" s="78">
        <v>345</v>
      </c>
      <c r="M345" s="78"/>
      <c r="N345" s="73"/>
      <c r="O345" s="80" t="s">
        <v>381</v>
      </c>
      <c r="P345" s="80" t="s">
        <v>492</v>
      </c>
      <c r="Q345" s="80" t="s">
        <v>858</v>
      </c>
      <c r="R345" s="80" t="s">
        <v>857</v>
      </c>
      <c r="S345" s="80"/>
      <c r="T345" s="80"/>
      <c r="U345" s="80"/>
      <c r="V345" s="80"/>
      <c r="W345" s="80"/>
      <c r="X345" s="80"/>
      <c r="Y345" s="80"/>
      <c r="Z345" s="80"/>
      <c r="AA345" s="80"/>
      <c r="AB345">
        <v>1</v>
      </c>
      <c r="AC345" s="79" t="str">
        <f>REPLACE(INDEX(GroupVertices[Group],MATCH(Edges[[#This Row],[Vertex 1]],GroupVertices[Vertex],0)),1,1,"")</f>
        <v>3</v>
      </c>
      <c r="AD345" s="79" t="str">
        <f>REPLACE(INDEX(GroupVertices[Group],MATCH(Edges[[#This Row],[Vertex 2]],GroupVertices[Vertex],0)),1,1,"")</f>
        <v>3</v>
      </c>
      <c r="AE345" s="34"/>
      <c r="AF345" s="34"/>
      <c r="AG345" s="34"/>
      <c r="AH345" s="34"/>
      <c r="AI345" s="34"/>
      <c r="AJ345" s="34"/>
      <c r="AK345" s="34"/>
      <c r="AL345" s="34"/>
      <c r="AM345" s="34"/>
    </row>
    <row r="346" spans="1:39" ht="15">
      <c r="A346" s="65" t="s">
        <v>288</v>
      </c>
      <c r="B346" s="65" t="s">
        <v>276</v>
      </c>
      <c r="C346" s="66" t="s">
        <v>4893</v>
      </c>
      <c r="D346" s="67">
        <v>1</v>
      </c>
      <c r="E346" s="68" t="s">
        <v>133</v>
      </c>
      <c r="F346" s="69">
        <v>32</v>
      </c>
      <c r="G346" s="66"/>
      <c r="H346" s="70"/>
      <c r="I346" s="71"/>
      <c r="J346" s="71"/>
      <c r="K346" s="34"/>
      <c r="L346" s="78">
        <v>346</v>
      </c>
      <c r="M346" s="78"/>
      <c r="N346" s="73"/>
      <c r="O346" s="80" t="s">
        <v>381</v>
      </c>
      <c r="P346" s="80" t="s">
        <v>492</v>
      </c>
      <c r="Q346" s="80" t="s">
        <v>859</v>
      </c>
      <c r="R346" s="80" t="s">
        <v>858</v>
      </c>
      <c r="S346" s="80"/>
      <c r="T346" s="80"/>
      <c r="U346" s="80"/>
      <c r="V346" s="80"/>
      <c r="W346" s="80"/>
      <c r="X346" s="80"/>
      <c r="Y346" s="80"/>
      <c r="Z346" s="80"/>
      <c r="AA346" s="80"/>
      <c r="AB346">
        <v>1</v>
      </c>
      <c r="AC346" s="79" t="str">
        <f>REPLACE(INDEX(GroupVertices[Group],MATCH(Edges[[#This Row],[Vertex 1]],GroupVertices[Vertex],0)),1,1,"")</f>
        <v>3</v>
      </c>
      <c r="AD346" s="79" t="str">
        <f>REPLACE(INDEX(GroupVertices[Group],MATCH(Edges[[#This Row],[Vertex 2]],GroupVertices[Vertex],0)),1,1,"")</f>
        <v>3</v>
      </c>
      <c r="AE346" s="34"/>
      <c r="AF346" s="34"/>
      <c r="AG346" s="34"/>
      <c r="AH346" s="34"/>
      <c r="AI346" s="34"/>
      <c r="AJ346" s="34"/>
      <c r="AK346" s="34"/>
      <c r="AL346" s="34"/>
      <c r="AM346" s="34"/>
    </row>
    <row r="347" spans="1:39" ht="15">
      <c r="A347" s="65" t="s">
        <v>224</v>
      </c>
      <c r="B347" s="65" t="s">
        <v>223</v>
      </c>
      <c r="C347" s="66" t="s">
        <v>4893</v>
      </c>
      <c r="D347" s="67">
        <v>1</v>
      </c>
      <c r="E347" s="68" t="s">
        <v>133</v>
      </c>
      <c r="F347" s="69">
        <v>32</v>
      </c>
      <c r="G347" s="66"/>
      <c r="H347" s="70"/>
      <c r="I347" s="71"/>
      <c r="J347" s="71"/>
      <c r="K347" s="34"/>
      <c r="L347" s="78">
        <v>347</v>
      </c>
      <c r="M347" s="78"/>
      <c r="N347" s="73"/>
      <c r="O347" s="80" t="s">
        <v>381</v>
      </c>
      <c r="P347" s="80" t="s">
        <v>382</v>
      </c>
      <c r="Q347" s="80" t="s">
        <v>684</v>
      </c>
      <c r="R347" s="80" t="s">
        <v>683</v>
      </c>
      <c r="S347" s="80"/>
      <c r="T347" s="80"/>
      <c r="U347" s="80"/>
      <c r="V347" s="80"/>
      <c r="W347" s="80"/>
      <c r="X347" s="80"/>
      <c r="Y347" s="80"/>
      <c r="Z347" s="80"/>
      <c r="AA347" s="80"/>
      <c r="AB347">
        <v>1</v>
      </c>
      <c r="AC347" s="79" t="str">
        <f>REPLACE(INDEX(GroupVertices[Group],MATCH(Edges[[#This Row],[Vertex 1]],GroupVertices[Vertex],0)),1,1,"")</f>
        <v>6</v>
      </c>
      <c r="AD347" s="79" t="str">
        <f>REPLACE(INDEX(GroupVertices[Group],MATCH(Edges[[#This Row],[Vertex 2]],GroupVertices[Vertex],0)),1,1,"")</f>
        <v>6</v>
      </c>
      <c r="AE347" s="34"/>
      <c r="AF347" s="34"/>
      <c r="AG347" s="34"/>
      <c r="AH347" s="34"/>
      <c r="AI347" s="34"/>
      <c r="AJ347" s="34"/>
      <c r="AK347" s="34"/>
      <c r="AL347" s="34"/>
      <c r="AM347" s="34"/>
    </row>
    <row r="348" spans="1:39" ht="15">
      <c r="A348" s="65" t="s">
        <v>291</v>
      </c>
      <c r="B348" s="65" t="s">
        <v>223</v>
      </c>
      <c r="C348" s="66" t="s">
        <v>4893</v>
      </c>
      <c r="D348" s="67">
        <v>1</v>
      </c>
      <c r="E348" s="68" t="s">
        <v>133</v>
      </c>
      <c r="F348" s="69">
        <v>32</v>
      </c>
      <c r="G348" s="66"/>
      <c r="H348" s="70"/>
      <c r="I348" s="71"/>
      <c r="J348" s="71"/>
      <c r="K348" s="34"/>
      <c r="L348" s="78">
        <v>348</v>
      </c>
      <c r="M348" s="78"/>
      <c r="N348" s="73"/>
      <c r="O348" s="80" t="s">
        <v>381</v>
      </c>
      <c r="P348" s="80" t="s">
        <v>494</v>
      </c>
      <c r="Q348" s="80" t="s">
        <v>861</v>
      </c>
      <c r="R348" s="80" t="s">
        <v>1360</v>
      </c>
      <c r="S348" s="80"/>
      <c r="T348" s="80"/>
      <c r="U348" s="80"/>
      <c r="V348" s="80"/>
      <c r="W348" s="80"/>
      <c r="X348" s="80"/>
      <c r="Y348" s="80"/>
      <c r="Z348" s="80"/>
      <c r="AA348" s="80"/>
      <c r="AB348">
        <v>1</v>
      </c>
      <c r="AC348" s="79" t="str">
        <f>REPLACE(INDEX(GroupVertices[Group],MATCH(Edges[[#This Row],[Vertex 1]],GroupVertices[Vertex],0)),1,1,"")</f>
        <v>6</v>
      </c>
      <c r="AD348" s="79" t="str">
        <f>REPLACE(INDEX(GroupVertices[Group],MATCH(Edges[[#This Row],[Vertex 2]],GroupVertices[Vertex],0)),1,1,"")</f>
        <v>6</v>
      </c>
      <c r="AE348" s="34"/>
      <c r="AF348" s="34"/>
      <c r="AG348" s="34"/>
      <c r="AH348" s="34"/>
      <c r="AI348" s="34"/>
      <c r="AJ348" s="34"/>
      <c r="AK348" s="34"/>
      <c r="AL348" s="34"/>
      <c r="AM348" s="34"/>
    </row>
    <row r="349" spans="1:39" ht="15">
      <c r="A349" s="65" t="s">
        <v>225</v>
      </c>
      <c r="B349" s="65" t="s">
        <v>223</v>
      </c>
      <c r="C349" s="66" t="s">
        <v>4893</v>
      </c>
      <c r="D349" s="67">
        <v>1</v>
      </c>
      <c r="E349" s="68" t="s">
        <v>133</v>
      </c>
      <c r="F349" s="69">
        <v>32</v>
      </c>
      <c r="G349" s="66"/>
      <c r="H349" s="70"/>
      <c r="I349" s="71"/>
      <c r="J349" s="71"/>
      <c r="K349" s="34"/>
      <c r="L349" s="78">
        <v>349</v>
      </c>
      <c r="M349" s="78"/>
      <c r="N349" s="73"/>
      <c r="O349" s="80" t="s">
        <v>381</v>
      </c>
      <c r="P349" s="80" t="s">
        <v>495</v>
      </c>
      <c r="Q349" s="80" t="s">
        <v>862</v>
      </c>
      <c r="R349" s="80" t="s">
        <v>1361</v>
      </c>
      <c r="S349" s="80"/>
      <c r="T349" s="80"/>
      <c r="U349" s="80"/>
      <c r="V349" s="80"/>
      <c r="W349" s="80"/>
      <c r="X349" s="80"/>
      <c r="Y349" s="80"/>
      <c r="Z349" s="80"/>
      <c r="AA349" s="80"/>
      <c r="AB349">
        <v>1</v>
      </c>
      <c r="AC349" s="79" t="str">
        <f>REPLACE(INDEX(GroupVertices[Group],MATCH(Edges[[#This Row],[Vertex 1]],GroupVertices[Vertex],0)),1,1,"")</f>
        <v>6</v>
      </c>
      <c r="AD349" s="79" t="str">
        <f>REPLACE(INDEX(GroupVertices[Group],MATCH(Edges[[#This Row],[Vertex 2]],GroupVertices[Vertex],0)),1,1,"")</f>
        <v>6</v>
      </c>
      <c r="AE349" s="34"/>
      <c r="AF349" s="34"/>
      <c r="AG349" s="34"/>
      <c r="AH349" s="34"/>
      <c r="AI349" s="34"/>
      <c r="AJ349" s="34"/>
      <c r="AK349" s="34"/>
      <c r="AL349" s="34"/>
      <c r="AM349" s="34"/>
    </row>
    <row r="350" spans="1:39" ht="15">
      <c r="A350" s="65" t="s">
        <v>292</v>
      </c>
      <c r="B350" s="65" t="s">
        <v>223</v>
      </c>
      <c r="C350" s="66" t="s">
        <v>4893</v>
      </c>
      <c r="D350" s="67">
        <v>1</v>
      </c>
      <c r="E350" s="68" t="s">
        <v>133</v>
      </c>
      <c r="F350" s="69">
        <v>32</v>
      </c>
      <c r="G350" s="66"/>
      <c r="H350" s="70"/>
      <c r="I350" s="71"/>
      <c r="J350" s="71"/>
      <c r="K350" s="34"/>
      <c r="L350" s="78">
        <v>350</v>
      </c>
      <c r="M350" s="78"/>
      <c r="N350" s="73"/>
      <c r="O350" s="80" t="s">
        <v>381</v>
      </c>
      <c r="P350" s="80" t="s">
        <v>496</v>
      </c>
      <c r="Q350" s="80" t="s">
        <v>863</v>
      </c>
      <c r="R350" s="80" t="s">
        <v>1362</v>
      </c>
      <c r="S350" s="80"/>
      <c r="T350" s="80"/>
      <c r="U350" s="80"/>
      <c r="V350" s="80"/>
      <c r="W350" s="80"/>
      <c r="X350" s="80"/>
      <c r="Y350" s="80"/>
      <c r="Z350" s="80"/>
      <c r="AA350" s="80"/>
      <c r="AB350">
        <v>1</v>
      </c>
      <c r="AC350" s="79" t="str">
        <f>REPLACE(INDEX(GroupVertices[Group],MATCH(Edges[[#This Row],[Vertex 1]],GroupVertices[Vertex],0)),1,1,"")</f>
        <v>6</v>
      </c>
      <c r="AD350" s="79" t="str">
        <f>REPLACE(INDEX(GroupVertices[Group],MATCH(Edges[[#This Row],[Vertex 2]],GroupVertices[Vertex],0)),1,1,"")</f>
        <v>6</v>
      </c>
      <c r="AE350" s="34"/>
      <c r="AF350" s="34"/>
      <c r="AG350" s="34"/>
      <c r="AH350" s="34"/>
      <c r="AI350" s="34"/>
      <c r="AJ350" s="34"/>
      <c r="AK350" s="34"/>
      <c r="AL350" s="34"/>
      <c r="AM350" s="34"/>
    </row>
    <row r="351" spans="1:39" ht="15">
      <c r="A351" s="65" t="s">
        <v>246</v>
      </c>
      <c r="B351" s="65" t="s">
        <v>223</v>
      </c>
      <c r="C351" s="66" t="s">
        <v>4893</v>
      </c>
      <c r="D351" s="67">
        <v>1</v>
      </c>
      <c r="E351" s="68" t="s">
        <v>133</v>
      </c>
      <c r="F351" s="69">
        <v>32</v>
      </c>
      <c r="G351" s="66"/>
      <c r="H351" s="70"/>
      <c r="I351" s="71"/>
      <c r="J351" s="71"/>
      <c r="K351" s="34"/>
      <c r="L351" s="78">
        <v>351</v>
      </c>
      <c r="M351" s="78"/>
      <c r="N351" s="73"/>
      <c r="O351" s="80" t="s">
        <v>381</v>
      </c>
      <c r="P351" s="80" t="s">
        <v>497</v>
      </c>
      <c r="Q351" s="80" t="s">
        <v>864</v>
      </c>
      <c r="R351" s="80" t="s">
        <v>1363</v>
      </c>
      <c r="S351" s="80"/>
      <c r="T351" s="80"/>
      <c r="U351" s="80"/>
      <c r="V351" s="80"/>
      <c r="W351" s="80"/>
      <c r="X351" s="80"/>
      <c r="Y351" s="80"/>
      <c r="Z351" s="80"/>
      <c r="AA351" s="80"/>
      <c r="AB351">
        <v>1</v>
      </c>
      <c r="AC351" s="79" t="str">
        <f>REPLACE(INDEX(GroupVertices[Group],MATCH(Edges[[#This Row],[Vertex 1]],GroupVertices[Vertex],0)),1,1,"")</f>
        <v>6</v>
      </c>
      <c r="AD351" s="79" t="str">
        <f>REPLACE(INDEX(GroupVertices[Group],MATCH(Edges[[#This Row],[Vertex 2]],GroupVertices[Vertex],0)),1,1,"")</f>
        <v>6</v>
      </c>
      <c r="AE351" s="34"/>
      <c r="AF351" s="34"/>
      <c r="AG351" s="34"/>
      <c r="AH351" s="34"/>
      <c r="AI351" s="34"/>
      <c r="AJ351" s="34"/>
      <c r="AK351" s="34"/>
      <c r="AL351" s="34"/>
      <c r="AM351" s="34"/>
    </row>
    <row r="352" spans="1:39" ht="15">
      <c r="A352" s="65" t="s">
        <v>261</v>
      </c>
      <c r="B352" s="65" t="s">
        <v>223</v>
      </c>
      <c r="C352" s="66" t="s">
        <v>4893</v>
      </c>
      <c r="D352" s="67">
        <v>1</v>
      </c>
      <c r="E352" s="68" t="s">
        <v>133</v>
      </c>
      <c r="F352" s="69">
        <v>32</v>
      </c>
      <c r="G352" s="66"/>
      <c r="H352" s="70"/>
      <c r="I352" s="71"/>
      <c r="J352" s="71"/>
      <c r="K352" s="34"/>
      <c r="L352" s="78">
        <v>352</v>
      </c>
      <c r="M352" s="78"/>
      <c r="N352" s="73"/>
      <c r="O352" s="80" t="s">
        <v>381</v>
      </c>
      <c r="P352" s="80" t="s">
        <v>498</v>
      </c>
      <c r="Q352" s="80" t="s">
        <v>865</v>
      </c>
      <c r="R352" s="80" t="s">
        <v>1364</v>
      </c>
      <c r="S352" s="80"/>
      <c r="T352" s="80"/>
      <c r="U352" s="80"/>
      <c r="V352" s="80"/>
      <c r="W352" s="80"/>
      <c r="X352" s="80"/>
      <c r="Y352" s="80"/>
      <c r="Z352" s="80"/>
      <c r="AA352" s="80"/>
      <c r="AB352">
        <v>1</v>
      </c>
      <c r="AC352" s="79" t="str">
        <f>REPLACE(INDEX(GroupVertices[Group],MATCH(Edges[[#This Row],[Vertex 1]],GroupVertices[Vertex],0)),1,1,"")</f>
        <v>3</v>
      </c>
      <c r="AD352" s="79" t="str">
        <f>REPLACE(INDEX(GroupVertices[Group],MATCH(Edges[[#This Row],[Vertex 2]],GroupVertices[Vertex],0)),1,1,"")</f>
        <v>6</v>
      </c>
      <c r="AE352" s="34"/>
      <c r="AF352" s="34"/>
      <c r="AG352" s="34"/>
      <c r="AH352" s="34"/>
      <c r="AI352" s="34"/>
      <c r="AJ352" s="34"/>
      <c r="AK352" s="34"/>
      <c r="AL352" s="34"/>
      <c r="AM352" s="34"/>
    </row>
    <row r="353" spans="1:39" ht="15">
      <c r="A353" s="65" t="s">
        <v>278</v>
      </c>
      <c r="B353" s="65" t="s">
        <v>223</v>
      </c>
      <c r="C353" s="66" t="s">
        <v>4893</v>
      </c>
      <c r="D353" s="67">
        <v>1</v>
      </c>
      <c r="E353" s="68" t="s">
        <v>133</v>
      </c>
      <c r="F353" s="69">
        <v>32</v>
      </c>
      <c r="G353" s="66"/>
      <c r="H353" s="70"/>
      <c r="I353" s="71"/>
      <c r="J353" s="71"/>
      <c r="K353" s="34"/>
      <c r="L353" s="78">
        <v>353</v>
      </c>
      <c r="M353" s="78"/>
      <c r="N353" s="73"/>
      <c r="O353" s="80" t="s">
        <v>381</v>
      </c>
      <c r="P353" s="80" t="s">
        <v>499</v>
      </c>
      <c r="Q353" s="80" t="s">
        <v>866</v>
      </c>
      <c r="R353" s="80" t="s">
        <v>1365</v>
      </c>
      <c r="S353" s="80"/>
      <c r="T353" s="80"/>
      <c r="U353" s="80"/>
      <c r="V353" s="80"/>
      <c r="W353" s="80"/>
      <c r="X353" s="80"/>
      <c r="Y353" s="80"/>
      <c r="Z353" s="80"/>
      <c r="AA353" s="80"/>
      <c r="AB353">
        <v>1</v>
      </c>
      <c r="AC353" s="79" t="str">
        <f>REPLACE(INDEX(GroupVertices[Group],MATCH(Edges[[#This Row],[Vertex 1]],GroupVertices[Vertex],0)),1,1,"")</f>
        <v>6</v>
      </c>
      <c r="AD353" s="79" t="str">
        <f>REPLACE(INDEX(GroupVertices[Group],MATCH(Edges[[#This Row],[Vertex 2]],GroupVertices[Vertex],0)),1,1,"")</f>
        <v>6</v>
      </c>
      <c r="AE353" s="34"/>
      <c r="AF353" s="34"/>
      <c r="AG353" s="34"/>
      <c r="AH353" s="34"/>
      <c r="AI353" s="34"/>
      <c r="AJ353" s="34"/>
      <c r="AK353" s="34"/>
      <c r="AL353" s="34"/>
      <c r="AM353" s="34"/>
    </row>
    <row r="354" spans="1:39" ht="15">
      <c r="A354" s="65" t="s">
        <v>293</v>
      </c>
      <c r="B354" s="65" t="s">
        <v>223</v>
      </c>
      <c r="C354" s="66" t="s">
        <v>4893</v>
      </c>
      <c r="D354" s="67">
        <v>1</v>
      </c>
      <c r="E354" s="68" t="s">
        <v>133</v>
      </c>
      <c r="F354" s="69">
        <v>32</v>
      </c>
      <c r="G354" s="66"/>
      <c r="H354" s="70"/>
      <c r="I354" s="71"/>
      <c r="J354" s="71"/>
      <c r="K354" s="34"/>
      <c r="L354" s="78">
        <v>354</v>
      </c>
      <c r="M354" s="78"/>
      <c r="N354" s="73"/>
      <c r="O354" s="80" t="s">
        <v>381</v>
      </c>
      <c r="P354" s="80" t="s">
        <v>494</v>
      </c>
      <c r="Q354" s="80" t="s">
        <v>861</v>
      </c>
      <c r="R354" s="80" t="s">
        <v>1360</v>
      </c>
      <c r="S354" s="80"/>
      <c r="T354" s="80"/>
      <c r="U354" s="80"/>
      <c r="V354" s="80"/>
      <c r="W354" s="80"/>
      <c r="X354" s="80"/>
      <c r="Y354" s="80"/>
      <c r="Z354" s="80"/>
      <c r="AA354" s="80"/>
      <c r="AB354">
        <v>1</v>
      </c>
      <c r="AC354" s="79" t="str">
        <f>REPLACE(INDEX(GroupVertices[Group],MATCH(Edges[[#This Row],[Vertex 1]],GroupVertices[Vertex],0)),1,1,"")</f>
        <v>6</v>
      </c>
      <c r="AD354" s="79" t="str">
        <f>REPLACE(INDEX(GroupVertices[Group],MATCH(Edges[[#This Row],[Vertex 2]],GroupVertices[Vertex],0)),1,1,"")</f>
        <v>6</v>
      </c>
      <c r="AE354" s="34"/>
      <c r="AF354" s="34"/>
      <c r="AG354" s="34"/>
      <c r="AH354" s="34"/>
      <c r="AI354" s="34"/>
      <c r="AJ354" s="34"/>
      <c r="AK354" s="34"/>
      <c r="AL354" s="34"/>
      <c r="AM354" s="34"/>
    </row>
    <row r="355" spans="1:39" ht="15">
      <c r="A355" s="65" t="s">
        <v>294</v>
      </c>
      <c r="B355" s="65" t="s">
        <v>224</v>
      </c>
      <c r="C355" s="66" t="s">
        <v>4893</v>
      </c>
      <c r="D355" s="67">
        <v>1.1428571428571428</v>
      </c>
      <c r="E355" s="68" t="s">
        <v>137</v>
      </c>
      <c r="F355" s="69">
        <v>31.59375</v>
      </c>
      <c r="G355" s="66"/>
      <c r="H355" s="70"/>
      <c r="I355" s="71"/>
      <c r="J355" s="71"/>
      <c r="K355" s="34"/>
      <c r="L355" s="78">
        <v>355</v>
      </c>
      <c r="M355" s="78"/>
      <c r="N355" s="73"/>
      <c r="O355" s="80" t="s">
        <v>381</v>
      </c>
      <c r="P355" s="80" t="s">
        <v>481</v>
      </c>
      <c r="Q355" s="80" t="s">
        <v>867</v>
      </c>
      <c r="R355" s="80" t="s">
        <v>1340</v>
      </c>
      <c r="S355" s="80"/>
      <c r="T355" s="80"/>
      <c r="U355" s="80"/>
      <c r="V355" s="80"/>
      <c r="W355" s="80"/>
      <c r="X355" s="80"/>
      <c r="Y355" s="80"/>
      <c r="Z355" s="80"/>
      <c r="AA355" s="80"/>
      <c r="AB355">
        <v>2</v>
      </c>
      <c r="AC355" s="79" t="str">
        <f>REPLACE(INDEX(GroupVertices[Group],MATCH(Edges[[#This Row],[Vertex 1]],GroupVertices[Vertex],0)),1,1,"")</f>
        <v>6</v>
      </c>
      <c r="AD355" s="79" t="str">
        <f>REPLACE(INDEX(GroupVertices[Group],MATCH(Edges[[#This Row],[Vertex 2]],GroupVertices[Vertex],0)),1,1,"")</f>
        <v>6</v>
      </c>
      <c r="AE355" s="34"/>
      <c r="AF355" s="34"/>
      <c r="AG355" s="34"/>
      <c r="AH355" s="34"/>
      <c r="AI355" s="34"/>
      <c r="AJ355" s="34"/>
      <c r="AK355" s="34"/>
      <c r="AL355" s="34"/>
      <c r="AM355" s="34"/>
    </row>
    <row r="356" spans="1:39" ht="15">
      <c r="A356" s="65" t="s">
        <v>294</v>
      </c>
      <c r="B356" s="65" t="s">
        <v>224</v>
      </c>
      <c r="C356" s="66" t="s">
        <v>4893</v>
      </c>
      <c r="D356" s="67">
        <v>1.1428571428571428</v>
      </c>
      <c r="E356" s="68" t="s">
        <v>137</v>
      </c>
      <c r="F356" s="69">
        <v>31.59375</v>
      </c>
      <c r="G356" s="66"/>
      <c r="H356" s="70"/>
      <c r="I356" s="71"/>
      <c r="J356" s="71"/>
      <c r="K356" s="34"/>
      <c r="L356" s="78">
        <v>356</v>
      </c>
      <c r="M356" s="78"/>
      <c r="N356" s="73"/>
      <c r="O356" s="80" t="s">
        <v>381</v>
      </c>
      <c r="P356" s="80" t="s">
        <v>481</v>
      </c>
      <c r="Q356" s="80" t="s">
        <v>867</v>
      </c>
      <c r="R356" s="80" t="s">
        <v>1341</v>
      </c>
      <c r="S356" s="80"/>
      <c r="T356" s="80"/>
      <c r="U356" s="80"/>
      <c r="V356" s="80"/>
      <c r="W356" s="80"/>
      <c r="X356" s="80"/>
      <c r="Y356" s="80"/>
      <c r="Z356" s="80"/>
      <c r="AA356" s="80"/>
      <c r="AB356">
        <v>2</v>
      </c>
      <c r="AC356" s="79" t="str">
        <f>REPLACE(INDEX(GroupVertices[Group],MATCH(Edges[[#This Row],[Vertex 1]],GroupVertices[Vertex],0)),1,1,"")</f>
        <v>6</v>
      </c>
      <c r="AD356" s="79" t="str">
        <f>REPLACE(INDEX(GroupVertices[Group],MATCH(Edges[[#This Row],[Vertex 2]],GroupVertices[Vertex],0)),1,1,"")</f>
        <v>6</v>
      </c>
      <c r="AE356" s="34"/>
      <c r="AF356" s="34"/>
      <c r="AG356" s="34"/>
      <c r="AH356" s="34"/>
      <c r="AI356" s="34"/>
      <c r="AJ356" s="34"/>
      <c r="AK356" s="34"/>
      <c r="AL356" s="34"/>
      <c r="AM356" s="34"/>
    </row>
    <row r="357" spans="1:39" ht="15">
      <c r="A357" s="65" t="s">
        <v>295</v>
      </c>
      <c r="B357" s="65" t="s">
        <v>224</v>
      </c>
      <c r="C357" s="66" t="s">
        <v>4893</v>
      </c>
      <c r="D357" s="67">
        <v>1</v>
      </c>
      <c r="E357" s="68" t="s">
        <v>133</v>
      </c>
      <c r="F357" s="69">
        <v>32</v>
      </c>
      <c r="G357" s="66"/>
      <c r="H357" s="70"/>
      <c r="I357" s="71"/>
      <c r="J357" s="71"/>
      <c r="K357" s="34"/>
      <c r="L357" s="78">
        <v>357</v>
      </c>
      <c r="M357" s="78"/>
      <c r="N357" s="73"/>
      <c r="O357" s="80" t="s">
        <v>381</v>
      </c>
      <c r="P357" s="80" t="s">
        <v>500</v>
      </c>
      <c r="Q357" s="80" t="s">
        <v>868</v>
      </c>
      <c r="R357" s="80" t="s">
        <v>1366</v>
      </c>
      <c r="S357" s="80"/>
      <c r="T357" s="80"/>
      <c r="U357" s="80"/>
      <c r="V357" s="80"/>
      <c r="W357" s="80"/>
      <c r="X357" s="80"/>
      <c r="Y357" s="80"/>
      <c r="Z357" s="80"/>
      <c r="AA357" s="80"/>
      <c r="AB357">
        <v>1</v>
      </c>
      <c r="AC357" s="79" t="str">
        <f>REPLACE(INDEX(GroupVertices[Group],MATCH(Edges[[#This Row],[Vertex 1]],GroupVertices[Vertex],0)),1,1,"")</f>
        <v>5</v>
      </c>
      <c r="AD357" s="79" t="str">
        <f>REPLACE(INDEX(GroupVertices[Group],MATCH(Edges[[#This Row],[Vertex 2]],GroupVertices[Vertex],0)),1,1,"")</f>
        <v>6</v>
      </c>
      <c r="AE357" s="34"/>
      <c r="AF357" s="34"/>
      <c r="AG357" s="34"/>
      <c r="AH357" s="34"/>
      <c r="AI357" s="34"/>
      <c r="AJ357" s="34"/>
      <c r="AK357" s="34"/>
      <c r="AL357" s="34"/>
      <c r="AM357" s="34"/>
    </row>
    <row r="358" spans="1:39" ht="15">
      <c r="A358" s="65" t="s">
        <v>291</v>
      </c>
      <c r="B358" s="65" t="s">
        <v>224</v>
      </c>
      <c r="C358" s="66" t="s">
        <v>4893</v>
      </c>
      <c r="D358" s="67">
        <v>1</v>
      </c>
      <c r="E358" s="68" t="s">
        <v>133</v>
      </c>
      <c r="F358" s="69">
        <v>32</v>
      </c>
      <c r="G358" s="66"/>
      <c r="H358" s="70"/>
      <c r="I358" s="71"/>
      <c r="J358" s="71"/>
      <c r="K358" s="34"/>
      <c r="L358" s="78">
        <v>358</v>
      </c>
      <c r="M358" s="78"/>
      <c r="N358" s="73"/>
      <c r="O358" s="80" t="s">
        <v>381</v>
      </c>
      <c r="P358" s="80" t="s">
        <v>501</v>
      </c>
      <c r="Q358" s="80" t="s">
        <v>869</v>
      </c>
      <c r="R358" s="80" t="s">
        <v>1367</v>
      </c>
      <c r="S358" s="80"/>
      <c r="T358" s="80"/>
      <c r="U358" s="80"/>
      <c r="V358" s="80"/>
      <c r="W358" s="80"/>
      <c r="X358" s="80"/>
      <c r="Y358" s="80"/>
      <c r="Z358" s="80"/>
      <c r="AA358" s="80"/>
      <c r="AB358">
        <v>1</v>
      </c>
      <c r="AC358" s="79" t="str">
        <f>REPLACE(INDEX(GroupVertices[Group],MATCH(Edges[[#This Row],[Vertex 1]],GroupVertices[Vertex],0)),1,1,"")</f>
        <v>6</v>
      </c>
      <c r="AD358" s="79" t="str">
        <f>REPLACE(INDEX(GroupVertices[Group],MATCH(Edges[[#This Row],[Vertex 2]],GroupVertices[Vertex],0)),1,1,"")</f>
        <v>6</v>
      </c>
      <c r="AE358" s="34"/>
      <c r="AF358" s="34"/>
      <c r="AG358" s="34"/>
      <c r="AH358" s="34"/>
      <c r="AI358" s="34"/>
      <c r="AJ358" s="34"/>
      <c r="AK358" s="34"/>
      <c r="AL358" s="34"/>
      <c r="AM358" s="34"/>
    </row>
    <row r="359" spans="1:39" ht="15">
      <c r="A359" s="65" t="s">
        <v>225</v>
      </c>
      <c r="B359" s="65" t="s">
        <v>224</v>
      </c>
      <c r="C359" s="66" t="s">
        <v>4893</v>
      </c>
      <c r="D359" s="67">
        <v>1.1428571428571428</v>
      </c>
      <c r="E359" s="68" t="s">
        <v>137</v>
      </c>
      <c r="F359" s="69">
        <v>31.59375</v>
      </c>
      <c r="G359" s="66"/>
      <c r="H359" s="70"/>
      <c r="I359" s="71"/>
      <c r="J359" s="71"/>
      <c r="K359" s="34"/>
      <c r="L359" s="78">
        <v>359</v>
      </c>
      <c r="M359" s="78"/>
      <c r="N359" s="73"/>
      <c r="O359" s="80" t="s">
        <v>381</v>
      </c>
      <c r="P359" s="80" t="s">
        <v>502</v>
      </c>
      <c r="Q359" s="80" t="s">
        <v>870</v>
      </c>
      <c r="R359" s="80" t="s">
        <v>1368</v>
      </c>
      <c r="S359" s="80"/>
      <c r="T359" s="80"/>
      <c r="U359" s="80"/>
      <c r="V359" s="80"/>
      <c r="W359" s="80"/>
      <c r="X359" s="80"/>
      <c r="Y359" s="80"/>
      <c r="Z359" s="80"/>
      <c r="AA359" s="80"/>
      <c r="AB359">
        <v>2</v>
      </c>
      <c r="AC359" s="79" t="str">
        <f>REPLACE(INDEX(GroupVertices[Group],MATCH(Edges[[#This Row],[Vertex 1]],GroupVertices[Vertex],0)),1,1,"")</f>
        <v>6</v>
      </c>
      <c r="AD359" s="79" t="str">
        <f>REPLACE(INDEX(GroupVertices[Group],MATCH(Edges[[#This Row],[Vertex 2]],GroupVertices[Vertex],0)),1,1,"")</f>
        <v>6</v>
      </c>
      <c r="AE359" s="34"/>
      <c r="AF359" s="34"/>
      <c r="AG359" s="34"/>
      <c r="AH359" s="34"/>
      <c r="AI359" s="34"/>
      <c r="AJ359" s="34"/>
      <c r="AK359" s="34"/>
      <c r="AL359" s="34"/>
      <c r="AM359" s="34"/>
    </row>
    <row r="360" spans="1:39" ht="15">
      <c r="A360" s="65" t="s">
        <v>225</v>
      </c>
      <c r="B360" s="65" t="s">
        <v>224</v>
      </c>
      <c r="C360" s="66" t="s">
        <v>4893</v>
      </c>
      <c r="D360" s="67">
        <v>1.1428571428571428</v>
      </c>
      <c r="E360" s="68" t="s">
        <v>137</v>
      </c>
      <c r="F360" s="69">
        <v>31.59375</v>
      </c>
      <c r="G360" s="66"/>
      <c r="H360" s="70"/>
      <c r="I360" s="71"/>
      <c r="J360" s="71"/>
      <c r="K360" s="34"/>
      <c r="L360" s="78">
        <v>360</v>
      </c>
      <c r="M360" s="78"/>
      <c r="N360" s="73"/>
      <c r="O360" s="80" t="s">
        <v>381</v>
      </c>
      <c r="P360" s="80" t="s">
        <v>502</v>
      </c>
      <c r="Q360" s="80" t="s">
        <v>871</v>
      </c>
      <c r="R360" s="80" t="s">
        <v>1368</v>
      </c>
      <c r="S360" s="80"/>
      <c r="T360" s="80"/>
      <c r="U360" s="80"/>
      <c r="V360" s="80"/>
      <c r="W360" s="80"/>
      <c r="X360" s="80"/>
      <c r="Y360" s="80"/>
      <c r="Z360" s="80"/>
      <c r="AA360" s="80"/>
      <c r="AB360">
        <v>2</v>
      </c>
      <c r="AC360" s="79" t="str">
        <f>REPLACE(INDEX(GroupVertices[Group],MATCH(Edges[[#This Row],[Vertex 1]],GroupVertices[Vertex],0)),1,1,"")</f>
        <v>6</v>
      </c>
      <c r="AD360" s="79" t="str">
        <f>REPLACE(INDEX(GroupVertices[Group],MATCH(Edges[[#This Row],[Vertex 2]],GroupVertices[Vertex],0)),1,1,"")</f>
        <v>6</v>
      </c>
      <c r="AE360" s="34"/>
      <c r="AF360" s="34"/>
      <c r="AG360" s="34"/>
      <c r="AH360" s="34"/>
      <c r="AI360" s="34"/>
      <c r="AJ360" s="34"/>
      <c r="AK360" s="34"/>
      <c r="AL360" s="34"/>
      <c r="AM360" s="34"/>
    </row>
    <row r="361" spans="1:39" ht="15">
      <c r="A361" s="65" t="s">
        <v>246</v>
      </c>
      <c r="B361" s="65" t="s">
        <v>224</v>
      </c>
      <c r="C361" s="66" t="s">
        <v>4893</v>
      </c>
      <c r="D361" s="67">
        <v>1</v>
      </c>
      <c r="E361" s="68" t="s">
        <v>133</v>
      </c>
      <c r="F361" s="69">
        <v>32</v>
      </c>
      <c r="G361" s="66"/>
      <c r="H361" s="70"/>
      <c r="I361" s="71"/>
      <c r="J361" s="71"/>
      <c r="K361" s="34"/>
      <c r="L361" s="78">
        <v>361</v>
      </c>
      <c r="M361" s="78"/>
      <c r="N361" s="73"/>
      <c r="O361" s="80" t="s">
        <v>381</v>
      </c>
      <c r="P361" s="80" t="s">
        <v>503</v>
      </c>
      <c r="Q361" s="80" t="s">
        <v>872</v>
      </c>
      <c r="R361" s="80" t="s">
        <v>1369</v>
      </c>
      <c r="S361" s="80"/>
      <c r="T361" s="80"/>
      <c r="U361" s="80"/>
      <c r="V361" s="80"/>
      <c r="W361" s="80"/>
      <c r="X361" s="80"/>
      <c r="Y361" s="80"/>
      <c r="Z361" s="80"/>
      <c r="AA361" s="80"/>
      <c r="AB361">
        <v>1</v>
      </c>
      <c r="AC361" s="79" t="str">
        <f>REPLACE(INDEX(GroupVertices[Group],MATCH(Edges[[#This Row],[Vertex 1]],GroupVertices[Vertex],0)),1,1,"")</f>
        <v>6</v>
      </c>
      <c r="AD361" s="79" t="str">
        <f>REPLACE(INDEX(GroupVertices[Group],MATCH(Edges[[#This Row],[Vertex 2]],GroupVertices[Vertex],0)),1,1,"")</f>
        <v>6</v>
      </c>
      <c r="AE361" s="34"/>
      <c r="AF361" s="34"/>
      <c r="AG361" s="34"/>
      <c r="AH361" s="34"/>
      <c r="AI361" s="34"/>
      <c r="AJ361" s="34"/>
      <c r="AK361" s="34"/>
      <c r="AL361" s="34"/>
      <c r="AM361" s="34"/>
    </row>
    <row r="362" spans="1:39" ht="15">
      <c r="A362" s="65" t="s">
        <v>283</v>
      </c>
      <c r="B362" s="65" t="s">
        <v>224</v>
      </c>
      <c r="C362" s="66" t="s">
        <v>4893</v>
      </c>
      <c r="D362" s="67">
        <v>1.1428571428571428</v>
      </c>
      <c r="E362" s="68" t="s">
        <v>137</v>
      </c>
      <c r="F362" s="69">
        <v>31.59375</v>
      </c>
      <c r="G362" s="66"/>
      <c r="H362" s="70"/>
      <c r="I362" s="71"/>
      <c r="J362" s="71"/>
      <c r="K362" s="34"/>
      <c r="L362" s="78">
        <v>362</v>
      </c>
      <c r="M362" s="78"/>
      <c r="N362" s="73"/>
      <c r="O362" s="80" t="s">
        <v>381</v>
      </c>
      <c r="P362" s="80" t="s">
        <v>481</v>
      </c>
      <c r="Q362" s="80" t="s">
        <v>829</v>
      </c>
      <c r="R362" s="80" t="s">
        <v>1340</v>
      </c>
      <c r="S362" s="80"/>
      <c r="T362" s="80"/>
      <c r="U362" s="80"/>
      <c r="V362" s="80"/>
      <c r="W362" s="80"/>
      <c r="X362" s="80"/>
      <c r="Y362" s="80"/>
      <c r="Z362" s="80"/>
      <c r="AA362" s="80"/>
      <c r="AB362">
        <v>2</v>
      </c>
      <c r="AC362" s="79" t="str">
        <f>REPLACE(INDEX(GroupVertices[Group],MATCH(Edges[[#This Row],[Vertex 1]],GroupVertices[Vertex],0)),1,1,"")</f>
        <v>6</v>
      </c>
      <c r="AD362" s="79" t="str">
        <f>REPLACE(INDEX(GroupVertices[Group],MATCH(Edges[[#This Row],[Vertex 2]],GroupVertices[Vertex],0)),1,1,"")</f>
        <v>6</v>
      </c>
      <c r="AE362" s="34"/>
      <c r="AF362" s="34"/>
      <c r="AG362" s="34"/>
      <c r="AH362" s="34"/>
      <c r="AI362" s="34"/>
      <c r="AJ362" s="34"/>
      <c r="AK362" s="34"/>
      <c r="AL362" s="34"/>
      <c r="AM362" s="34"/>
    </row>
    <row r="363" spans="1:39" ht="15">
      <c r="A363" s="65" t="s">
        <v>283</v>
      </c>
      <c r="B363" s="65" t="s">
        <v>224</v>
      </c>
      <c r="C363" s="66" t="s">
        <v>4893</v>
      </c>
      <c r="D363" s="67">
        <v>1.1428571428571428</v>
      </c>
      <c r="E363" s="68" t="s">
        <v>137</v>
      </c>
      <c r="F363" s="69">
        <v>31.59375</v>
      </c>
      <c r="G363" s="66"/>
      <c r="H363" s="70"/>
      <c r="I363" s="71"/>
      <c r="J363" s="71"/>
      <c r="K363" s="34"/>
      <c r="L363" s="78">
        <v>363</v>
      </c>
      <c r="M363" s="78"/>
      <c r="N363" s="73"/>
      <c r="O363" s="80" t="s">
        <v>381</v>
      </c>
      <c r="P363" s="80" t="s">
        <v>481</v>
      </c>
      <c r="Q363" s="80" t="s">
        <v>829</v>
      </c>
      <c r="R363" s="80" t="s">
        <v>1341</v>
      </c>
      <c r="S363" s="80"/>
      <c r="T363" s="80"/>
      <c r="U363" s="80"/>
      <c r="V363" s="80"/>
      <c r="W363" s="80"/>
      <c r="X363" s="80"/>
      <c r="Y363" s="80"/>
      <c r="Z363" s="80"/>
      <c r="AA363" s="80"/>
      <c r="AB363">
        <v>2</v>
      </c>
      <c r="AC363" s="79" t="str">
        <f>REPLACE(INDEX(GroupVertices[Group],MATCH(Edges[[#This Row],[Vertex 1]],GroupVertices[Vertex],0)),1,1,"")</f>
        <v>6</v>
      </c>
      <c r="AD363" s="79" t="str">
        <f>REPLACE(INDEX(GroupVertices[Group],MATCH(Edges[[#This Row],[Vertex 2]],GroupVertices[Vertex],0)),1,1,"")</f>
        <v>6</v>
      </c>
      <c r="AE363" s="34"/>
      <c r="AF363" s="34"/>
      <c r="AG363" s="34"/>
      <c r="AH363" s="34"/>
      <c r="AI363" s="34"/>
      <c r="AJ363" s="34"/>
      <c r="AK363" s="34"/>
      <c r="AL363" s="34"/>
      <c r="AM363" s="34"/>
    </row>
    <row r="364" spans="1:39" ht="15">
      <c r="A364" s="65" t="s">
        <v>293</v>
      </c>
      <c r="B364" s="65" t="s">
        <v>224</v>
      </c>
      <c r="C364" s="66" t="s">
        <v>4893</v>
      </c>
      <c r="D364" s="67">
        <v>1</v>
      </c>
      <c r="E364" s="68" t="s">
        <v>133</v>
      </c>
      <c r="F364" s="69">
        <v>32</v>
      </c>
      <c r="G364" s="66"/>
      <c r="H364" s="70"/>
      <c r="I364" s="71"/>
      <c r="J364" s="71"/>
      <c r="K364" s="34"/>
      <c r="L364" s="78">
        <v>364</v>
      </c>
      <c r="M364" s="78"/>
      <c r="N364" s="73"/>
      <c r="O364" s="80" t="s">
        <v>381</v>
      </c>
      <c r="P364" s="80" t="s">
        <v>501</v>
      </c>
      <c r="Q364" s="80" t="s">
        <v>873</v>
      </c>
      <c r="R364" s="80" t="s">
        <v>1367</v>
      </c>
      <c r="S364" s="80"/>
      <c r="T364" s="80"/>
      <c r="U364" s="80"/>
      <c r="V364" s="80"/>
      <c r="W364" s="80"/>
      <c r="X364" s="80"/>
      <c r="Y364" s="80"/>
      <c r="Z364" s="80"/>
      <c r="AA364" s="80"/>
      <c r="AB364">
        <v>1</v>
      </c>
      <c r="AC364" s="79" t="str">
        <f>REPLACE(INDEX(GroupVertices[Group],MATCH(Edges[[#This Row],[Vertex 1]],GroupVertices[Vertex],0)),1,1,"")</f>
        <v>6</v>
      </c>
      <c r="AD364" s="79" t="str">
        <f>REPLACE(INDEX(GroupVertices[Group],MATCH(Edges[[#This Row],[Vertex 2]],GroupVertices[Vertex],0)),1,1,"")</f>
        <v>6</v>
      </c>
      <c r="AE364" s="34"/>
      <c r="AF364" s="34"/>
      <c r="AG364" s="34"/>
      <c r="AH364" s="34"/>
      <c r="AI364" s="34"/>
      <c r="AJ364" s="34"/>
      <c r="AK364" s="34"/>
      <c r="AL364" s="34"/>
      <c r="AM364" s="34"/>
    </row>
    <row r="365" spans="1:39" ht="15">
      <c r="A365" s="65" t="s">
        <v>296</v>
      </c>
      <c r="B365" s="65" t="s">
        <v>294</v>
      </c>
      <c r="C365" s="66" t="s">
        <v>4893</v>
      </c>
      <c r="D365" s="67">
        <v>1</v>
      </c>
      <c r="E365" s="68" t="s">
        <v>133</v>
      </c>
      <c r="F365" s="69">
        <v>32</v>
      </c>
      <c r="G365" s="66"/>
      <c r="H365" s="70"/>
      <c r="I365" s="71"/>
      <c r="J365" s="71"/>
      <c r="K365" s="34"/>
      <c r="L365" s="78">
        <v>365</v>
      </c>
      <c r="M365" s="78"/>
      <c r="N365" s="73"/>
      <c r="O365" s="80" t="s">
        <v>381</v>
      </c>
      <c r="P365" s="80" t="s">
        <v>504</v>
      </c>
      <c r="Q365" s="80" t="s">
        <v>874</v>
      </c>
      <c r="R365" s="80" t="s">
        <v>1370</v>
      </c>
      <c r="S365" s="80"/>
      <c r="T365" s="80"/>
      <c r="U365" s="80"/>
      <c r="V365" s="80"/>
      <c r="W365" s="80"/>
      <c r="X365" s="80"/>
      <c r="Y365" s="80"/>
      <c r="Z365" s="80"/>
      <c r="AA365" s="80"/>
      <c r="AB365">
        <v>1</v>
      </c>
      <c r="AC365" s="79" t="str">
        <f>REPLACE(INDEX(GroupVertices[Group],MATCH(Edges[[#This Row],[Vertex 1]],GroupVertices[Vertex],0)),1,1,"")</f>
        <v>6</v>
      </c>
      <c r="AD365" s="79" t="str">
        <f>REPLACE(INDEX(GroupVertices[Group],MATCH(Edges[[#This Row],[Vertex 2]],GroupVertices[Vertex],0)),1,1,"")</f>
        <v>6</v>
      </c>
      <c r="AE365" s="34"/>
      <c r="AF365" s="34"/>
      <c r="AG365" s="34"/>
      <c r="AH365" s="34"/>
      <c r="AI365" s="34"/>
      <c r="AJ365" s="34"/>
      <c r="AK365" s="34"/>
      <c r="AL365" s="34"/>
      <c r="AM365" s="34"/>
    </row>
    <row r="366" spans="1:39" ht="15">
      <c r="A366" s="65" t="s">
        <v>246</v>
      </c>
      <c r="B366" s="65" t="s">
        <v>296</v>
      </c>
      <c r="C366" s="66" t="s">
        <v>4893</v>
      </c>
      <c r="D366" s="67">
        <v>1</v>
      </c>
      <c r="E366" s="68" t="s">
        <v>133</v>
      </c>
      <c r="F366" s="69">
        <v>32</v>
      </c>
      <c r="G366" s="66"/>
      <c r="H366" s="70"/>
      <c r="I366" s="71"/>
      <c r="J366" s="71"/>
      <c r="K366" s="34"/>
      <c r="L366" s="78">
        <v>366</v>
      </c>
      <c r="M366" s="78"/>
      <c r="N366" s="73"/>
      <c r="O366" s="80" t="s">
        <v>381</v>
      </c>
      <c r="P366" s="80" t="s">
        <v>505</v>
      </c>
      <c r="Q366" s="80" t="s">
        <v>875</v>
      </c>
      <c r="R366" s="80" t="s">
        <v>1371</v>
      </c>
      <c r="S366" s="80"/>
      <c r="T366" s="80"/>
      <c r="U366" s="80"/>
      <c r="V366" s="80"/>
      <c r="W366" s="80"/>
      <c r="X366" s="80"/>
      <c r="Y366" s="80"/>
      <c r="Z366" s="80"/>
      <c r="AA366" s="80"/>
      <c r="AB366">
        <v>1</v>
      </c>
      <c r="AC366" s="79" t="str">
        <f>REPLACE(INDEX(GroupVertices[Group],MATCH(Edges[[#This Row],[Vertex 1]],GroupVertices[Vertex],0)),1,1,"")</f>
        <v>6</v>
      </c>
      <c r="AD366" s="79" t="str">
        <f>REPLACE(INDEX(GroupVertices[Group],MATCH(Edges[[#This Row],[Vertex 2]],GroupVertices[Vertex],0)),1,1,"")</f>
        <v>6</v>
      </c>
      <c r="AE366" s="34"/>
      <c r="AF366" s="34"/>
      <c r="AG366" s="34"/>
      <c r="AH366" s="34"/>
      <c r="AI366" s="34"/>
      <c r="AJ366" s="34"/>
      <c r="AK366" s="34"/>
      <c r="AL366" s="34"/>
      <c r="AM366" s="34"/>
    </row>
    <row r="367" spans="1:39" ht="15">
      <c r="A367" s="65" t="s">
        <v>297</v>
      </c>
      <c r="B367" s="65" t="s">
        <v>296</v>
      </c>
      <c r="C367" s="66" t="s">
        <v>4893</v>
      </c>
      <c r="D367" s="67">
        <v>1</v>
      </c>
      <c r="E367" s="68" t="s">
        <v>133</v>
      </c>
      <c r="F367" s="69">
        <v>32</v>
      </c>
      <c r="G367" s="66"/>
      <c r="H367" s="70"/>
      <c r="I367" s="71"/>
      <c r="J367" s="71"/>
      <c r="K367" s="34"/>
      <c r="L367" s="78">
        <v>367</v>
      </c>
      <c r="M367" s="78"/>
      <c r="N367" s="73"/>
      <c r="O367" s="80" t="s">
        <v>381</v>
      </c>
      <c r="P367" s="80" t="s">
        <v>493</v>
      </c>
      <c r="Q367" s="80" t="s">
        <v>876</v>
      </c>
      <c r="R367" s="80" t="s">
        <v>1359</v>
      </c>
      <c r="S367" s="80"/>
      <c r="T367" s="80"/>
      <c r="U367" s="80"/>
      <c r="V367" s="80"/>
      <c r="W367" s="80"/>
      <c r="X367" s="80"/>
      <c r="Y367" s="80"/>
      <c r="Z367" s="80"/>
      <c r="AA367" s="80"/>
      <c r="AB367">
        <v>1</v>
      </c>
      <c r="AC367" s="79" t="str">
        <f>REPLACE(INDEX(GroupVertices[Group],MATCH(Edges[[#This Row],[Vertex 1]],GroupVertices[Vertex],0)),1,1,"")</f>
        <v>4</v>
      </c>
      <c r="AD367" s="79" t="str">
        <f>REPLACE(INDEX(GroupVertices[Group],MATCH(Edges[[#This Row],[Vertex 2]],GroupVertices[Vertex],0)),1,1,"")</f>
        <v>6</v>
      </c>
      <c r="AE367" s="34"/>
      <c r="AF367" s="34"/>
      <c r="AG367" s="34"/>
      <c r="AH367" s="34"/>
      <c r="AI367" s="34"/>
      <c r="AJ367" s="34"/>
      <c r="AK367" s="34"/>
      <c r="AL367" s="34"/>
      <c r="AM367" s="34"/>
    </row>
    <row r="368" spans="1:39" ht="15">
      <c r="A368" s="65" t="s">
        <v>234</v>
      </c>
      <c r="B368" s="65" t="s">
        <v>296</v>
      </c>
      <c r="C368" s="66" t="s">
        <v>4893</v>
      </c>
      <c r="D368" s="67">
        <v>1.1428571428571428</v>
      </c>
      <c r="E368" s="68" t="s">
        <v>137</v>
      </c>
      <c r="F368" s="69">
        <v>31.59375</v>
      </c>
      <c r="G368" s="66"/>
      <c r="H368" s="70"/>
      <c r="I368" s="71"/>
      <c r="J368" s="71"/>
      <c r="K368" s="34"/>
      <c r="L368" s="78">
        <v>368</v>
      </c>
      <c r="M368" s="78"/>
      <c r="N368" s="73"/>
      <c r="O368" s="80" t="s">
        <v>381</v>
      </c>
      <c r="P368" s="80" t="s">
        <v>506</v>
      </c>
      <c r="Q368" s="80" t="s">
        <v>877</v>
      </c>
      <c r="R368" s="80" t="s">
        <v>1372</v>
      </c>
      <c r="S368" s="80"/>
      <c r="T368" s="80"/>
      <c r="U368" s="80"/>
      <c r="V368" s="80"/>
      <c r="W368" s="80"/>
      <c r="X368" s="80"/>
      <c r="Y368" s="80"/>
      <c r="Z368" s="80"/>
      <c r="AA368" s="80"/>
      <c r="AB368">
        <v>2</v>
      </c>
      <c r="AC368" s="79" t="str">
        <f>REPLACE(INDEX(GroupVertices[Group],MATCH(Edges[[#This Row],[Vertex 1]],GroupVertices[Vertex],0)),1,1,"")</f>
        <v>7</v>
      </c>
      <c r="AD368" s="79" t="str">
        <f>REPLACE(INDEX(GroupVertices[Group],MATCH(Edges[[#This Row],[Vertex 2]],GroupVertices[Vertex],0)),1,1,"")</f>
        <v>6</v>
      </c>
      <c r="AE368" s="34"/>
      <c r="AF368" s="34"/>
      <c r="AG368" s="34"/>
      <c r="AH368" s="34"/>
      <c r="AI368" s="34"/>
      <c r="AJ368" s="34"/>
      <c r="AK368" s="34"/>
      <c r="AL368" s="34"/>
      <c r="AM368" s="34"/>
    </row>
    <row r="369" spans="1:39" ht="15">
      <c r="A369" s="65" t="s">
        <v>234</v>
      </c>
      <c r="B369" s="65" t="s">
        <v>296</v>
      </c>
      <c r="C369" s="66" t="s">
        <v>4893</v>
      </c>
      <c r="D369" s="67">
        <v>1.1428571428571428</v>
      </c>
      <c r="E369" s="68" t="s">
        <v>137</v>
      </c>
      <c r="F369" s="69">
        <v>31.59375</v>
      </c>
      <c r="G369" s="66"/>
      <c r="H369" s="70"/>
      <c r="I369" s="71"/>
      <c r="J369" s="71"/>
      <c r="K369" s="34"/>
      <c r="L369" s="78">
        <v>369</v>
      </c>
      <c r="M369" s="78"/>
      <c r="N369" s="73"/>
      <c r="O369" s="80" t="s">
        <v>381</v>
      </c>
      <c r="P369" s="80" t="s">
        <v>505</v>
      </c>
      <c r="Q369" s="80" t="s">
        <v>878</v>
      </c>
      <c r="R369" s="80" t="s">
        <v>1371</v>
      </c>
      <c r="S369" s="80"/>
      <c r="T369" s="80"/>
      <c r="U369" s="80"/>
      <c r="V369" s="80"/>
      <c r="W369" s="80"/>
      <c r="X369" s="80"/>
      <c r="Y369" s="80"/>
      <c r="Z369" s="80"/>
      <c r="AA369" s="80"/>
      <c r="AB369">
        <v>2</v>
      </c>
      <c r="AC369" s="79" t="str">
        <f>REPLACE(INDEX(GroupVertices[Group],MATCH(Edges[[#This Row],[Vertex 1]],GroupVertices[Vertex],0)),1,1,"")</f>
        <v>7</v>
      </c>
      <c r="AD369" s="79" t="str">
        <f>REPLACE(INDEX(GroupVertices[Group],MATCH(Edges[[#This Row],[Vertex 2]],GroupVertices[Vertex],0)),1,1,"")</f>
        <v>6</v>
      </c>
      <c r="AE369" s="34"/>
      <c r="AF369" s="34"/>
      <c r="AG369" s="34"/>
      <c r="AH369" s="34"/>
      <c r="AI369" s="34"/>
      <c r="AJ369" s="34"/>
      <c r="AK369" s="34"/>
      <c r="AL369" s="34"/>
      <c r="AM369" s="34"/>
    </row>
    <row r="370" spans="1:39" ht="15">
      <c r="A370" s="65" t="s">
        <v>298</v>
      </c>
      <c r="B370" s="65" t="s">
        <v>296</v>
      </c>
      <c r="C370" s="66" t="s">
        <v>4893</v>
      </c>
      <c r="D370" s="67">
        <v>1.1428571428571428</v>
      </c>
      <c r="E370" s="68" t="s">
        <v>137</v>
      </c>
      <c r="F370" s="69">
        <v>31.59375</v>
      </c>
      <c r="G370" s="66"/>
      <c r="H370" s="70"/>
      <c r="I370" s="71"/>
      <c r="J370" s="71"/>
      <c r="K370" s="34"/>
      <c r="L370" s="78">
        <v>370</v>
      </c>
      <c r="M370" s="78"/>
      <c r="N370" s="73"/>
      <c r="O370" s="80" t="s">
        <v>381</v>
      </c>
      <c r="P370" s="80" t="s">
        <v>506</v>
      </c>
      <c r="Q370" s="80" t="s">
        <v>879</v>
      </c>
      <c r="R370" s="80" t="s">
        <v>1372</v>
      </c>
      <c r="S370" s="80"/>
      <c r="T370" s="80"/>
      <c r="U370" s="80"/>
      <c r="V370" s="80"/>
      <c r="W370" s="80"/>
      <c r="X370" s="80"/>
      <c r="Y370" s="80"/>
      <c r="Z370" s="80"/>
      <c r="AA370" s="80"/>
      <c r="AB370">
        <v>2</v>
      </c>
      <c r="AC370" s="79" t="str">
        <f>REPLACE(INDEX(GroupVertices[Group],MATCH(Edges[[#This Row],[Vertex 1]],GroupVertices[Vertex],0)),1,1,"")</f>
        <v>5</v>
      </c>
      <c r="AD370" s="79" t="str">
        <f>REPLACE(INDEX(GroupVertices[Group],MATCH(Edges[[#This Row],[Vertex 2]],GroupVertices[Vertex],0)),1,1,"")</f>
        <v>6</v>
      </c>
      <c r="AE370" s="34"/>
      <c r="AF370" s="34"/>
      <c r="AG370" s="34"/>
      <c r="AH370" s="34"/>
      <c r="AI370" s="34"/>
      <c r="AJ370" s="34"/>
      <c r="AK370" s="34"/>
      <c r="AL370" s="34"/>
      <c r="AM370" s="34"/>
    </row>
    <row r="371" spans="1:39" ht="15">
      <c r="A371" s="65" t="s">
        <v>298</v>
      </c>
      <c r="B371" s="65" t="s">
        <v>296</v>
      </c>
      <c r="C371" s="66" t="s">
        <v>4893</v>
      </c>
      <c r="D371" s="67">
        <v>1.1428571428571428</v>
      </c>
      <c r="E371" s="68" t="s">
        <v>137</v>
      </c>
      <c r="F371" s="69">
        <v>31.59375</v>
      </c>
      <c r="G371" s="66"/>
      <c r="H371" s="70"/>
      <c r="I371" s="71"/>
      <c r="J371" s="71"/>
      <c r="K371" s="34"/>
      <c r="L371" s="78">
        <v>371</v>
      </c>
      <c r="M371" s="78"/>
      <c r="N371" s="73"/>
      <c r="O371" s="80" t="s">
        <v>381</v>
      </c>
      <c r="P371" s="80" t="s">
        <v>505</v>
      </c>
      <c r="Q371" s="80" t="s">
        <v>880</v>
      </c>
      <c r="R371" s="80" t="s">
        <v>1371</v>
      </c>
      <c r="S371" s="80"/>
      <c r="T371" s="80"/>
      <c r="U371" s="80"/>
      <c r="V371" s="80"/>
      <c r="W371" s="80"/>
      <c r="X371" s="80"/>
      <c r="Y371" s="80"/>
      <c r="Z371" s="80"/>
      <c r="AA371" s="80"/>
      <c r="AB371">
        <v>2</v>
      </c>
      <c r="AC371" s="79" t="str">
        <f>REPLACE(INDEX(GroupVertices[Group],MATCH(Edges[[#This Row],[Vertex 1]],GroupVertices[Vertex],0)),1,1,"")</f>
        <v>5</v>
      </c>
      <c r="AD371" s="79" t="str">
        <f>REPLACE(INDEX(GroupVertices[Group],MATCH(Edges[[#This Row],[Vertex 2]],GroupVertices[Vertex],0)),1,1,"")</f>
        <v>6</v>
      </c>
      <c r="AE371" s="34"/>
      <c r="AF371" s="34"/>
      <c r="AG371" s="34"/>
      <c r="AH371" s="34"/>
      <c r="AI371" s="34"/>
      <c r="AJ371" s="34"/>
      <c r="AK371" s="34"/>
      <c r="AL371" s="34"/>
      <c r="AM371" s="34"/>
    </row>
    <row r="372" spans="1:39" ht="15">
      <c r="A372" s="65" t="s">
        <v>293</v>
      </c>
      <c r="B372" s="65" t="s">
        <v>296</v>
      </c>
      <c r="C372" s="66" t="s">
        <v>4893</v>
      </c>
      <c r="D372" s="67">
        <v>1</v>
      </c>
      <c r="E372" s="68" t="s">
        <v>133</v>
      </c>
      <c r="F372" s="69">
        <v>32</v>
      </c>
      <c r="G372" s="66"/>
      <c r="H372" s="70"/>
      <c r="I372" s="71"/>
      <c r="J372" s="71"/>
      <c r="K372" s="34"/>
      <c r="L372" s="78">
        <v>372</v>
      </c>
      <c r="M372" s="78"/>
      <c r="N372" s="73"/>
      <c r="O372" s="80" t="s">
        <v>381</v>
      </c>
      <c r="P372" s="80" t="s">
        <v>507</v>
      </c>
      <c r="Q372" s="80" t="s">
        <v>881</v>
      </c>
      <c r="R372" s="80" t="s">
        <v>1373</v>
      </c>
      <c r="S372" s="80"/>
      <c r="T372" s="80" t="s">
        <v>1621</v>
      </c>
      <c r="U372" s="80"/>
      <c r="V372" s="80" t="s">
        <v>1630</v>
      </c>
      <c r="W372" s="80"/>
      <c r="X372" s="80"/>
      <c r="Y372" s="80" t="s">
        <v>1702</v>
      </c>
      <c r="Z372" s="80" t="s">
        <v>1757</v>
      </c>
      <c r="AA372" s="80"/>
      <c r="AB372">
        <v>1</v>
      </c>
      <c r="AC372" s="79" t="str">
        <f>REPLACE(INDEX(GroupVertices[Group],MATCH(Edges[[#This Row],[Vertex 1]],GroupVertices[Vertex],0)),1,1,"")</f>
        <v>6</v>
      </c>
      <c r="AD372" s="79" t="str">
        <f>REPLACE(INDEX(GroupVertices[Group],MATCH(Edges[[#This Row],[Vertex 2]],GroupVertices[Vertex],0)),1,1,"")</f>
        <v>6</v>
      </c>
      <c r="AE372" s="34"/>
      <c r="AF372" s="34"/>
      <c r="AG372" s="34"/>
      <c r="AH372" s="34"/>
      <c r="AI372" s="34"/>
      <c r="AJ372" s="34"/>
      <c r="AK372" s="34"/>
      <c r="AL372" s="34"/>
      <c r="AM372" s="34"/>
    </row>
    <row r="373" spans="1:39" ht="15">
      <c r="A373" s="65" t="s">
        <v>299</v>
      </c>
      <c r="B373" s="65" t="s">
        <v>356</v>
      </c>
      <c r="C373" s="66" t="s">
        <v>4893</v>
      </c>
      <c r="D373" s="67">
        <v>1</v>
      </c>
      <c r="E373" s="68" t="s">
        <v>133</v>
      </c>
      <c r="F373" s="69">
        <v>32</v>
      </c>
      <c r="G373" s="66"/>
      <c r="H373" s="70"/>
      <c r="I373" s="71"/>
      <c r="J373" s="71"/>
      <c r="K373" s="34"/>
      <c r="L373" s="78">
        <v>373</v>
      </c>
      <c r="M373" s="78"/>
      <c r="N373" s="73"/>
      <c r="O373" s="80" t="s">
        <v>381</v>
      </c>
      <c r="P373" s="80" t="s">
        <v>508</v>
      </c>
      <c r="Q373" s="80" t="s">
        <v>882</v>
      </c>
      <c r="R373" s="80" t="s">
        <v>1374</v>
      </c>
      <c r="S373" s="80"/>
      <c r="T373" s="80"/>
      <c r="U373" s="80"/>
      <c r="V373" s="80"/>
      <c r="W373" s="80"/>
      <c r="X373" s="80"/>
      <c r="Y373" s="80"/>
      <c r="Z373" s="80"/>
      <c r="AA373" s="80"/>
      <c r="AB373">
        <v>1</v>
      </c>
      <c r="AC373" s="79" t="str">
        <f>REPLACE(INDEX(GroupVertices[Group],MATCH(Edges[[#This Row],[Vertex 1]],GroupVertices[Vertex],0)),1,1,"")</f>
        <v>5</v>
      </c>
      <c r="AD373" s="79" t="str">
        <f>REPLACE(INDEX(GroupVertices[Group],MATCH(Edges[[#This Row],[Vertex 2]],GroupVertices[Vertex],0)),1,1,"")</f>
        <v>3</v>
      </c>
      <c r="AE373" s="34"/>
      <c r="AF373" s="34"/>
      <c r="AG373" s="34"/>
      <c r="AH373" s="34"/>
      <c r="AI373" s="34"/>
      <c r="AJ373" s="34"/>
      <c r="AK373" s="34"/>
      <c r="AL373" s="34"/>
      <c r="AM373" s="34"/>
    </row>
    <row r="374" spans="1:39" ht="15">
      <c r="A374" s="65" t="s">
        <v>290</v>
      </c>
      <c r="B374" s="65" t="s">
        <v>356</v>
      </c>
      <c r="C374" s="66" t="s">
        <v>4893</v>
      </c>
      <c r="D374" s="67">
        <v>1</v>
      </c>
      <c r="E374" s="68" t="s">
        <v>133</v>
      </c>
      <c r="F374" s="69">
        <v>32</v>
      </c>
      <c r="G374" s="66"/>
      <c r="H374" s="70"/>
      <c r="I374" s="71"/>
      <c r="J374" s="71"/>
      <c r="K374" s="34"/>
      <c r="L374" s="78">
        <v>374</v>
      </c>
      <c r="M374" s="78"/>
      <c r="N374" s="73"/>
      <c r="O374" s="80" t="s">
        <v>381</v>
      </c>
      <c r="P374" s="80" t="s">
        <v>509</v>
      </c>
      <c r="Q374" s="80" t="s">
        <v>883</v>
      </c>
      <c r="R374" s="80" t="s">
        <v>1375</v>
      </c>
      <c r="S374" s="80"/>
      <c r="T374" s="80"/>
      <c r="U374" s="80"/>
      <c r="V374" s="80"/>
      <c r="W374" s="80"/>
      <c r="X374" s="80"/>
      <c r="Y374" s="80"/>
      <c r="Z374" s="80"/>
      <c r="AA374" s="80"/>
      <c r="AB374">
        <v>1</v>
      </c>
      <c r="AC374" s="79" t="str">
        <f>REPLACE(INDEX(GroupVertices[Group],MATCH(Edges[[#This Row],[Vertex 1]],GroupVertices[Vertex],0)),1,1,"")</f>
        <v>3</v>
      </c>
      <c r="AD374" s="79" t="str">
        <f>REPLACE(INDEX(GroupVertices[Group],MATCH(Edges[[#This Row],[Vertex 2]],GroupVertices[Vertex],0)),1,1,"")</f>
        <v>3</v>
      </c>
      <c r="AE374" s="34"/>
      <c r="AF374" s="34"/>
      <c r="AG374" s="34"/>
      <c r="AH374" s="34"/>
      <c r="AI374" s="34"/>
      <c r="AJ374" s="34"/>
      <c r="AK374" s="34"/>
      <c r="AL374" s="34"/>
      <c r="AM374" s="34"/>
    </row>
    <row r="375" spans="1:39" ht="15">
      <c r="A375" s="65" t="s">
        <v>238</v>
      </c>
      <c r="B375" s="65" t="s">
        <v>356</v>
      </c>
      <c r="C375" s="66" t="s">
        <v>4893</v>
      </c>
      <c r="D375" s="67">
        <v>1</v>
      </c>
      <c r="E375" s="68" t="s">
        <v>133</v>
      </c>
      <c r="F375" s="69">
        <v>32</v>
      </c>
      <c r="G375" s="66"/>
      <c r="H375" s="70"/>
      <c r="I375" s="71"/>
      <c r="J375" s="71"/>
      <c r="K375" s="34"/>
      <c r="L375" s="78">
        <v>375</v>
      </c>
      <c r="M375" s="78"/>
      <c r="N375" s="73"/>
      <c r="O375" s="80" t="s">
        <v>381</v>
      </c>
      <c r="P375" s="80" t="s">
        <v>510</v>
      </c>
      <c r="Q375" s="80" t="s">
        <v>884</v>
      </c>
      <c r="R375" s="80" t="s">
        <v>1376</v>
      </c>
      <c r="S375" s="80"/>
      <c r="T375" s="80"/>
      <c r="U375" s="80"/>
      <c r="V375" s="80"/>
      <c r="W375" s="80"/>
      <c r="X375" s="80"/>
      <c r="Y375" s="80"/>
      <c r="Z375" s="80"/>
      <c r="AA375" s="80"/>
      <c r="AB375">
        <v>1</v>
      </c>
      <c r="AC375" s="79" t="str">
        <f>REPLACE(INDEX(GroupVertices[Group],MATCH(Edges[[#This Row],[Vertex 1]],GroupVertices[Vertex],0)),1,1,"")</f>
        <v>7</v>
      </c>
      <c r="AD375" s="79" t="str">
        <f>REPLACE(INDEX(GroupVertices[Group],MATCH(Edges[[#This Row],[Vertex 2]],GroupVertices[Vertex],0)),1,1,"")</f>
        <v>3</v>
      </c>
      <c r="AE375" s="34"/>
      <c r="AF375" s="34"/>
      <c r="AG375" s="34"/>
      <c r="AH375" s="34"/>
      <c r="AI375" s="34"/>
      <c r="AJ375" s="34"/>
      <c r="AK375" s="34"/>
      <c r="AL375" s="34"/>
      <c r="AM375" s="34"/>
    </row>
    <row r="376" spans="1:39" ht="15">
      <c r="A376" s="65" t="s">
        <v>265</v>
      </c>
      <c r="B376" s="65" t="s">
        <v>356</v>
      </c>
      <c r="C376" s="66" t="s">
        <v>4903</v>
      </c>
      <c r="D376" s="67">
        <v>2</v>
      </c>
      <c r="E376" s="68" t="s">
        <v>137</v>
      </c>
      <c r="F376" s="69">
        <v>29.15625</v>
      </c>
      <c r="G376" s="66"/>
      <c r="H376" s="70"/>
      <c r="I376" s="71"/>
      <c r="J376" s="71"/>
      <c r="K376" s="34"/>
      <c r="L376" s="78">
        <v>376</v>
      </c>
      <c r="M376" s="78"/>
      <c r="N376" s="73"/>
      <c r="O376" s="80" t="s">
        <v>381</v>
      </c>
      <c r="P376" s="80" t="s">
        <v>511</v>
      </c>
      <c r="Q376" s="80" t="s">
        <v>885</v>
      </c>
      <c r="R376" s="80" t="s">
        <v>1377</v>
      </c>
      <c r="S376" s="80"/>
      <c r="T376" s="80"/>
      <c r="U376" s="80"/>
      <c r="V376" s="80"/>
      <c r="W376" s="80"/>
      <c r="X376" s="80"/>
      <c r="Y376" s="80"/>
      <c r="Z376" s="80"/>
      <c r="AA376" s="80"/>
      <c r="AB376">
        <v>8</v>
      </c>
      <c r="AC376" s="79" t="str">
        <f>REPLACE(INDEX(GroupVertices[Group],MATCH(Edges[[#This Row],[Vertex 1]],GroupVertices[Vertex],0)),1,1,"")</f>
        <v>5</v>
      </c>
      <c r="AD376" s="79" t="str">
        <f>REPLACE(INDEX(GroupVertices[Group],MATCH(Edges[[#This Row],[Vertex 2]],GroupVertices[Vertex],0)),1,1,"")</f>
        <v>3</v>
      </c>
      <c r="AE376" s="34"/>
      <c r="AF376" s="34"/>
      <c r="AG376" s="34"/>
      <c r="AH376" s="34"/>
      <c r="AI376" s="34"/>
      <c r="AJ376" s="34"/>
      <c r="AK376" s="34"/>
      <c r="AL376" s="34"/>
      <c r="AM376" s="34"/>
    </row>
    <row r="377" spans="1:39" ht="15">
      <c r="A377" s="65" t="s">
        <v>265</v>
      </c>
      <c r="B377" s="65" t="s">
        <v>356</v>
      </c>
      <c r="C377" s="66" t="s">
        <v>4903</v>
      </c>
      <c r="D377" s="67">
        <v>2</v>
      </c>
      <c r="E377" s="68" t="s">
        <v>137</v>
      </c>
      <c r="F377" s="69">
        <v>29.15625</v>
      </c>
      <c r="G377" s="66"/>
      <c r="H377" s="70"/>
      <c r="I377" s="71"/>
      <c r="J377" s="71"/>
      <c r="K377" s="34"/>
      <c r="L377" s="78">
        <v>377</v>
      </c>
      <c r="M377" s="78"/>
      <c r="N377" s="73"/>
      <c r="O377" s="80" t="s">
        <v>381</v>
      </c>
      <c r="P377" s="80" t="s">
        <v>511</v>
      </c>
      <c r="Q377" s="80" t="s">
        <v>886</v>
      </c>
      <c r="R377" s="80" t="s">
        <v>1377</v>
      </c>
      <c r="S377" s="80"/>
      <c r="T377" s="80"/>
      <c r="U377" s="80"/>
      <c r="V377" s="80"/>
      <c r="W377" s="80"/>
      <c r="X377" s="80"/>
      <c r="Y377" s="80"/>
      <c r="Z377" s="80"/>
      <c r="AA377" s="80"/>
      <c r="AB377">
        <v>8</v>
      </c>
      <c r="AC377" s="79" t="str">
        <f>REPLACE(INDEX(GroupVertices[Group],MATCH(Edges[[#This Row],[Vertex 1]],GroupVertices[Vertex],0)),1,1,"")</f>
        <v>5</v>
      </c>
      <c r="AD377" s="79" t="str">
        <f>REPLACE(INDEX(GroupVertices[Group],MATCH(Edges[[#This Row],[Vertex 2]],GroupVertices[Vertex],0)),1,1,"")</f>
        <v>3</v>
      </c>
      <c r="AE377" s="34"/>
      <c r="AF377" s="34"/>
      <c r="AG377" s="34"/>
      <c r="AH377" s="34"/>
      <c r="AI377" s="34"/>
      <c r="AJ377" s="34"/>
      <c r="AK377" s="34"/>
      <c r="AL377" s="34"/>
      <c r="AM377" s="34"/>
    </row>
    <row r="378" spans="1:39" ht="15">
      <c r="A378" s="65" t="s">
        <v>265</v>
      </c>
      <c r="B378" s="65" t="s">
        <v>356</v>
      </c>
      <c r="C378" s="66" t="s">
        <v>4903</v>
      </c>
      <c r="D378" s="67">
        <v>2</v>
      </c>
      <c r="E378" s="68" t="s">
        <v>137</v>
      </c>
      <c r="F378" s="69">
        <v>29.15625</v>
      </c>
      <c r="G378" s="66"/>
      <c r="H378" s="70"/>
      <c r="I378" s="71"/>
      <c r="J378" s="71"/>
      <c r="K378" s="34"/>
      <c r="L378" s="78">
        <v>378</v>
      </c>
      <c r="M378" s="78"/>
      <c r="N378" s="73"/>
      <c r="O378" s="80" t="s">
        <v>381</v>
      </c>
      <c r="P378" s="80" t="s">
        <v>511</v>
      </c>
      <c r="Q378" s="80" t="s">
        <v>887</v>
      </c>
      <c r="R378" s="80" t="s">
        <v>1377</v>
      </c>
      <c r="S378" s="80"/>
      <c r="T378" s="80"/>
      <c r="U378" s="80"/>
      <c r="V378" s="80"/>
      <c r="W378" s="80"/>
      <c r="X378" s="80"/>
      <c r="Y378" s="80"/>
      <c r="Z378" s="80"/>
      <c r="AA378" s="80"/>
      <c r="AB378">
        <v>8</v>
      </c>
      <c r="AC378" s="79" t="str">
        <f>REPLACE(INDEX(GroupVertices[Group],MATCH(Edges[[#This Row],[Vertex 1]],GroupVertices[Vertex],0)),1,1,"")</f>
        <v>5</v>
      </c>
      <c r="AD378" s="79" t="str">
        <f>REPLACE(INDEX(GroupVertices[Group],MATCH(Edges[[#This Row],[Vertex 2]],GroupVertices[Vertex],0)),1,1,"")</f>
        <v>3</v>
      </c>
      <c r="AE378" s="34"/>
      <c r="AF378" s="34"/>
      <c r="AG378" s="34"/>
      <c r="AH378" s="34"/>
      <c r="AI378" s="34"/>
      <c r="AJ378" s="34"/>
      <c r="AK378" s="34"/>
      <c r="AL378" s="34"/>
      <c r="AM378" s="34"/>
    </row>
    <row r="379" spans="1:39" ht="15">
      <c r="A379" s="65" t="s">
        <v>265</v>
      </c>
      <c r="B379" s="65" t="s">
        <v>356</v>
      </c>
      <c r="C379" s="66" t="s">
        <v>4903</v>
      </c>
      <c r="D379" s="67">
        <v>2</v>
      </c>
      <c r="E379" s="68" t="s">
        <v>137</v>
      </c>
      <c r="F379" s="69">
        <v>29.15625</v>
      </c>
      <c r="G379" s="66"/>
      <c r="H379" s="70"/>
      <c r="I379" s="71"/>
      <c r="J379" s="71"/>
      <c r="K379" s="34"/>
      <c r="L379" s="78">
        <v>379</v>
      </c>
      <c r="M379" s="78"/>
      <c r="N379" s="73"/>
      <c r="O379" s="80" t="s">
        <v>381</v>
      </c>
      <c r="P379" s="80" t="s">
        <v>511</v>
      </c>
      <c r="Q379" s="80" t="s">
        <v>888</v>
      </c>
      <c r="R379" s="80" t="s">
        <v>1377</v>
      </c>
      <c r="S379" s="80"/>
      <c r="T379" s="80"/>
      <c r="U379" s="80"/>
      <c r="V379" s="80"/>
      <c r="W379" s="80"/>
      <c r="X379" s="80"/>
      <c r="Y379" s="80"/>
      <c r="Z379" s="80"/>
      <c r="AA379" s="80"/>
      <c r="AB379">
        <v>8</v>
      </c>
      <c r="AC379" s="79" t="str">
        <f>REPLACE(INDEX(GroupVertices[Group],MATCH(Edges[[#This Row],[Vertex 1]],GroupVertices[Vertex],0)),1,1,"")</f>
        <v>5</v>
      </c>
      <c r="AD379" s="79" t="str">
        <f>REPLACE(INDEX(GroupVertices[Group],MATCH(Edges[[#This Row],[Vertex 2]],GroupVertices[Vertex],0)),1,1,"")</f>
        <v>3</v>
      </c>
      <c r="AE379" s="34"/>
      <c r="AF379" s="34"/>
      <c r="AG379" s="34"/>
      <c r="AH379" s="34"/>
      <c r="AI379" s="34"/>
      <c r="AJ379" s="34"/>
      <c r="AK379" s="34"/>
      <c r="AL379" s="34"/>
      <c r="AM379" s="34"/>
    </row>
    <row r="380" spans="1:39" ht="15">
      <c r="A380" s="65" t="s">
        <v>265</v>
      </c>
      <c r="B380" s="65" t="s">
        <v>356</v>
      </c>
      <c r="C380" s="66" t="s">
        <v>4903</v>
      </c>
      <c r="D380" s="67">
        <v>2</v>
      </c>
      <c r="E380" s="68" t="s">
        <v>137</v>
      </c>
      <c r="F380" s="69">
        <v>29.15625</v>
      </c>
      <c r="G380" s="66"/>
      <c r="H380" s="70"/>
      <c r="I380" s="71"/>
      <c r="J380" s="71"/>
      <c r="K380" s="34"/>
      <c r="L380" s="78">
        <v>380</v>
      </c>
      <c r="M380" s="78"/>
      <c r="N380" s="73"/>
      <c r="O380" s="80" t="s">
        <v>381</v>
      </c>
      <c r="P380" s="80" t="s">
        <v>511</v>
      </c>
      <c r="Q380" s="80" t="s">
        <v>889</v>
      </c>
      <c r="R380" s="80" t="s">
        <v>1377</v>
      </c>
      <c r="S380" s="80"/>
      <c r="T380" s="80"/>
      <c r="U380" s="80"/>
      <c r="V380" s="80"/>
      <c r="W380" s="80"/>
      <c r="X380" s="80"/>
      <c r="Y380" s="80"/>
      <c r="Z380" s="80"/>
      <c r="AA380" s="80"/>
      <c r="AB380">
        <v>8</v>
      </c>
      <c r="AC380" s="79" t="str">
        <f>REPLACE(INDEX(GroupVertices[Group],MATCH(Edges[[#This Row],[Vertex 1]],GroupVertices[Vertex],0)),1,1,"")</f>
        <v>5</v>
      </c>
      <c r="AD380" s="79" t="str">
        <f>REPLACE(INDEX(GroupVertices[Group],MATCH(Edges[[#This Row],[Vertex 2]],GroupVertices[Vertex],0)),1,1,"")</f>
        <v>3</v>
      </c>
      <c r="AE380" s="34"/>
      <c r="AF380" s="34"/>
      <c r="AG380" s="34"/>
      <c r="AH380" s="34"/>
      <c r="AI380" s="34"/>
      <c r="AJ380" s="34"/>
      <c r="AK380" s="34"/>
      <c r="AL380" s="34"/>
      <c r="AM380" s="34"/>
    </row>
    <row r="381" spans="1:39" ht="15">
      <c r="A381" s="65" t="s">
        <v>265</v>
      </c>
      <c r="B381" s="65" t="s">
        <v>356</v>
      </c>
      <c r="C381" s="66" t="s">
        <v>4903</v>
      </c>
      <c r="D381" s="67">
        <v>2</v>
      </c>
      <c r="E381" s="68" t="s">
        <v>137</v>
      </c>
      <c r="F381" s="69">
        <v>29.15625</v>
      </c>
      <c r="G381" s="66"/>
      <c r="H381" s="70"/>
      <c r="I381" s="71"/>
      <c r="J381" s="71"/>
      <c r="K381" s="34"/>
      <c r="L381" s="78">
        <v>381</v>
      </c>
      <c r="M381" s="78"/>
      <c r="N381" s="73"/>
      <c r="O381" s="80" t="s">
        <v>381</v>
      </c>
      <c r="P381" s="80" t="s">
        <v>511</v>
      </c>
      <c r="Q381" s="80" t="s">
        <v>890</v>
      </c>
      <c r="R381" s="80" t="s">
        <v>1377</v>
      </c>
      <c r="S381" s="80"/>
      <c r="T381" s="80"/>
      <c r="U381" s="80"/>
      <c r="V381" s="80"/>
      <c r="W381" s="80"/>
      <c r="X381" s="80"/>
      <c r="Y381" s="80"/>
      <c r="Z381" s="80"/>
      <c r="AA381" s="80"/>
      <c r="AB381">
        <v>8</v>
      </c>
      <c r="AC381" s="79" t="str">
        <f>REPLACE(INDEX(GroupVertices[Group],MATCH(Edges[[#This Row],[Vertex 1]],GroupVertices[Vertex],0)),1,1,"")</f>
        <v>5</v>
      </c>
      <c r="AD381" s="79" t="str">
        <f>REPLACE(INDEX(GroupVertices[Group],MATCH(Edges[[#This Row],[Vertex 2]],GroupVertices[Vertex],0)),1,1,"")</f>
        <v>3</v>
      </c>
      <c r="AE381" s="34"/>
      <c r="AF381" s="34"/>
      <c r="AG381" s="34"/>
      <c r="AH381" s="34"/>
      <c r="AI381" s="34"/>
      <c r="AJ381" s="34"/>
      <c r="AK381" s="34"/>
      <c r="AL381" s="34"/>
      <c r="AM381" s="34"/>
    </row>
    <row r="382" spans="1:39" ht="15">
      <c r="A382" s="65" t="s">
        <v>265</v>
      </c>
      <c r="B382" s="65" t="s">
        <v>356</v>
      </c>
      <c r="C382" s="66" t="s">
        <v>4903</v>
      </c>
      <c r="D382" s="67">
        <v>2</v>
      </c>
      <c r="E382" s="68" t="s">
        <v>137</v>
      </c>
      <c r="F382" s="69">
        <v>29.15625</v>
      </c>
      <c r="G382" s="66"/>
      <c r="H382" s="70"/>
      <c r="I382" s="71"/>
      <c r="J382" s="71"/>
      <c r="K382" s="34"/>
      <c r="L382" s="78">
        <v>382</v>
      </c>
      <c r="M382" s="78"/>
      <c r="N382" s="73"/>
      <c r="O382" s="80" t="s">
        <v>381</v>
      </c>
      <c r="P382" s="80" t="s">
        <v>511</v>
      </c>
      <c r="Q382" s="80" t="s">
        <v>891</v>
      </c>
      <c r="R382" s="80" t="s">
        <v>1377</v>
      </c>
      <c r="S382" s="80"/>
      <c r="T382" s="80"/>
      <c r="U382" s="80"/>
      <c r="V382" s="80"/>
      <c r="W382" s="80"/>
      <c r="X382" s="80"/>
      <c r="Y382" s="80"/>
      <c r="Z382" s="80"/>
      <c r="AA382" s="80"/>
      <c r="AB382">
        <v>8</v>
      </c>
      <c r="AC382" s="79" t="str">
        <f>REPLACE(INDEX(GroupVertices[Group],MATCH(Edges[[#This Row],[Vertex 1]],GroupVertices[Vertex],0)),1,1,"")</f>
        <v>5</v>
      </c>
      <c r="AD382" s="79" t="str">
        <f>REPLACE(INDEX(GroupVertices[Group],MATCH(Edges[[#This Row],[Vertex 2]],GroupVertices[Vertex],0)),1,1,"")</f>
        <v>3</v>
      </c>
      <c r="AE382" s="34"/>
      <c r="AF382" s="34"/>
      <c r="AG382" s="34"/>
      <c r="AH382" s="34"/>
      <c r="AI382" s="34"/>
      <c r="AJ382" s="34"/>
      <c r="AK382" s="34"/>
      <c r="AL382" s="34"/>
      <c r="AM382" s="34"/>
    </row>
    <row r="383" spans="1:39" ht="15">
      <c r="A383" s="65" t="s">
        <v>265</v>
      </c>
      <c r="B383" s="65" t="s">
        <v>356</v>
      </c>
      <c r="C383" s="66" t="s">
        <v>4903</v>
      </c>
      <c r="D383" s="67">
        <v>2</v>
      </c>
      <c r="E383" s="68" t="s">
        <v>137</v>
      </c>
      <c r="F383" s="69">
        <v>29.15625</v>
      </c>
      <c r="G383" s="66"/>
      <c r="H383" s="70"/>
      <c r="I383" s="71"/>
      <c r="J383" s="71"/>
      <c r="K383" s="34"/>
      <c r="L383" s="78">
        <v>383</v>
      </c>
      <c r="M383" s="78"/>
      <c r="N383" s="73"/>
      <c r="O383" s="80" t="s">
        <v>381</v>
      </c>
      <c r="P383" s="80" t="s">
        <v>511</v>
      </c>
      <c r="Q383" s="80" t="s">
        <v>892</v>
      </c>
      <c r="R383" s="80" t="s">
        <v>1377</v>
      </c>
      <c r="S383" s="80"/>
      <c r="T383" s="80"/>
      <c r="U383" s="80"/>
      <c r="V383" s="80"/>
      <c r="W383" s="80"/>
      <c r="X383" s="80"/>
      <c r="Y383" s="80"/>
      <c r="Z383" s="80"/>
      <c r="AA383" s="80"/>
      <c r="AB383">
        <v>8</v>
      </c>
      <c r="AC383" s="79" t="str">
        <f>REPLACE(INDEX(GroupVertices[Group],MATCH(Edges[[#This Row],[Vertex 1]],GroupVertices[Vertex],0)),1,1,"")</f>
        <v>5</v>
      </c>
      <c r="AD383" s="79" t="str">
        <f>REPLACE(INDEX(GroupVertices[Group],MATCH(Edges[[#This Row],[Vertex 2]],GroupVertices[Vertex],0)),1,1,"")</f>
        <v>3</v>
      </c>
      <c r="AE383" s="34"/>
      <c r="AF383" s="34"/>
      <c r="AG383" s="34"/>
      <c r="AH383" s="34"/>
      <c r="AI383" s="34"/>
      <c r="AJ383" s="34"/>
      <c r="AK383" s="34"/>
      <c r="AL383" s="34"/>
      <c r="AM383" s="34"/>
    </row>
    <row r="384" spans="1:39" ht="15">
      <c r="A384" s="65" t="s">
        <v>269</v>
      </c>
      <c r="B384" s="65" t="s">
        <v>356</v>
      </c>
      <c r="C384" s="66" t="s">
        <v>4893</v>
      </c>
      <c r="D384" s="67">
        <v>1</v>
      </c>
      <c r="E384" s="68" t="s">
        <v>133</v>
      </c>
      <c r="F384" s="69">
        <v>32</v>
      </c>
      <c r="G384" s="66"/>
      <c r="H384" s="70"/>
      <c r="I384" s="71"/>
      <c r="J384" s="71"/>
      <c r="K384" s="34"/>
      <c r="L384" s="78">
        <v>384</v>
      </c>
      <c r="M384" s="78"/>
      <c r="N384" s="73"/>
      <c r="O384" s="80" t="s">
        <v>381</v>
      </c>
      <c r="P384" s="80" t="s">
        <v>512</v>
      </c>
      <c r="Q384" s="80" t="s">
        <v>893</v>
      </c>
      <c r="R384" s="80" t="s">
        <v>1378</v>
      </c>
      <c r="S384" s="80"/>
      <c r="T384" s="80" t="s">
        <v>1622</v>
      </c>
      <c r="U384" s="80"/>
      <c r="V384" s="80" t="s">
        <v>1643</v>
      </c>
      <c r="W384" s="80"/>
      <c r="X384" s="80"/>
      <c r="Y384" s="80" t="s">
        <v>1703</v>
      </c>
      <c r="Z384" s="80" t="s">
        <v>1758</v>
      </c>
      <c r="AA384" s="80"/>
      <c r="AB384">
        <v>1</v>
      </c>
      <c r="AC384" s="79" t="str">
        <f>REPLACE(INDEX(GroupVertices[Group],MATCH(Edges[[#This Row],[Vertex 1]],GroupVertices[Vertex],0)),1,1,"")</f>
        <v>7</v>
      </c>
      <c r="AD384" s="79" t="str">
        <f>REPLACE(INDEX(GroupVertices[Group],MATCH(Edges[[#This Row],[Vertex 2]],GroupVertices[Vertex],0)),1,1,"")</f>
        <v>3</v>
      </c>
      <c r="AE384" s="34"/>
      <c r="AF384" s="34"/>
      <c r="AG384" s="34"/>
      <c r="AH384" s="34"/>
      <c r="AI384" s="34"/>
      <c r="AJ384" s="34"/>
      <c r="AK384" s="34"/>
      <c r="AL384" s="34"/>
      <c r="AM384" s="34"/>
    </row>
    <row r="385" spans="1:39" ht="15">
      <c r="A385" s="65" t="s">
        <v>278</v>
      </c>
      <c r="B385" s="65" t="s">
        <v>356</v>
      </c>
      <c r="C385" s="66" t="s">
        <v>4893</v>
      </c>
      <c r="D385" s="67">
        <v>1</v>
      </c>
      <c r="E385" s="68" t="s">
        <v>133</v>
      </c>
      <c r="F385" s="69">
        <v>32</v>
      </c>
      <c r="G385" s="66"/>
      <c r="H385" s="70"/>
      <c r="I385" s="71"/>
      <c r="J385" s="71"/>
      <c r="K385" s="34"/>
      <c r="L385" s="78">
        <v>385</v>
      </c>
      <c r="M385" s="78"/>
      <c r="N385" s="73"/>
      <c r="O385" s="80" t="s">
        <v>381</v>
      </c>
      <c r="P385" s="80" t="s">
        <v>513</v>
      </c>
      <c r="Q385" s="80" t="s">
        <v>894</v>
      </c>
      <c r="R385" s="80" t="s">
        <v>1379</v>
      </c>
      <c r="S385" s="80"/>
      <c r="T385" s="80"/>
      <c r="U385" s="80"/>
      <c r="V385" s="80"/>
      <c r="W385" s="80"/>
      <c r="X385" s="80"/>
      <c r="Y385" s="80"/>
      <c r="Z385" s="80"/>
      <c r="AA385" s="80"/>
      <c r="AB385">
        <v>1</v>
      </c>
      <c r="AC385" s="79" t="str">
        <f>REPLACE(INDEX(GroupVertices[Group],MATCH(Edges[[#This Row],[Vertex 1]],GroupVertices[Vertex],0)),1,1,"")</f>
        <v>6</v>
      </c>
      <c r="AD385" s="79" t="str">
        <f>REPLACE(INDEX(GroupVertices[Group],MATCH(Edges[[#This Row],[Vertex 2]],GroupVertices[Vertex],0)),1,1,"")</f>
        <v>3</v>
      </c>
      <c r="AE385" s="34"/>
      <c r="AF385" s="34"/>
      <c r="AG385" s="34"/>
      <c r="AH385" s="34"/>
      <c r="AI385" s="34"/>
      <c r="AJ385" s="34"/>
      <c r="AK385" s="34"/>
      <c r="AL385" s="34"/>
      <c r="AM385" s="34"/>
    </row>
    <row r="386" spans="1:39" ht="15">
      <c r="A386" s="65" t="s">
        <v>300</v>
      </c>
      <c r="B386" s="65" t="s">
        <v>356</v>
      </c>
      <c r="C386" s="66" t="s">
        <v>4893</v>
      </c>
      <c r="D386" s="67">
        <v>1.1428571428571428</v>
      </c>
      <c r="E386" s="68" t="s">
        <v>137</v>
      </c>
      <c r="F386" s="69">
        <v>31.59375</v>
      </c>
      <c r="G386" s="66"/>
      <c r="H386" s="70"/>
      <c r="I386" s="71"/>
      <c r="J386" s="71"/>
      <c r="K386" s="34"/>
      <c r="L386" s="78">
        <v>386</v>
      </c>
      <c r="M386" s="78"/>
      <c r="N386" s="73"/>
      <c r="O386" s="80" t="s">
        <v>381</v>
      </c>
      <c r="P386" s="80" t="s">
        <v>514</v>
      </c>
      <c r="Q386" s="80" t="s">
        <v>895</v>
      </c>
      <c r="R386" s="80" t="s">
        <v>1380</v>
      </c>
      <c r="S386" s="80"/>
      <c r="T386" s="80"/>
      <c r="U386" s="80"/>
      <c r="V386" s="80"/>
      <c r="W386" s="80"/>
      <c r="X386" s="80"/>
      <c r="Y386" s="80"/>
      <c r="Z386" s="80"/>
      <c r="AA386" s="80"/>
      <c r="AB386">
        <v>2</v>
      </c>
      <c r="AC386" s="79" t="str">
        <f>REPLACE(INDEX(GroupVertices[Group],MATCH(Edges[[#This Row],[Vertex 1]],GroupVertices[Vertex],0)),1,1,"")</f>
        <v>5</v>
      </c>
      <c r="AD386" s="79" t="str">
        <f>REPLACE(INDEX(GroupVertices[Group],MATCH(Edges[[#This Row],[Vertex 2]],GroupVertices[Vertex],0)),1,1,"")</f>
        <v>3</v>
      </c>
      <c r="AE386" s="34"/>
      <c r="AF386" s="34"/>
      <c r="AG386" s="34"/>
      <c r="AH386" s="34"/>
      <c r="AI386" s="34"/>
      <c r="AJ386" s="34"/>
      <c r="AK386" s="34"/>
      <c r="AL386" s="34"/>
      <c r="AM386" s="34"/>
    </row>
    <row r="387" spans="1:39" ht="15">
      <c r="A387" s="65" t="s">
        <v>300</v>
      </c>
      <c r="B387" s="65" t="s">
        <v>356</v>
      </c>
      <c r="C387" s="66" t="s">
        <v>4893</v>
      </c>
      <c r="D387" s="67">
        <v>1.1428571428571428</v>
      </c>
      <c r="E387" s="68" t="s">
        <v>137</v>
      </c>
      <c r="F387" s="69">
        <v>31.59375</v>
      </c>
      <c r="G387" s="66"/>
      <c r="H387" s="70"/>
      <c r="I387" s="71"/>
      <c r="J387" s="71"/>
      <c r="K387" s="34"/>
      <c r="L387" s="78">
        <v>387</v>
      </c>
      <c r="M387" s="78"/>
      <c r="N387" s="73"/>
      <c r="O387" s="80" t="s">
        <v>381</v>
      </c>
      <c r="P387" s="80" t="s">
        <v>514</v>
      </c>
      <c r="Q387" s="80" t="s">
        <v>895</v>
      </c>
      <c r="R387" s="80" t="s">
        <v>1381</v>
      </c>
      <c r="S387" s="80"/>
      <c r="T387" s="80"/>
      <c r="U387" s="80"/>
      <c r="V387" s="80"/>
      <c r="W387" s="80"/>
      <c r="X387" s="80"/>
      <c r="Y387" s="80"/>
      <c r="Z387" s="80"/>
      <c r="AA387" s="80"/>
      <c r="AB387">
        <v>2</v>
      </c>
      <c r="AC387" s="79" t="str">
        <f>REPLACE(INDEX(GroupVertices[Group],MATCH(Edges[[#This Row],[Vertex 1]],GroupVertices[Vertex],0)),1,1,"")</f>
        <v>5</v>
      </c>
      <c r="AD387" s="79" t="str">
        <f>REPLACE(INDEX(GroupVertices[Group],MATCH(Edges[[#This Row],[Vertex 2]],GroupVertices[Vertex],0)),1,1,"")</f>
        <v>3</v>
      </c>
      <c r="AE387" s="34"/>
      <c r="AF387" s="34"/>
      <c r="AG387" s="34"/>
      <c r="AH387" s="34"/>
      <c r="AI387" s="34"/>
      <c r="AJ387" s="34"/>
      <c r="AK387" s="34"/>
      <c r="AL387" s="34"/>
      <c r="AM387" s="34"/>
    </row>
    <row r="388" spans="1:39" ht="15">
      <c r="A388" s="65" t="s">
        <v>301</v>
      </c>
      <c r="B388" s="65" t="s">
        <v>370</v>
      </c>
      <c r="C388" s="66" t="s">
        <v>4893</v>
      </c>
      <c r="D388" s="67">
        <v>1</v>
      </c>
      <c r="E388" s="68" t="s">
        <v>133</v>
      </c>
      <c r="F388" s="69">
        <v>32</v>
      </c>
      <c r="G388" s="66"/>
      <c r="H388" s="70"/>
      <c r="I388" s="71"/>
      <c r="J388" s="71"/>
      <c r="K388" s="34"/>
      <c r="L388" s="78">
        <v>388</v>
      </c>
      <c r="M388" s="78"/>
      <c r="N388" s="73"/>
      <c r="O388" s="80" t="s">
        <v>381</v>
      </c>
      <c r="P388" s="80" t="s">
        <v>515</v>
      </c>
      <c r="Q388" s="80" t="s">
        <v>896</v>
      </c>
      <c r="R388" s="80" t="s">
        <v>1382</v>
      </c>
      <c r="S388" s="80"/>
      <c r="T388" s="80"/>
      <c r="U388" s="80"/>
      <c r="V388" s="80"/>
      <c r="W388" s="80"/>
      <c r="X388" s="80"/>
      <c r="Y388" s="80"/>
      <c r="Z388" s="80"/>
      <c r="AA388" s="80"/>
      <c r="AB388">
        <v>1</v>
      </c>
      <c r="AC388" s="79" t="str">
        <f>REPLACE(INDEX(GroupVertices[Group],MATCH(Edges[[#This Row],[Vertex 1]],GroupVertices[Vertex],0)),1,1,"")</f>
        <v>8</v>
      </c>
      <c r="AD388" s="79" t="str">
        <f>REPLACE(INDEX(GroupVertices[Group],MATCH(Edges[[#This Row],[Vertex 2]],GroupVertices[Vertex],0)),1,1,"")</f>
        <v>8</v>
      </c>
      <c r="AE388" s="34"/>
      <c r="AF388" s="34"/>
      <c r="AG388" s="34"/>
      <c r="AH388" s="34"/>
      <c r="AI388" s="34"/>
      <c r="AJ388" s="34"/>
      <c r="AK388" s="34"/>
      <c r="AL388" s="34"/>
      <c r="AM388" s="34"/>
    </row>
    <row r="389" spans="1:39" ht="15">
      <c r="A389" s="65" t="s">
        <v>301</v>
      </c>
      <c r="B389" s="65" t="s">
        <v>359</v>
      </c>
      <c r="C389" s="66" t="s">
        <v>4893</v>
      </c>
      <c r="D389" s="67">
        <v>1</v>
      </c>
      <c r="E389" s="68" t="s">
        <v>133</v>
      </c>
      <c r="F389" s="69">
        <v>32</v>
      </c>
      <c r="G389" s="66"/>
      <c r="H389" s="70"/>
      <c r="I389" s="71"/>
      <c r="J389" s="71"/>
      <c r="K389" s="34"/>
      <c r="L389" s="78">
        <v>389</v>
      </c>
      <c r="M389" s="78"/>
      <c r="N389" s="73"/>
      <c r="O389" s="80" t="s">
        <v>381</v>
      </c>
      <c r="P389" s="80" t="s">
        <v>516</v>
      </c>
      <c r="Q389" s="80" t="s">
        <v>897</v>
      </c>
      <c r="R389" s="80" t="s">
        <v>1383</v>
      </c>
      <c r="S389" s="80"/>
      <c r="T389" s="80"/>
      <c r="U389" s="80"/>
      <c r="V389" s="80"/>
      <c r="W389" s="80"/>
      <c r="X389" s="80"/>
      <c r="Y389" s="80"/>
      <c r="Z389" s="80"/>
      <c r="AA389" s="80"/>
      <c r="AB389">
        <v>1</v>
      </c>
      <c r="AC389" s="79" t="str">
        <f>REPLACE(INDEX(GroupVertices[Group],MATCH(Edges[[#This Row],[Vertex 1]],GroupVertices[Vertex],0)),1,1,"")</f>
        <v>8</v>
      </c>
      <c r="AD389" s="79" t="str">
        <f>REPLACE(INDEX(GroupVertices[Group],MATCH(Edges[[#This Row],[Vertex 2]],GroupVertices[Vertex],0)),1,1,"")</f>
        <v>8</v>
      </c>
      <c r="AE389" s="34"/>
      <c r="AF389" s="34"/>
      <c r="AG389" s="34"/>
      <c r="AH389" s="34"/>
      <c r="AI389" s="34"/>
      <c r="AJ389" s="34"/>
      <c r="AK389" s="34"/>
      <c r="AL389" s="34"/>
      <c r="AM389" s="34"/>
    </row>
    <row r="390" spans="1:39" ht="15">
      <c r="A390" s="65" t="s">
        <v>291</v>
      </c>
      <c r="B390" s="65" t="s">
        <v>294</v>
      </c>
      <c r="C390" s="66" t="s">
        <v>4893</v>
      </c>
      <c r="D390" s="67">
        <v>1</v>
      </c>
      <c r="E390" s="68" t="s">
        <v>133</v>
      </c>
      <c r="F390" s="69">
        <v>32</v>
      </c>
      <c r="G390" s="66"/>
      <c r="H390" s="70"/>
      <c r="I390" s="71"/>
      <c r="J390" s="71"/>
      <c r="K390" s="34"/>
      <c r="L390" s="78">
        <v>390</v>
      </c>
      <c r="M390" s="78"/>
      <c r="N390" s="73"/>
      <c r="O390" s="80" t="s">
        <v>381</v>
      </c>
      <c r="P390" s="80" t="s">
        <v>517</v>
      </c>
      <c r="Q390" s="80" t="s">
        <v>898</v>
      </c>
      <c r="R390" s="80" t="s">
        <v>1384</v>
      </c>
      <c r="S390" s="80"/>
      <c r="T390" s="80"/>
      <c r="U390" s="80"/>
      <c r="V390" s="80"/>
      <c r="W390" s="80"/>
      <c r="X390" s="80"/>
      <c r="Y390" s="80"/>
      <c r="Z390" s="80"/>
      <c r="AA390" s="80"/>
      <c r="AB390">
        <v>1</v>
      </c>
      <c r="AC390" s="79" t="str">
        <f>REPLACE(INDEX(GroupVertices[Group],MATCH(Edges[[#This Row],[Vertex 1]],GroupVertices[Vertex],0)),1,1,"")</f>
        <v>6</v>
      </c>
      <c r="AD390" s="79" t="str">
        <f>REPLACE(INDEX(GroupVertices[Group],MATCH(Edges[[#This Row],[Vertex 2]],GroupVertices[Vertex],0)),1,1,"")</f>
        <v>6</v>
      </c>
      <c r="AE390" s="34"/>
      <c r="AF390" s="34"/>
      <c r="AG390" s="34"/>
      <c r="AH390" s="34"/>
      <c r="AI390" s="34"/>
      <c r="AJ390" s="34"/>
      <c r="AK390" s="34"/>
      <c r="AL390" s="34"/>
      <c r="AM390" s="34"/>
    </row>
    <row r="391" spans="1:39" ht="15">
      <c r="A391" s="65" t="s">
        <v>291</v>
      </c>
      <c r="B391" s="65" t="s">
        <v>295</v>
      </c>
      <c r="C391" s="66" t="s">
        <v>4893</v>
      </c>
      <c r="D391" s="67">
        <v>1</v>
      </c>
      <c r="E391" s="68" t="s">
        <v>133</v>
      </c>
      <c r="F391" s="69">
        <v>32</v>
      </c>
      <c r="G391" s="66"/>
      <c r="H391" s="70"/>
      <c r="I391" s="71"/>
      <c r="J391" s="71"/>
      <c r="K391" s="34"/>
      <c r="L391" s="78">
        <v>391</v>
      </c>
      <c r="M391" s="78"/>
      <c r="N391" s="73"/>
      <c r="O391" s="80" t="s">
        <v>381</v>
      </c>
      <c r="P391" s="80" t="s">
        <v>518</v>
      </c>
      <c r="Q391" s="80" t="s">
        <v>899</v>
      </c>
      <c r="R391" s="80" t="s">
        <v>1385</v>
      </c>
      <c r="S391" s="80"/>
      <c r="T391" s="80"/>
      <c r="U391" s="80"/>
      <c r="V391" s="80"/>
      <c r="W391" s="80"/>
      <c r="X391" s="80"/>
      <c r="Y391" s="80"/>
      <c r="Z391" s="80"/>
      <c r="AA391" s="80"/>
      <c r="AB391">
        <v>1</v>
      </c>
      <c r="AC391" s="79" t="str">
        <f>REPLACE(INDEX(GroupVertices[Group],MATCH(Edges[[#This Row],[Vertex 1]],GroupVertices[Vertex],0)),1,1,"")</f>
        <v>6</v>
      </c>
      <c r="AD391" s="79" t="str">
        <f>REPLACE(INDEX(GroupVertices[Group],MATCH(Edges[[#This Row],[Vertex 2]],GroupVertices[Vertex],0)),1,1,"")</f>
        <v>5</v>
      </c>
      <c r="AE391" s="34"/>
      <c r="AF391" s="34"/>
      <c r="AG391" s="34"/>
      <c r="AH391" s="34"/>
      <c r="AI391" s="34"/>
      <c r="AJ391" s="34"/>
      <c r="AK391" s="34"/>
      <c r="AL391" s="34"/>
      <c r="AM391" s="34"/>
    </row>
    <row r="392" spans="1:39" ht="15">
      <c r="A392" s="65" t="s">
        <v>302</v>
      </c>
      <c r="B392" s="65" t="s">
        <v>291</v>
      </c>
      <c r="C392" s="66" t="s">
        <v>4894</v>
      </c>
      <c r="D392" s="67">
        <v>1.2857142857142856</v>
      </c>
      <c r="E392" s="68" t="s">
        <v>137</v>
      </c>
      <c r="F392" s="69">
        <v>31.1875</v>
      </c>
      <c r="G392" s="66"/>
      <c r="H392" s="70"/>
      <c r="I392" s="71"/>
      <c r="J392" s="71"/>
      <c r="K392" s="34"/>
      <c r="L392" s="78">
        <v>392</v>
      </c>
      <c r="M392" s="78"/>
      <c r="N392" s="73"/>
      <c r="O392" s="80" t="s">
        <v>381</v>
      </c>
      <c r="P392" s="80" t="s">
        <v>519</v>
      </c>
      <c r="Q392" s="80" t="s">
        <v>900</v>
      </c>
      <c r="R392" s="80" t="s">
        <v>1386</v>
      </c>
      <c r="S392" s="80"/>
      <c r="T392" s="80"/>
      <c r="U392" s="80"/>
      <c r="V392" s="80"/>
      <c r="W392" s="80"/>
      <c r="X392" s="80"/>
      <c r="Y392" s="80"/>
      <c r="Z392" s="80"/>
      <c r="AA392" s="80"/>
      <c r="AB392">
        <v>3</v>
      </c>
      <c r="AC392" s="79" t="str">
        <f>REPLACE(INDEX(GroupVertices[Group],MATCH(Edges[[#This Row],[Vertex 1]],GroupVertices[Vertex],0)),1,1,"")</f>
        <v>7</v>
      </c>
      <c r="AD392" s="79" t="str">
        <f>REPLACE(INDEX(GroupVertices[Group],MATCH(Edges[[#This Row],[Vertex 2]],GroupVertices[Vertex],0)),1,1,"")</f>
        <v>6</v>
      </c>
      <c r="AE392" s="34"/>
      <c r="AF392" s="34"/>
      <c r="AG392" s="34"/>
      <c r="AH392" s="34"/>
      <c r="AI392" s="34"/>
      <c r="AJ392" s="34"/>
      <c r="AK392" s="34"/>
      <c r="AL392" s="34"/>
      <c r="AM392" s="34"/>
    </row>
    <row r="393" spans="1:39" ht="15">
      <c r="A393" s="65" t="s">
        <v>302</v>
      </c>
      <c r="B393" s="65" t="s">
        <v>291</v>
      </c>
      <c r="C393" s="66" t="s">
        <v>4894</v>
      </c>
      <c r="D393" s="67">
        <v>1.2857142857142856</v>
      </c>
      <c r="E393" s="68" t="s">
        <v>137</v>
      </c>
      <c r="F393" s="69">
        <v>31.1875</v>
      </c>
      <c r="G393" s="66"/>
      <c r="H393" s="70"/>
      <c r="I393" s="71"/>
      <c r="J393" s="71"/>
      <c r="K393" s="34"/>
      <c r="L393" s="78">
        <v>393</v>
      </c>
      <c r="M393" s="78"/>
      <c r="N393" s="73"/>
      <c r="O393" s="80" t="s">
        <v>381</v>
      </c>
      <c r="P393" s="80" t="s">
        <v>519</v>
      </c>
      <c r="Q393" s="80" t="s">
        <v>901</v>
      </c>
      <c r="R393" s="80" t="s">
        <v>1386</v>
      </c>
      <c r="S393" s="80"/>
      <c r="T393" s="80"/>
      <c r="U393" s="80"/>
      <c r="V393" s="80"/>
      <c r="W393" s="80"/>
      <c r="X393" s="80"/>
      <c r="Y393" s="80"/>
      <c r="Z393" s="80"/>
      <c r="AA393" s="80"/>
      <c r="AB393">
        <v>3</v>
      </c>
      <c r="AC393" s="79" t="str">
        <f>REPLACE(INDEX(GroupVertices[Group],MATCH(Edges[[#This Row],[Vertex 1]],GroupVertices[Vertex],0)),1,1,"")</f>
        <v>7</v>
      </c>
      <c r="AD393" s="79" t="str">
        <f>REPLACE(INDEX(GroupVertices[Group],MATCH(Edges[[#This Row],[Vertex 2]],GroupVertices[Vertex],0)),1,1,"")</f>
        <v>6</v>
      </c>
      <c r="AE393" s="34"/>
      <c r="AF393" s="34"/>
      <c r="AG393" s="34"/>
      <c r="AH393" s="34"/>
      <c r="AI393" s="34"/>
      <c r="AJ393" s="34"/>
      <c r="AK393" s="34"/>
      <c r="AL393" s="34"/>
      <c r="AM393" s="34"/>
    </row>
    <row r="394" spans="1:39" ht="15">
      <c r="A394" s="65" t="s">
        <v>302</v>
      </c>
      <c r="B394" s="65" t="s">
        <v>291</v>
      </c>
      <c r="C394" s="66" t="s">
        <v>4894</v>
      </c>
      <c r="D394" s="67">
        <v>1.2857142857142856</v>
      </c>
      <c r="E394" s="68" t="s">
        <v>137</v>
      </c>
      <c r="F394" s="69">
        <v>31.1875</v>
      </c>
      <c r="G394" s="66"/>
      <c r="H394" s="70"/>
      <c r="I394" s="71"/>
      <c r="J394" s="71"/>
      <c r="K394" s="34"/>
      <c r="L394" s="78">
        <v>394</v>
      </c>
      <c r="M394" s="78"/>
      <c r="N394" s="73"/>
      <c r="O394" s="80" t="s">
        <v>381</v>
      </c>
      <c r="P394" s="80" t="s">
        <v>519</v>
      </c>
      <c r="Q394" s="80" t="s">
        <v>902</v>
      </c>
      <c r="R394" s="80" t="s">
        <v>1386</v>
      </c>
      <c r="S394" s="80"/>
      <c r="T394" s="80"/>
      <c r="U394" s="80"/>
      <c r="V394" s="80"/>
      <c r="W394" s="80"/>
      <c r="X394" s="80"/>
      <c r="Y394" s="80"/>
      <c r="Z394" s="80"/>
      <c r="AA394" s="80"/>
      <c r="AB394">
        <v>3</v>
      </c>
      <c r="AC394" s="79" t="str">
        <f>REPLACE(INDEX(GroupVertices[Group],MATCH(Edges[[#This Row],[Vertex 1]],GroupVertices[Vertex],0)),1,1,"")</f>
        <v>7</v>
      </c>
      <c r="AD394" s="79" t="str">
        <f>REPLACE(INDEX(GroupVertices[Group],MATCH(Edges[[#This Row],[Vertex 2]],GroupVertices[Vertex],0)),1,1,"")</f>
        <v>6</v>
      </c>
      <c r="AE394" s="34"/>
      <c r="AF394" s="34"/>
      <c r="AG394" s="34"/>
      <c r="AH394" s="34"/>
      <c r="AI394" s="34"/>
      <c r="AJ394" s="34"/>
      <c r="AK394" s="34"/>
      <c r="AL394" s="34"/>
      <c r="AM394" s="34"/>
    </row>
    <row r="395" spans="1:39" ht="15">
      <c r="A395" s="65" t="s">
        <v>293</v>
      </c>
      <c r="B395" s="65" t="s">
        <v>291</v>
      </c>
      <c r="C395" s="66" t="s">
        <v>4893</v>
      </c>
      <c r="D395" s="67">
        <v>1.1428571428571428</v>
      </c>
      <c r="E395" s="68" t="s">
        <v>137</v>
      </c>
      <c r="F395" s="69">
        <v>31.59375</v>
      </c>
      <c r="G395" s="66"/>
      <c r="H395" s="70"/>
      <c r="I395" s="71"/>
      <c r="J395" s="71"/>
      <c r="K395" s="34"/>
      <c r="L395" s="78">
        <v>395</v>
      </c>
      <c r="M395" s="78"/>
      <c r="N395" s="73"/>
      <c r="O395" s="80" t="s">
        <v>381</v>
      </c>
      <c r="P395" s="80" t="s">
        <v>494</v>
      </c>
      <c r="Q395" s="80" t="s">
        <v>861</v>
      </c>
      <c r="R395" s="80" t="s">
        <v>861</v>
      </c>
      <c r="S395" s="80"/>
      <c r="T395" s="80"/>
      <c r="U395" s="80"/>
      <c r="V395" s="80"/>
      <c r="W395" s="80"/>
      <c r="X395" s="80"/>
      <c r="Y395" s="80"/>
      <c r="Z395" s="80"/>
      <c r="AA395" s="80"/>
      <c r="AB395">
        <v>2</v>
      </c>
      <c r="AC395" s="79" t="str">
        <f>REPLACE(INDEX(GroupVertices[Group],MATCH(Edges[[#This Row],[Vertex 1]],GroupVertices[Vertex],0)),1,1,"")</f>
        <v>6</v>
      </c>
      <c r="AD395" s="79" t="str">
        <f>REPLACE(INDEX(GroupVertices[Group],MATCH(Edges[[#This Row],[Vertex 2]],GroupVertices[Vertex],0)),1,1,"")</f>
        <v>6</v>
      </c>
      <c r="AE395" s="34"/>
      <c r="AF395" s="34"/>
      <c r="AG395" s="34"/>
      <c r="AH395" s="34"/>
      <c r="AI395" s="34"/>
      <c r="AJ395" s="34"/>
      <c r="AK395" s="34"/>
      <c r="AL395" s="34"/>
      <c r="AM395" s="34"/>
    </row>
    <row r="396" spans="1:39" ht="15">
      <c r="A396" s="65" t="s">
        <v>293</v>
      </c>
      <c r="B396" s="65" t="s">
        <v>291</v>
      </c>
      <c r="C396" s="66" t="s">
        <v>4893</v>
      </c>
      <c r="D396" s="67">
        <v>1.1428571428571428</v>
      </c>
      <c r="E396" s="68" t="s">
        <v>137</v>
      </c>
      <c r="F396" s="69">
        <v>31.59375</v>
      </c>
      <c r="G396" s="66"/>
      <c r="H396" s="70"/>
      <c r="I396" s="71"/>
      <c r="J396" s="71"/>
      <c r="K396" s="34"/>
      <c r="L396" s="78">
        <v>396</v>
      </c>
      <c r="M396" s="78"/>
      <c r="N396" s="73"/>
      <c r="O396" s="80" t="s">
        <v>381</v>
      </c>
      <c r="P396" s="80" t="s">
        <v>501</v>
      </c>
      <c r="Q396" s="80" t="s">
        <v>873</v>
      </c>
      <c r="R396" s="80" t="s">
        <v>869</v>
      </c>
      <c r="S396" s="80"/>
      <c r="T396" s="80"/>
      <c r="U396" s="80"/>
      <c r="V396" s="80"/>
      <c r="W396" s="80"/>
      <c r="X396" s="80"/>
      <c r="Y396" s="80"/>
      <c r="Z396" s="80"/>
      <c r="AA396" s="80"/>
      <c r="AB396">
        <v>2</v>
      </c>
      <c r="AC396" s="79" t="str">
        <f>REPLACE(INDEX(GroupVertices[Group],MATCH(Edges[[#This Row],[Vertex 1]],GroupVertices[Vertex],0)),1,1,"")</f>
        <v>6</v>
      </c>
      <c r="AD396" s="79" t="str">
        <f>REPLACE(INDEX(GroupVertices[Group],MATCH(Edges[[#This Row],[Vertex 2]],GroupVertices[Vertex],0)),1,1,"")</f>
        <v>6</v>
      </c>
      <c r="AE396" s="34"/>
      <c r="AF396" s="34"/>
      <c r="AG396" s="34"/>
      <c r="AH396" s="34"/>
      <c r="AI396" s="34"/>
      <c r="AJ396" s="34"/>
      <c r="AK396" s="34"/>
      <c r="AL396" s="34"/>
      <c r="AM396" s="34"/>
    </row>
    <row r="397" spans="1:39" ht="15">
      <c r="A397" s="65" t="s">
        <v>303</v>
      </c>
      <c r="B397" s="65" t="s">
        <v>291</v>
      </c>
      <c r="C397" s="66" t="s">
        <v>4893</v>
      </c>
      <c r="D397" s="67">
        <v>1</v>
      </c>
      <c r="E397" s="68" t="s">
        <v>133</v>
      </c>
      <c r="F397" s="69">
        <v>32</v>
      </c>
      <c r="G397" s="66"/>
      <c r="H397" s="70"/>
      <c r="I397" s="71"/>
      <c r="J397" s="71"/>
      <c r="K397" s="34"/>
      <c r="L397" s="78">
        <v>397</v>
      </c>
      <c r="M397" s="78"/>
      <c r="N397" s="73"/>
      <c r="O397" s="80" t="s">
        <v>381</v>
      </c>
      <c r="P397" s="80" t="s">
        <v>520</v>
      </c>
      <c r="Q397" s="80" t="s">
        <v>903</v>
      </c>
      <c r="R397" s="80" t="s">
        <v>1387</v>
      </c>
      <c r="S397" s="80"/>
      <c r="T397" s="80"/>
      <c r="U397" s="80"/>
      <c r="V397" s="80"/>
      <c r="W397" s="80"/>
      <c r="X397" s="80"/>
      <c r="Y397" s="80"/>
      <c r="Z397" s="80"/>
      <c r="AA397" s="80"/>
      <c r="AB397">
        <v>1</v>
      </c>
      <c r="AC397" s="79" t="str">
        <f>REPLACE(INDEX(GroupVertices[Group],MATCH(Edges[[#This Row],[Vertex 1]],GroupVertices[Vertex],0)),1,1,"")</f>
        <v>4</v>
      </c>
      <c r="AD397" s="79" t="str">
        <f>REPLACE(INDEX(GroupVertices[Group],MATCH(Edges[[#This Row],[Vertex 2]],GroupVertices[Vertex],0)),1,1,"")</f>
        <v>6</v>
      </c>
      <c r="AE397" s="34"/>
      <c r="AF397" s="34"/>
      <c r="AG397" s="34"/>
      <c r="AH397" s="34"/>
      <c r="AI397" s="34"/>
      <c r="AJ397" s="34"/>
      <c r="AK397" s="34"/>
      <c r="AL397" s="34"/>
      <c r="AM397" s="34"/>
    </row>
    <row r="398" spans="1:39" ht="15">
      <c r="A398" s="65" t="s">
        <v>237</v>
      </c>
      <c r="B398" s="65" t="s">
        <v>364</v>
      </c>
      <c r="C398" s="66" t="s">
        <v>4893</v>
      </c>
      <c r="D398" s="67">
        <v>1</v>
      </c>
      <c r="E398" s="68" t="s">
        <v>133</v>
      </c>
      <c r="F398" s="69">
        <v>32</v>
      </c>
      <c r="G398" s="66"/>
      <c r="H398" s="70"/>
      <c r="I398" s="71"/>
      <c r="J398" s="71"/>
      <c r="K398" s="34"/>
      <c r="L398" s="78">
        <v>398</v>
      </c>
      <c r="M398" s="78"/>
      <c r="N398" s="73"/>
      <c r="O398" s="80" t="s">
        <v>381</v>
      </c>
      <c r="P398" s="80" t="s">
        <v>458</v>
      </c>
      <c r="Q398" s="80" t="s">
        <v>904</v>
      </c>
      <c r="R398" s="80" t="s">
        <v>1313</v>
      </c>
      <c r="S398" s="80"/>
      <c r="T398" s="80"/>
      <c r="U398" s="80"/>
      <c r="V398" s="80"/>
      <c r="W398" s="80"/>
      <c r="X398" s="80"/>
      <c r="Y398" s="80"/>
      <c r="Z398" s="80"/>
      <c r="AA398" s="80"/>
      <c r="AB398">
        <v>1</v>
      </c>
      <c r="AC398" s="79" t="str">
        <f>REPLACE(INDEX(GroupVertices[Group],MATCH(Edges[[#This Row],[Vertex 1]],GroupVertices[Vertex],0)),1,1,"")</f>
        <v>7</v>
      </c>
      <c r="AD398" s="79" t="str">
        <f>REPLACE(INDEX(GroupVertices[Group],MATCH(Edges[[#This Row],[Vertex 2]],GroupVertices[Vertex],0)),1,1,"")</f>
        <v>7</v>
      </c>
      <c r="AE398" s="34"/>
      <c r="AF398" s="34"/>
      <c r="AG398" s="34"/>
      <c r="AH398" s="34"/>
      <c r="AI398" s="34"/>
      <c r="AJ398" s="34"/>
      <c r="AK398" s="34"/>
      <c r="AL398" s="34"/>
      <c r="AM398" s="34"/>
    </row>
    <row r="399" spans="1:39" ht="15">
      <c r="A399" s="65" t="s">
        <v>234</v>
      </c>
      <c r="B399" s="65" t="s">
        <v>364</v>
      </c>
      <c r="C399" s="66" t="s">
        <v>4893</v>
      </c>
      <c r="D399" s="67">
        <v>1</v>
      </c>
      <c r="E399" s="68" t="s">
        <v>133</v>
      </c>
      <c r="F399" s="69">
        <v>32</v>
      </c>
      <c r="G399" s="66"/>
      <c r="H399" s="70"/>
      <c r="I399" s="71"/>
      <c r="J399" s="71"/>
      <c r="K399" s="34"/>
      <c r="L399" s="78">
        <v>399</v>
      </c>
      <c r="M399" s="78"/>
      <c r="N399" s="73"/>
      <c r="O399" s="80" t="s">
        <v>381</v>
      </c>
      <c r="P399" s="80" t="s">
        <v>521</v>
      </c>
      <c r="Q399" s="80" t="s">
        <v>905</v>
      </c>
      <c r="R399" s="80" t="s">
        <v>1388</v>
      </c>
      <c r="S399" s="80"/>
      <c r="T399" s="80"/>
      <c r="U399" s="80"/>
      <c r="V399" s="80"/>
      <c r="W399" s="80"/>
      <c r="X399" s="80"/>
      <c r="Y399" s="80"/>
      <c r="Z399" s="80"/>
      <c r="AA399" s="80"/>
      <c r="AB399">
        <v>1</v>
      </c>
      <c r="AC399" s="79" t="str">
        <f>REPLACE(INDEX(GroupVertices[Group],MATCH(Edges[[#This Row],[Vertex 1]],GroupVertices[Vertex],0)),1,1,"")</f>
        <v>7</v>
      </c>
      <c r="AD399" s="79" t="str">
        <f>REPLACE(INDEX(GroupVertices[Group],MATCH(Edges[[#This Row],[Vertex 2]],GroupVertices[Vertex],0)),1,1,"")</f>
        <v>7</v>
      </c>
      <c r="AE399" s="34"/>
      <c r="AF399" s="34"/>
      <c r="AG399" s="34"/>
      <c r="AH399" s="34"/>
      <c r="AI399" s="34"/>
      <c r="AJ399" s="34"/>
      <c r="AK399" s="34"/>
      <c r="AL399" s="34"/>
      <c r="AM399" s="34"/>
    </row>
    <row r="400" spans="1:39" ht="15">
      <c r="A400" s="65" t="s">
        <v>274</v>
      </c>
      <c r="B400" s="65" t="s">
        <v>364</v>
      </c>
      <c r="C400" s="66" t="s">
        <v>4893</v>
      </c>
      <c r="D400" s="67">
        <v>1.1428571428571428</v>
      </c>
      <c r="E400" s="68" t="s">
        <v>137</v>
      </c>
      <c r="F400" s="69">
        <v>31.59375</v>
      </c>
      <c r="G400" s="66"/>
      <c r="H400" s="70"/>
      <c r="I400" s="71"/>
      <c r="J400" s="71"/>
      <c r="K400" s="34"/>
      <c r="L400" s="78">
        <v>400</v>
      </c>
      <c r="M400" s="78"/>
      <c r="N400" s="73"/>
      <c r="O400" s="80" t="s">
        <v>381</v>
      </c>
      <c r="P400" s="80" t="s">
        <v>521</v>
      </c>
      <c r="Q400" s="80" t="s">
        <v>906</v>
      </c>
      <c r="R400" s="80" t="s">
        <v>1388</v>
      </c>
      <c r="S400" s="80"/>
      <c r="T400" s="80"/>
      <c r="U400" s="80"/>
      <c r="V400" s="80"/>
      <c r="W400" s="80"/>
      <c r="X400" s="80"/>
      <c r="Y400" s="80"/>
      <c r="Z400" s="80"/>
      <c r="AA400" s="80"/>
      <c r="AB400">
        <v>2</v>
      </c>
      <c r="AC400" s="79" t="str">
        <f>REPLACE(INDEX(GroupVertices[Group],MATCH(Edges[[#This Row],[Vertex 1]],GroupVertices[Vertex],0)),1,1,"")</f>
        <v>3</v>
      </c>
      <c r="AD400" s="79" t="str">
        <f>REPLACE(INDEX(GroupVertices[Group],MATCH(Edges[[#This Row],[Vertex 2]],GroupVertices[Vertex],0)),1,1,"")</f>
        <v>7</v>
      </c>
      <c r="AE400" s="34"/>
      <c r="AF400" s="34"/>
      <c r="AG400" s="34"/>
      <c r="AH400" s="34"/>
      <c r="AI400" s="34"/>
      <c r="AJ400" s="34"/>
      <c r="AK400" s="34"/>
      <c r="AL400" s="34"/>
      <c r="AM400" s="34"/>
    </row>
    <row r="401" spans="1:39" ht="15">
      <c r="A401" s="65" t="s">
        <v>274</v>
      </c>
      <c r="B401" s="65" t="s">
        <v>364</v>
      </c>
      <c r="C401" s="66" t="s">
        <v>4893</v>
      </c>
      <c r="D401" s="67">
        <v>1.1428571428571428</v>
      </c>
      <c r="E401" s="68" t="s">
        <v>137</v>
      </c>
      <c r="F401" s="69">
        <v>31.59375</v>
      </c>
      <c r="G401" s="66"/>
      <c r="H401" s="70"/>
      <c r="I401" s="71"/>
      <c r="J401" s="71"/>
      <c r="K401" s="34"/>
      <c r="L401" s="78">
        <v>401</v>
      </c>
      <c r="M401" s="78"/>
      <c r="N401" s="73"/>
      <c r="O401" s="80" t="s">
        <v>381</v>
      </c>
      <c r="P401" s="80" t="s">
        <v>521</v>
      </c>
      <c r="Q401" s="80" t="s">
        <v>907</v>
      </c>
      <c r="R401" s="80" t="s">
        <v>1388</v>
      </c>
      <c r="S401" s="80"/>
      <c r="T401" s="80"/>
      <c r="U401" s="80"/>
      <c r="V401" s="80"/>
      <c r="W401" s="80"/>
      <c r="X401" s="80"/>
      <c r="Y401" s="80"/>
      <c r="Z401" s="80"/>
      <c r="AA401" s="80"/>
      <c r="AB401">
        <v>2</v>
      </c>
      <c r="AC401" s="79" t="str">
        <f>REPLACE(INDEX(GroupVertices[Group],MATCH(Edges[[#This Row],[Vertex 1]],GroupVertices[Vertex],0)),1,1,"")</f>
        <v>3</v>
      </c>
      <c r="AD401" s="79" t="str">
        <f>REPLACE(INDEX(GroupVertices[Group],MATCH(Edges[[#This Row],[Vertex 2]],GroupVertices[Vertex],0)),1,1,"")</f>
        <v>7</v>
      </c>
      <c r="AE401" s="34"/>
      <c r="AF401" s="34"/>
      <c r="AG401" s="34"/>
      <c r="AH401" s="34"/>
      <c r="AI401" s="34"/>
      <c r="AJ401" s="34"/>
      <c r="AK401" s="34"/>
      <c r="AL401" s="34"/>
      <c r="AM401" s="34"/>
    </row>
    <row r="402" spans="1:39" ht="15">
      <c r="A402" s="65" t="s">
        <v>285</v>
      </c>
      <c r="B402" s="65" t="s">
        <v>364</v>
      </c>
      <c r="C402" s="66" t="s">
        <v>4893</v>
      </c>
      <c r="D402" s="67">
        <v>1</v>
      </c>
      <c r="E402" s="68" t="s">
        <v>133</v>
      </c>
      <c r="F402" s="69">
        <v>32</v>
      </c>
      <c r="G402" s="66"/>
      <c r="H402" s="70"/>
      <c r="I402" s="71"/>
      <c r="J402" s="71"/>
      <c r="K402" s="34"/>
      <c r="L402" s="78">
        <v>402</v>
      </c>
      <c r="M402" s="78"/>
      <c r="N402" s="73"/>
      <c r="O402" s="80" t="s">
        <v>381</v>
      </c>
      <c r="P402" s="80" t="s">
        <v>521</v>
      </c>
      <c r="Q402" s="80" t="s">
        <v>908</v>
      </c>
      <c r="R402" s="80" t="s">
        <v>1388</v>
      </c>
      <c r="S402" s="80"/>
      <c r="T402" s="80"/>
      <c r="U402" s="80"/>
      <c r="V402" s="80"/>
      <c r="W402" s="80"/>
      <c r="X402" s="80"/>
      <c r="Y402" s="80"/>
      <c r="Z402" s="80"/>
      <c r="AA402" s="80"/>
      <c r="AB402">
        <v>1</v>
      </c>
      <c r="AC402" s="79" t="str">
        <f>REPLACE(INDEX(GroupVertices[Group],MATCH(Edges[[#This Row],[Vertex 1]],GroupVertices[Vertex],0)),1,1,"")</f>
        <v>7</v>
      </c>
      <c r="AD402" s="79" t="str">
        <f>REPLACE(INDEX(GroupVertices[Group],MATCH(Edges[[#This Row],[Vertex 2]],GroupVertices[Vertex],0)),1,1,"")</f>
        <v>7</v>
      </c>
      <c r="AE402" s="34"/>
      <c r="AF402" s="34"/>
      <c r="AG402" s="34"/>
      <c r="AH402" s="34"/>
      <c r="AI402" s="34"/>
      <c r="AJ402" s="34"/>
      <c r="AK402" s="34"/>
      <c r="AL402" s="34"/>
      <c r="AM402" s="34"/>
    </row>
    <row r="403" spans="1:39" ht="15">
      <c r="A403" s="65" t="s">
        <v>256</v>
      </c>
      <c r="B403" s="65" t="s">
        <v>364</v>
      </c>
      <c r="C403" s="66" t="s">
        <v>4893</v>
      </c>
      <c r="D403" s="67">
        <v>1</v>
      </c>
      <c r="E403" s="68" t="s">
        <v>133</v>
      </c>
      <c r="F403" s="69">
        <v>32</v>
      </c>
      <c r="G403" s="66"/>
      <c r="H403" s="70"/>
      <c r="I403" s="71"/>
      <c r="J403" s="71"/>
      <c r="K403" s="34"/>
      <c r="L403" s="78">
        <v>403</v>
      </c>
      <c r="M403" s="78"/>
      <c r="N403" s="73"/>
      <c r="O403" s="80" t="s">
        <v>381</v>
      </c>
      <c r="P403" s="80" t="s">
        <v>521</v>
      </c>
      <c r="Q403" s="80" t="s">
        <v>909</v>
      </c>
      <c r="R403" s="80" t="s">
        <v>1388</v>
      </c>
      <c r="S403" s="80"/>
      <c r="T403" s="80"/>
      <c r="U403" s="80"/>
      <c r="V403" s="80"/>
      <c r="W403" s="80"/>
      <c r="X403" s="80"/>
      <c r="Y403" s="80"/>
      <c r="Z403" s="80"/>
      <c r="AA403" s="80"/>
      <c r="AB403">
        <v>1</v>
      </c>
      <c r="AC403" s="79" t="str">
        <f>REPLACE(INDEX(GroupVertices[Group],MATCH(Edges[[#This Row],[Vertex 1]],GroupVertices[Vertex],0)),1,1,"")</f>
        <v>7</v>
      </c>
      <c r="AD403" s="79" t="str">
        <f>REPLACE(INDEX(GroupVertices[Group],MATCH(Edges[[#This Row],[Vertex 2]],GroupVertices[Vertex],0)),1,1,"")</f>
        <v>7</v>
      </c>
      <c r="AE403" s="34"/>
      <c r="AF403" s="34"/>
      <c r="AG403" s="34"/>
      <c r="AH403" s="34"/>
      <c r="AI403" s="34"/>
      <c r="AJ403" s="34"/>
      <c r="AK403" s="34"/>
      <c r="AL403" s="34"/>
      <c r="AM403" s="34"/>
    </row>
    <row r="404" spans="1:39" ht="15">
      <c r="A404" s="65" t="s">
        <v>258</v>
      </c>
      <c r="B404" s="65" t="s">
        <v>364</v>
      </c>
      <c r="C404" s="66" t="s">
        <v>4893</v>
      </c>
      <c r="D404" s="67">
        <v>1.1428571428571428</v>
      </c>
      <c r="E404" s="68" t="s">
        <v>137</v>
      </c>
      <c r="F404" s="69">
        <v>31.59375</v>
      </c>
      <c r="G404" s="66"/>
      <c r="H404" s="70"/>
      <c r="I404" s="71"/>
      <c r="J404" s="71"/>
      <c r="K404" s="34"/>
      <c r="L404" s="78">
        <v>404</v>
      </c>
      <c r="M404" s="78"/>
      <c r="N404" s="73"/>
      <c r="O404" s="80" t="s">
        <v>381</v>
      </c>
      <c r="P404" s="80" t="s">
        <v>522</v>
      </c>
      <c r="Q404" s="80" t="s">
        <v>910</v>
      </c>
      <c r="R404" s="80" t="s">
        <v>1389</v>
      </c>
      <c r="S404" s="80"/>
      <c r="T404" s="80"/>
      <c r="U404" s="80"/>
      <c r="V404" s="80"/>
      <c r="W404" s="80"/>
      <c r="X404" s="80"/>
      <c r="Y404" s="80"/>
      <c r="Z404" s="80"/>
      <c r="AA404" s="80"/>
      <c r="AB404">
        <v>2</v>
      </c>
      <c r="AC404" s="79" t="str">
        <f>REPLACE(INDEX(GroupVertices[Group],MATCH(Edges[[#This Row],[Vertex 1]],GroupVertices[Vertex],0)),1,1,"")</f>
        <v>3</v>
      </c>
      <c r="AD404" s="79" t="str">
        <f>REPLACE(INDEX(GroupVertices[Group],MATCH(Edges[[#This Row],[Vertex 2]],GroupVertices[Vertex],0)),1,1,"")</f>
        <v>7</v>
      </c>
      <c r="AE404" s="34"/>
      <c r="AF404" s="34"/>
      <c r="AG404" s="34"/>
      <c r="AH404" s="34"/>
      <c r="AI404" s="34"/>
      <c r="AJ404" s="34"/>
      <c r="AK404" s="34"/>
      <c r="AL404" s="34"/>
      <c r="AM404" s="34"/>
    </row>
    <row r="405" spans="1:39" ht="15">
      <c r="A405" s="65" t="s">
        <v>258</v>
      </c>
      <c r="B405" s="65" t="s">
        <v>364</v>
      </c>
      <c r="C405" s="66" t="s">
        <v>4893</v>
      </c>
      <c r="D405" s="67">
        <v>1.1428571428571428</v>
      </c>
      <c r="E405" s="68" t="s">
        <v>137</v>
      </c>
      <c r="F405" s="69">
        <v>31.59375</v>
      </c>
      <c r="G405" s="66"/>
      <c r="H405" s="70"/>
      <c r="I405" s="71"/>
      <c r="J405" s="71"/>
      <c r="K405" s="34"/>
      <c r="L405" s="78">
        <v>405</v>
      </c>
      <c r="M405" s="78"/>
      <c r="N405" s="73"/>
      <c r="O405" s="80" t="s">
        <v>381</v>
      </c>
      <c r="P405" s="80" t="s">
        <v>522</v>
      </c>
      <c r="Q405" s="80" t="s">
        <v>911</v>
      </c>
      <c r="R405" s="80" t="s">
        <v>1389</v>
      </c>
      <c r="S405" s="80"/>
      <c r="T405" s="80"/>
      <c r="U405" s="80"/>
      <c r="V405" s="80"/>
      <c r="W405" s="80"/>
      <c r="X405" s="80"/>
      <c r="Y405" s="80"/>
      <c r="Z405" s="80"/>
      <c r="AA405" s="80"/>
      <c r="AB405">
        <v>2</v>
      </c>
      <c r="AC405" s="79" t="str">
        <f>REPLACE(INDEX(GroupVertices[Group],MATCH(Edges[[#This Row],[Vertex 1]],GroupVertices[Vertex],0)),1,1,"")</f>
        <v>3</v>
      </c>
      <c r="AD405" s="79" t="str">
        <f>REPLACE(INDEX(GroupVertices[Group],MATCH(Edges[[#This Row],[Vertex 2]],GroupVertices[Vertex],0)),1,1,"")</f>
        <v>7</v>
      </c>
      <c r="AE405" s="34"/>
      <c r="AF405" s="34"/>
      <c r="AG405" s="34"/>
      <c r="AH405" s="34"/>
      <c r="AI405" s="34"/>
      <c r="AJ405" s="34"/>
      <c r="AK405" s="34"/>
      <c r="AL405" s="34"/>
      <c r="AM405" s="34"/>
    </row>
    <row r="406" spans="1:39" ht="15">
      <c r="A406" s="65" t="s">
        <v>304</v>
      </c>
      <c r="B406" s="65" t="s">
        <v>364</v>
      </c>
      <c r="C406" s="66" t="s">
        <v>4893</v>
      </c>
      <c r="D406" s="67">
        <v>1</v>
      </c>
      <c r="E406" s="68" t="s">
        <v>133</v>
      </c>
      <c r="F406" s="69">
        <v>32</v>
      </c>
      <c r="G406" s="66"/>
      <c r="H406" s="70"/>
      <c r="I406" s="71"/>
      <c r="J406" s="71"/>
      <c r="K406" s="34"/>
      <c r="L406" s="78">
        <v>406</v>
      </c>
      <c r="M406" s="78"/>
      <c r="N406" s="73"/>
      <c r="O406" s="80" t="s">
        <v>381</v>
      </c>
      <c r="P406" s="80" t="s">
        <v>521</v>
      </c>
      <c r="Q406" s="80" t="s">
        <v>912</v>
      </c>
      <c r="R406" s="80" t="s">
        <v>1388</v>
      </c>
      <c r="S406" s="80"/>
      <c r="T406" s="80"/>
      <c r="U406" s="80"/>
      <c r="V406" s="80"/>
      <c r="W406" s="80"/>
      <c r="X406" s="80"/>
      <c r="Y406" s="80"/>
      <c r="Z406" s="80"/>
      <c r="AA406" s="80"/>
      <c r="AB406">
        <v>1</v>
      </c>
      <c r="AC406" s="79" t="str">
        <f>REPLACE(INDEX(GroupVertices[Group],MATCH(Edges[[#This Row],[Vertex 1]],GroupVertices[Vertex],0)),1,1,"")</f>
        <v>4</v>
      </c>
      <c r="AD406" s="79" t="str">
        <f>REPLACE(INDEX(GroupVertices[Group],MATCH(Edges[[#This Row],[Vertex 2]],GroupVertices[Vertex],0)),1,1,"")</f>
        <v>7</v>
      </c>
      <c r="AE406" s="34"/>
      <c r="AF406" s="34"/>
      <c r="AG406" s="34"/>
      <c r="AH406" s="34"/>
      <c r="AI406" s="34"/>
      <c r="AJ406" s="34"/>
      <c r="AK406" s="34"/>
      <c r="AL406" s="34"/>
      <c r="AM406" s="34"/>
    </row>
    <row r="407" spans="1:39" ht="15">
      <c r="A407" s="65" t="s">
        <v>293</v>
      </c>
      <c r="B407" s="65" t="s">
        <v>364</v>
      </c>
      <c r="C407" s="66" t="s">
        <v>4893</v>
      </c>
      <c r="D407" s="67">
        <v>1</v>
      </c>
      <c r="E407" s="68" t="s">
        <v>133</v>
      </c>
      <c r="F407" s="69">
        <v>32</v>
      </c>
      <c r="G407" s="66"/>
      <c r="H407" s="70"/>
      <c r="I407" s="71"/>
      <c r="J407" s="71"/>
      <c r="K407" s="34"/>
      <c r="L407" s="78">
        <v>407</v>
      </c>
      <c r="M407" s="78"/>
      <c r="N407" s="73"/>
      <c r="O407" s="80" t="s">
        <v>381</v>
      </c>
      <c r="P407" s="80" t="s">
        <v>521</v>
      </c>
      <c r="Q407" s="80" t="s">
        <v>913</v>
      </c>
      <c r="R407" s="80" t="s">
        <v>1388</v>
      </c>
      <c r="S407" s="80"/>
      <c r="T407" s="80"/>
      <c r="U407" s="80"/>
      <c r="V407" s="80"/>
      <c r="W407" s="80"/>
      <c r="X407" s="80"/>
      <c r="Y407" s="80"/>
      <c r="Z407" s="80"/>
      <c r="AA407" s="80"/>
      <c r="AB407">
        <v>1</v>
      </c>
      <c r="AC407" s="79" t="str">
        <f>REPLACE(INDEX(GroupVertices[Group],MATCH(Edges[[#This Row],[Vertex 1]],GroupVertices[Vertex],0)),1,1,"")</f>
        <v>6</v>
      </c>
      <c r="AD407" s="79" t="str">
        <f>REPLACE(INDEX(GroupVertices[Group],MATCH(Edges[[#This Row],[Vertex 2]],GroupVertices[Vertex],0)),1,1,"")</f>
        <v>7</v>
      </c>
      <c r="AE407" s="34"/>
      <c r="AF407" s="34"/>
      <c r="AG407" s="34"/>
      <c r="AH407" s="34"/>
      <c r="AI407" s="34"/>
      <c r="AJ407" s="34"/>
      <c r="AK407" s="34"/>
      <c r="AL407" s="34"/>
      <c r="AM407" s="34"/>
    </row>
    <row r="408" spans="1:39" ht="15">
      <c r="A408" s="65" t="s">
        <v>303</v>
      </c>
      <c r="B408" s="65" t="s">
        <v>364</v>
      </c>
      <c r="C408" s="66" t="s">
        <v>4893</v>
      </c>
      <c r="D408" s="67">
        <v>1.1428571428571428</v>
      </c>
      <c r="E408" s="68" t="s">
        <v>137</v>
      </c>
      <c r="F408" s="69">
        <v>31.59375</v>
      </c>
      <c r="G408" s="66"/>
      <c r="H408" s="70"/>
      <c r="I408" s="71"/>
      <c r="J408" s="71"/>
      <c r="K408" s="34"/>
      <c r="L408" s="78">
        <v>408</v>
      </c>
      <c r="M408" s="78"/>
      <c r="N408" s="73"/>
      <c r="O408" s="80" t="s">
        <v>381</v>
      </c>
      <c r="P408" s="80" t="s">
        <v>523</v>
      </c>
      <c r="Q408" s="80" t="s">
        <v>914</v>
      </c>
      <c r="R408" s="80" t="s">
        <v>1390</v>
      </c>
      <c r="S408" s="80"/>
      <c r="T408" s="80"/>
      <c r="U408" s="80"/>
      <c r="V408" s="80"/>
      <c r="W408" s="80"/>
      <c r="X408" s="80"/>
      <c r="Y408" s="80"/>
      <c r="Z408" s="80"/>
      <c r="AA408" s="80"/>
      <c r="AB408">
        <v>2</v>
      </c>
      <c r="AC408" s="79" t="str">
        <f>REPLACE(INDEX(GroupVertices[Group],MATCH(Edges[[#This Row],[Vertex 1]],GroupVertices[Vertex],0)),1,1,"")</f>
        <v>4</v>
      </c>
      <c r="AD408" s="79" t="str">
        <f>REPLACE(INDEX(GroupVertices[Group],MATCH(Edges[[#This Row],[Vertex 2]],GroupVertices[Vertex],0)),1,1,"")</f>
        <v>7</v>
      </c>
      <c r="AE408" s="34"/>
      <c r="AF408" s="34"/>
      <c r="AG408" s="34"/>
      <c r="AH408" s="34"/>
      <c r="AI408" s="34"/>
      <c r="AJ408" s="34"/>
      <c r="AK408" s="34"/>
      <c r="AL408" s="34"/>
      <c r="AM408" s="34"/>
    </row>
    <row r="409" spans="1:39" ht="15">
      <c r="A409" s="65" t="s">
        <v>303</v>
      </c>
      <c r="B409" s="65" t="s">
        <v>364</v>
      </c>
      <c r="C409" s="66" t="s">
        <v>4893</v>
      </c>
      <c r="D409" s="67">
        <v>1.1428571428571428</v>
      </c>
      <c r="E409" s="68" t="s">
        <v>137</v>
      </c>
      <c r="F409" s="69">
        <v>31.59375</v>
      </c>
      <c r="G409" s="66"/>
      <c r="H409" s="70"/>
      <c r="I409" s="71"/>
      <c r="J409" s="71"/>
      <c r="K409" s="34"/>
      <c r="L409" s="78">
        <v>409</v>
      </c>
      <c r="M409" s="78"/>
      <c r="N409" s="73"/>
      <c r="O409" s="80" t="s">
        <v>381</v>
      </c>
      <c r="P409" s="80" t="s">
        <v>521</v>
      </c>
      <c r="Q409" s="80" t="s">
        <v>915</v>
      </c>
      <c r="R409" s="80" t="s">
        <v>1388</v>
      </c>
      <c r="S409" s="80"/>
      <c r="T409" s="80"/>
      <c r="U409" s="80"/>
      <c r="V409" s="80"/>
      <c r="W409" s="80"/>
      <c r="X409" s="80"/>
      <c r="Y409" s="80"/>
      <c r="Z409" s="80"/>
      <c r="AA409" s="80"/>
      <c r="AB409">
        <v>2</v>
      </c>
      <c r="AC409" s="79" t="str">
        <f>REPLACE(INDEX(GroupVertices[Group],MATCH(Edges[[#This Row],[Vertex 1]],GroupVertices[Vertex],0)),1,1,"")</f>
        <v>4</v>
      </c>
      <c r="AD409" s="79" t="str">
        <f>REPLACE(INDEX(GroupVertices[Group],MATCH(Edges[[#This Row],[Vertex 2]],GroupVertices[Vertex],0)),1,1,"")</f>
        <v>7</v>
      </c>
      <c r="AE409" s="34"/>
      <c r="AF409" s="34"/>
      <c r="AG409" s="34"/>
      <c r="AH409" s="34"/>
      <c r="AI409" s="34"/>
      <c r="AJ409" s="34"/>
      <c r="AK409" s="34"/>
      <c r="AL409" s="34"/>
      <c r="AM409" s="34"/>
    </row>
    <row r="410" spans="1:39" ht="15">
      <c r="A410" s="65" t="s">
        <v>274</v>
      </c>
      <c r="B410" s="65" t="s">
        <v>358</v>
      </c>
      <c r="C410" s="66" t="s">
        <v>4894</v>
      </c>
      <c r="D410" s="67">
        <v>1.2857142857142856</v>
      </c>
      <c r="E410" s="68" t="s">
        <v>137</v>
      </c>
      <c r="F410" s="69">
        <v>31.1875</v>
      </c>
      <c r="G410" s="66"/>
      <c r="H410" s="70"/>
      <c r="I410" s="71"/>
      <c r="J410" s="71"/>
      <c r="K410" s="34"/>
      <c r="L410" s="78">
        <v>410</v>
      </c>
      <c r="M410" s="78"/>
      <c r="N410" s="73"/>
      <c r="O410" s="80" t="s">
        <v>381</v>
      </c>
      <c r="P410" s="80" t="s">
        <v>524</v>
      </c>
      <c r="Q410" s="80" t="s">
        <v>916</v>
      </c>
      <c r="R410" s="80" t="s">
        <v>1391</v>
      </c>
      <c r="S410" s="80"/>
      <c r="T410" s="80"/>
      <c r="U410" s="80"/>
      <c r="V410" s="80"/>
      <c r="W410" s="80"/>
      <c r="X410" s="80"/>
      <c r="Y410" s="80"/>
      <c r="Z410" s="80"/>
      <c r="AA410" s="80"/>
      <c r="AB410">
        <v>3</v>
      </c>
      <c r="AC410" s="79" t="str">
        <f>REPLACE(INDEX(GroupVertices[Group],MATCH(Edges[[#This Row],[Vertex 1]],GroupVertices[Vertex],0)),1,1,"")</f>
        <v>3</v>
      </c>
      <c r="AD410" s="79" t="str">
        <f>REPLACE(INDEX(GroupVertices[Group],MATCH(Edges[[#This Row],[Vertex 2]],GroupVertices[Vertex],0)),1,1,"")</f>
        <v>3</v>
      </c>
      <c r="AE410" s="34"/>
      <c r="AF410" s="34"/>
      <c r="AG410" s="34"/>
      <c r="AH410" s="34"/>
      <c r="AI410" s="34"/>
      <c r="AJ410" s="34"/>
      <c r="AK410" s="34"/>
      <c r="AL410" s="34"/>
      <c r="AM410" s="34"/>
    </row>
    <row r="411" spans="1:39" ht="15">
      <c r="A411" s="65" t="s">
        <v>274</v>
      </c>
      <c r="B411" s="65" t="s">
        <v>358</v>
      </c>
      <c r="C411" s="66" t="s">
        <v>4894</v>
      </c>
      <c r="D411" s="67">
        <v>1.2857142857142856</v>
      </c>
      <c r="E411" s="68" t="s">
        <v>137</v>
      </c>
      <c r="F411" s="69">
        <v>31.1875</v>
      </c>
      <c r="G411" s="66"/>
      <c r="H411" s="70"/>
      <c r="I411" s="71"/>
      <c r="J411" s="71"/>
      <c r="K411" s="34"/>
      <c r="L411" s="78">
        <v>411</v>
      </c>
      <c r="M411" s="78"/>
      <c r="N411" s="73"/>
      <c r="O411" s="80" t="s">
        <v>381</v>
      </c>
      <c r="P411" s="80" t="s">
        <v>524</v>
      </c>
      <c r="Q411" s="80" t="s">
        <v>916</v>
      </c>
      <c r="R411" s="80" t="s">
        <v>1392</v>
      </c>
      <c r="S411" s="80"/>
      <c r="T411" s="80"/>
      <c r="U411" s="80"/>
      <c r="V411" s="80"/>
      <c r="W411" s="80"/>
      <c r="X411" s="80"/>
      <c r="Y411" s="80"/>
      <c r="Z411" s="80"/>
      <c r="AA411" s="80"/>
      <c r="AB411">
        <v>3</v>
      </c>
      <c r="AC411" s="79" t="str">
        <f>REPLACE(INDEX(GroupVertices[Group],MATCH(Edges[[#This Row],[Vertex 1]],GroupVertices[Vertex],0)),1,1,"")</f>
        <v>3</v>
      </c>
      <c r="AD411" s="79" t="str">
        <f>REPLACE(INDEX(GroupVertices[Group],MATCH(Edges[[#This Row],[Vertex 2]],GroupVertices[Vertex],0)),1,1,"")</f>
        <v>3</v>
      </c>
      <c r="AE411" s="34"/>
      <c r="AF411" s="34"/>
      <c r="AG411" s="34"/>
      <c r="AH411" s="34"/>
      <c r="AI411" s="34"/>
      <c r="AJ411" s="34"/>
      <c r="AK411" s="34"/>
      <c r="AL411" s="34"/>
      <c r="AM411" s="34"/>
    </row>
    <row r="412" spans="1:39" ht="15">
      <c r="A412" s="65" t="s">
        <v>274</v>
      </c>
      <c r="B412" s="65" t="s">
        <v>358</v>
      </c>
      <c r="C412" s="66" t="s">
        <v>4894</v>
      </c>
      <c r="D412" s="67">
        <v>1.2857142857142856</v>
      </c>
      <c r="E412" s="68" t="s">
        <v>137</v>
      </c>
      <c r="F412" s="69">
        <v>31.1875</v>
      </c>
      <c r="G412" s="66"/>
      <c r="H412" s="70"/>
      <c r="I412" s="71"/>
      <c r="J412" s="71"/>
      <c r="K412" s="34"/>
      <c r="L412" s="78">
        <v>412</v>
      </c>
      <c r="M412" s="78"/>
      <c r="N412" s="73"/>
      <c r="O412" s="80" t="s">
        <v>381</v>
      </c>
      <c r="P412" s="80" t="s">
        <v>524</v>
      </c>
      <c r="Q412" s="80" t="s">
        <v>916</v>
      </c>
      <c r="R412" s="80" t="s">
        <v>1393</v>
      </c>
      <c r="S412" s="80"/>
      <c r="T412" s="80"/>
      <c r="U412" s="80"/>
      <c r="V412" s="80"/>
      <c r="W412" s="80"/>
      <c r="X412" s="80"/>
      <c r="Y412" s="80"/>
      <c r="Z412" s="80"/>
      <c r="AA412" s="80"/>
      <c r="AB412">
        <v>3</v>
      </c>
      <c r="AC412" s="79" t="str">
        <f>REPLACE(INDEX(GroupVertices[Group],MATCH(Edges[[#This Row],[Vertex 1]],GroupVertices[Vertex],0)),1,1,"")</f>
        <v>3</v>
      </c>
      <c r="AD412" s="79" t="str">
        <f>REPLACE(INDEX(GroupVertices[Group],MATCH(Edges[[#This Row],[Vertex 2]],GroupVertices[Vertex],0)),1,1,"")</f>
        <v>3</v>
      </c>
      <c r="AE412" s="34"/>
      <c r="AF412" s="34"/>
      <c r="AG412" s="34"/>
      <c r="AH412" s="34"/>
      <c r="AI412" s="34"/>
      <c r="AJ412" s="34"/>
      <c r="AK412" s="34"/>
      <c r="AL412" s="34"/>
      <c r="AM412" s="34"/>
    </row>
    <row r="413" spans="1:39" ht="15">
      <c r="A413" s="65" t="s">
        <v>274</v>
      </c>
      <c r="B413" s="65" t="s">
        <v>234</v>
      </c>
      <c r="C413" s="66" t="s">
        <v>4893</v>
      </c>
      <c r="D413" s="67">
        <v>1.1428571428571428</v>
      </c>
      <c r="E413" s="68" t="s">
        <v>137</v>
      </c>
      <c r="F413" s="69">
        <v>31.59375</v>
      </c>
      <c r="G413" s="66"/>
      <c r="H413" s="70"/>
      <c r="I413" s="71"/>
      <c r="J413" s="71"/>
      <c r="K413" s="34"/>
      <c r="L413" s="78">
        <v>413</v>
      </c>
      <c r="M413" s="78"/>
      <c r="N413" s="73"/>
      <c r="O413" s="80" t="s">
        <v>381</v>
      </c>
      <c r="P413" s="80" t="s">
        <v>521</v>
      </c>
      <c r="Q413" s="80" t="s">
        <v>906</v>
      </c>
      <c r="R413" s="80" t="s">
        <v>905</v>
      </c>
      <c r="S413" s="80"/>
      <c r="T413" s="80"/>
      <c r="U413" s="80"/>
      <c r="V413" s="80"/>
      <c r="W413" s="80"/>
      <c r="X413" s="80"/>
      <c r="Y413" s="80"/>
      <c r="Z413" s="80"/>
      <c r="AA413" s="80"/>
      <c r="AB413">
        <v>2</v>
      </c>
      <c r="AC413" s="79" t="str">
        <f>REPLACE(INDEX(GroupVertices[Group],MATCH(Edges[[#This Row],[Vertex 1]],GroupVertices[Vertex],0)),1,1,"")</f>
        <v>3</v>
      </c>
      <c r="AD413" s="79" t="str">
        <f>REPLACE(INDEX(GroupVertices[Group],MATCH(Edges[[#This Row],[Vertex 2]],GroupVertices[Vertex],0)),1,1,"")</f>
        <v>7</v>
      </c>
      <c r="AE413" s="34"/>
      <c r="AF413" s="34"/>
      <c r="AG413" s="34"/>
      <c r="AH413" s="34"/>
      <c r="AI413" s="34"/>
      <c r="AJ413" s="34"/>
      <c r="AK413" s="34"/>
      <c r="AL413" s="34"/>
      <c r="AM413" s="34"/>
    </row>
    <row r="414" spans="1:39" ht="15">
      <c r="A414" s="65" t="s">
        <v>274</v>
      </c>
      <c r="B414" s="65" t="s">
        <v>234</v>
      </c>
      <c r="C414" s="66" t="s">
        <v>4893</v>
      </c>
      <c r="D414" s="67">
        <v>1.1428571428571428</v>
      </c>
      <c r="E414" s="68" t="s">
        <v>137</v>
      </c>
      <c r="F414" s="69">
        <v>31.59375</v>
      </c>
      <c r="G414" s="66"/>
      <c r="H414" s="70"/>
      <c r="I414" s="71"/>
      <c r="J414" s="71"/>
      <c r="K414" s="34"/>
      <c r="L414" s="78">
        <v>414</v>
      </c>
      <c r="M414" s="78"/>
      <c r="N414" s="73"/>
      <c r="O414" s="80" t="s">
        <v>381</v>
      </c>
      <c r="P414" s="80" t="s">
        <v>521</v>
      </c>
      <c r="Q414" s="80" t="s">
        <v>907</v>
      </c>
      <c r="R414" s="80" t="s">
        <v>905</v>
      </c>
      <c r="S414" s="80"/>
      <c r="T414" s="80"/>
      <c r="U414" s="80"/>
      <c r="V414" s="80"/>
      <c r="W414" s="80"/>
      <c r="X414" s="80"/>
      <c r="Y414" s="80"/>
      <c r="Z414" s="80"/>
      <c r="AA414" s="80"/>
      <c r="AB414">
        <v>2</v>
      </c>
      <c r="AC414" s="79" t="str">
        <f>REPLACE(INDEX(GroupVertices[Group],MATCH(Edges[[#This Row],[Vertex 1]],GroupVertices[Vertex],0)),1,1,"")</f>
        <v>3</v>
      </c>
      <c r="AD414" s="79" t="str">
        <f>REPLACE(INDEX(GroupVertices[Group],MATCH(Edges[[#This Row],[Vertex 2]],GroupVertices[Vertex],0)),1,1,"")</f>
        <v>7</v>
      </c>
      <c r="AE414" s="34"/>
      <c r="AF414" s="34"/>
      <c r="AG414" s="34"/>
      <c r="AH414" s="34"/>
      <c r="AI414" s="34"/>
      <c r="AJ414" s="34"/>
      <c r="AK414" s="34"/>
      <c r="AL414" s="34"/>
      <c r="AM414" s="34"/>
    </row>
    <row r="415" spans="1:39" ht="15">
      <c r="A415" s="65" t="s">
        <v>274</v>
      </c>
      <c r="B415" s="65" t="s">
        <v>255</v>
      </c>
      <c r="C415" s="66" t="s">
        <v>4893</v>
      </c>
      <c r="D415" s="67">
        <v>1</v>
      </c>
      <c r="E415" s="68" t="s">
        <v>133</v>
      </c>
      <c r="F415" s="69">
        <v>32</v>
      </c>
      <c r="G415" s="66"/>
      <c r="H415" s="70"/>
      <c r="I415" s="71"/>
      <c r="J415" s="71"/>
      <c r="K415" s="34"/>
      <c r="L415" s="78">
        <v>415</v>
      </c>
      <c r="M415" s="78"/>
      <c r="N415" s="73"/>
      <c r="O415" s="80" t="s">
        <v>381</v>
      </c>
      <c r="P415" s="80" t="s">
        <v>525</v>
      </c>
      <c r="Q415" s="80" t="s">
        <v>917</v>
      </c>
      <c r="R415" s="80" t="s">
        <v>1394</v>
      </c>
      <c r="S415" s="80"/>
      <c r="T415" s="80"/>
      <c r="U415" s="80"/>
      <c r="V415" s="80"/>
      <c r="W415" s="80"/>
      <c r="X415" s="80"/>
      <c r="Y415" s="80"/>
      <c r="Z415" s="80"/>
      <c r="AA415" s="80"/>
      <c r="AB415">
        <v>1</v>
      </c>
      <c r="AC415" s="79" t="str">
        <f>REPLACE(INDEX(GroupVertices[Group],MATCH(Edges[[#This Row],[Vertex 1]],GroupVertices[Vertex],0)),1,1,"")</f>
        <v>3</v>
      </c>
      <c r="AD415" s="79" t="str">
        <f>REPLACE(INDEX(GroupVertices[Group],MATCH(Edges[[#This Row],[Vertex 2]],GroupVertices[Vertex],0)),1,1,"")</f>
        <v>3</v>
      </c>
      <c r="AE415" s="34"/>
      <c r="AF415" s="34"/>
      <c r="AG415" s="34"/>
      <c r="AH415" s="34"/>
      <c r="AI415" s="34"/>
      <c r="AJ415" s="34"/>
      <c r="AK415" s="34"/>
      <c r="AL415" s="34"/>
      <c r="AM415" s="34"/>
    </row>
    <row r="416" spans="1:39" ht="15">
      <c r="A416" s="65" t="s">
        <v>285</v>
      </c>
      <c r="B416" s="65" t="s">
        <v>274</v>
      </c>
      <c r="C416" s="66" t="s">
        <v>4893</v>
      </c>
      <c r="D416" s="67">
        <v>1.1428571428571428</v>
      </c>
      <c r="E416" s="68" t="s">
        <v>137</v>
      </c>
      <c r="F416" s="69">
        <v>31.59375</v>
      </c>
      <c r="G416" s="66"/>
      <c r="H416" s="70"/>
      <c r="I416" s="71"/>
      <c r="J416" s="71"/>
      <c r="K416" s="34"/>
      <c r="L416" s="78">
        <v>416</v>
      </c>
      <c r="M416" s="78"/>
      <c r="N416" s="73"/>
      <c r="O416" s="80" t="s">
        <v>381</v>
      </c>
      <c r="P416" s="80" t="s">
        <v>521</v>
      </c>
      <c r="Q416" s="80" t="s">
        <v>908</v>
      </c>
      <c r="R416" s="80" t="s">
        <v>906</v>
      </c>
      <c r="S416" s="80"/>
      <c r="T416" s="80"/>
      <c r="U416" s="80"/>
      <c r="V416" s="80"/>
      <c r="W416" s="80"/>
      <c r="X416" s="80"/>
      <c r="Y416" s="80"/>
      <c r="Z416" s="80"/>
      <c r="AA416" s="80"/>
      <c r="AB416">
        <v>2</v>
      </c>
      <c r="AC416" s="79" t="str">
        <f>REPLACE(INDEX(GroupVertices[Group],MATCH(Edges[[#This Row],[Vertex 1]],GroupVertices[Vertex],0)),1,1,"")</f>
        <v>7</v>
      </c>
      <c r="AD416" s="79" t="str">
        <f>REPLACE(INDEX(GroupVertices[Group],MATCH(Edges[[#This Row],[Vertex 2]],GroupVertices[Vertex],0)),1,1,"")</f>
        <v>3</v>
      </c>
      <c r="AE416" s="34"/>
      <c r="AF416" s="34"/>
      <c r="AG416" s="34"/>
      <c r="AH416" s="34"/>
      <c r="AI416" s="34"/>
      <c r="AJ416" s="34"/>
      <c r="AK416" s="34"/>
      <c r="AL416" s="34"/>
      <c r="AM416" s="34"/>
    </row>
    <row r="417" spans="1:39" ht="15">
      <c r="A417" s="65" t="s">
        <v>285</v>
      </c>
      <c r="B417" s="65" t="s">
        <v>274</v>
      </c>
      <c r="C417" s="66" t="s">
        <v>4893</v>
      </c>
      <c r="D417" s="67">
        <v>1.1428571428571428</v>
      </c>
      <c r="E417" s="68" t="s">
        <v>137</v>
      </c>
      <c r="F417" s="69">
        <v>31.59375</v>
      </c>
      <c r="G417" s="66"/>
      <c r="H417" s="70"/>
      <c r="I417" s="71"/>
      <c r="J417" s="71"/>
      <c r="K417" s="34"/>
      <c r="L417" s="78">
        <v>417</v>
      </c>
      <c r="M417" s="78"/>
      <c r="N417" s="73"/>
      <c r="O417" s="80" t="s">
        <v>381</v>
      </c>
      <c r="P417" s="80" t="s">
        <v>521</v>
      </c>
      <c r="Q417" s="80" t="s">
        <v>908</v>
      </c>
      <c r="R417" s="80" t="s">
        <v>907</v>
      </c>
      <c r="S417" s="80"/>
      <c r="T417" s="80"/>
      <c r="U417" s="80"/>
      <c r="V417" s="80"/>
      <c r="W417" s="80"/>
      <c r="X417" s="80"/>
      <c r="Y417" s="80"/>
      <c r="Z417" s="80"/>
      <c r="AA417" s="80"/>
      <c r="AB417">
        <v>2</v>
      </c>
      <c r="AC417" s="79" t="str">
        <f>REPLACE(INDEX(GroupVertices[Group],MATCH(Edges[[#This Row],[Vertex 1]],GroupVertices[Vertex],0)),1,1,"")</f>
        <v>7</v>
      </c>
      <c r="AD417" s="79" t="str">
        <f>REPLACE(INDEX(GroupVertices[Group],MATCH(Edges[[#This Row],[Vertex 2]],GroupVertices[Vertex],0)),1,1,"")</f>
        <v>3</v>
      </c>
      <c r="AE417" s="34"/>
      <c r="AF417" s="34"/>
      <c r="AG417" s="34"/>
      <c r="AH417" s="34"/>
      <c r="AI417" s="34"/>
      <c r="AJ417" s="34"/>
      <c r="AK417" s="34"/>
      <c r="AL417" s="34"/>
      <c r="AM417" s="34"/>
    </row>
    <row r="418" spans="1:39" ht="15">
      <c r="A418" s="65" t="s">
        <v>256</v>
      </c>
      <c r="B418" s="65" t="s">
        <v>274</v>
      </c>
      <c r="C418" s="66" t="s">
        <v>4893</v>
      </c>
      <c r="D418" s="67">
        <v>1.1428571428571428</v>
      </c>
      <c r="E418" s="68" t="s">
        <v>137</v>
      </c>
      <c r="F418" s="69">
        <v>31.59375</v>
      </c>
      <c r="G418" s="66"/>
      <c r="H418" s="70"/>
      <c r="I418" s="71"/>
      <c r="J418" s="71"/>
      <c r="K418" s="34"/>
      <c r="L418" s="78">
        <v>418</v>
      </c>
      <c r="M418" s="78"/>
      <c r="N418" s="73"/>
      <c r="O418" s="80" t="s">
        <v>381</v>
      </c>
      <c r="P418" s="80" t="s">
        <v>521</v>
      </c>
      <c r="Q418" s="80" t="s">
        <v>909</v>
      </c>
      <c r="R418" s="80" t="s">
        <v>906</v>
      </c>
      <c r="S418" s="80"/>
      <c r="T418" s="80"/>
      <c r="U418" s="80"/>
      <c r="V418" s="80"/>
      <c r="W418" s="80"/>
      <c r="X418" s="80"/>
      <c r="Y418" s="80"/>
      <c r="Z418" s="80"/>
      <c r="AA418" s="80"/>
      <c r="AB418">
        <v>2</v>
      </c>
      <c r="AC418" s="79" t="str">
        <f>REPLACE(INDEX(GroupVertices[Group],MATCH(Edges[[#This Row],[Vertex 1]],GroupVertices[Vertex],0)),1,1,"")</f>
        <v>7</v>
      </c>
      <c r="AD418" s="79" t="str">
        <f>REPLACE(INDEX(GroupVertices[Group],MATCH(Edges[[#This Row],[Vertex 2]],GroupVertices[Vertex],0)),1,1,"")</f>
        <v>3</v>
      </c>
      <c r="AE418" s="34"/>
      <c r="AF418" s="34"/>
      <c r="AG418" s="34"/>
      <c r="AH418" s="34"/>
      <c r="AI418" s="34"/>
      <c r="AJ418" s="34"/>
      <c r="AK418" s="34"/>
      <c r="AL418" s="34"/>
      <c r="AM418" s="34"/>
    </row>
    <row r="419" spans="1:39" ht="15">
      <c r="A419" s="65" t="s">
        <v>256</v>
      </c>
      <c r="B419" s="65" t="s">
        <v>274</v>
      </c>
      <c r="C419" s="66" t="s">
        <v>4893</v>
      </c>
      <c r="D419" s="67">
        <v>1.1428571428571428</v>
      </c>
      <c r="E419" s="68" t="s">
        <v>137</v>
      </c>
      <c r="F419" s="69">
        <v>31.59375</v>
      </c>
      <c r="G419" s="66"/>
      <c r="H419" s="70"/>
      <c r="I419" s="71"/>
      <c r="J419" s="71"/>
      <c r="K419" s="34"/>
      <c r="L419" s="78">
        <v>419</v>
      </c>
      <c r="M419" s="78"/>
      <c r="N419" s="73"/>
      <c r="O419" s="80" t="s">
        <v>381</v>
      </c>
      <c r="P419" s="80" t="s">
        <v>521</v>
      </c>
      <c r="Q419" s="80" t="s">
        <v>909</v>
      </c>
      <c r="R419" s="80" t="s">
        <v>907</v>
      </c>
      <c r="S419" s="80"/>
      <c r="T419" s="80"/>
      <c r="U419" s="80"/>
      <c r="V419" s="80"/>
      <c r="W419" s="80"/>
      <c r="X419" s="80"/>
      <c r="Y419" s="80"/>
      <c r="Z419" s="80"/>
      <c r="AA419" s="80"/>
      <c r="AB419">
        <v>2</v>
      </c>
      <c r="AC419" s="79" t="str">
        <f>REPLACE(INDEX(GroupVertices[Group],MATCH(Edges[[#This Row],[Vertex 1]],GroupVertices[Vertex],0)),1,1,"")</f>
        <v>7</v>
      </c>
      <c r="AD419" s="79" t="str">
        <f>REPLACE(INDEX(GroupVertices[Group],MATCH(Edges[[#This Row],[Vertex 2]],GroupVertices[Vertex],0)),1,1,"")</f>
        <v>3</v>
      </c>
      <c r="AE419" s="34"/>
      <c r="AF419" s="34"/>
      <c r="AG419" s="34"/>
      <c r="AH419" s="34"/>
      <c r="AI419" s="34"/>
      <c r="AJ419" s="34"/>
      <c r="AK419" s="34"/>
      <c r="AL419" s="34"/>
      <c r="AM419" s="34"/>
    </row>
    <row r="420" spans="1:39" ht="15">
      <c r="A420" s="65" t="s">
        <v>304</v>
      </c>
      <c r="B420" s="65" t="s">
        <v>274</v>
      </c>
      <c r="C420" s="66" t="s">
        <v>4893</v>
      </c>
      <c r="D420" s="67">
        <v>1.1428571428571428</v>
      </c>
      <c r="E420" s="68" t="s">
        <v>137</v>
      </c>
      <c r="F420" s="69">
        <v>31.59375</v>
      </c>
      <c r="G420" s="66"/>
      <c r="H420" s="70"/>
      <c r="I420" s="71"/>
      <c r="J420" s="71"/>
      <c r="K420" s="34"/>
      <c r="L420" s="78">
        <v>420</v>
      </c>
      <c r="M420" s="78"/>
      <c r="N420" s="73"/>
      <c r="O420" s="80" t="s">
        <v>381</v>
      </c>
      <c r="P420" s="80" t="s">
        <v>521</v>
      </c>
      <c r="Q420" s="80" t="s">
        <v>912</v>
      </c>
      <c r="R420" s="80" t="s">
        <v>906</v>
      </c>
      <c r="S420" s="80"/>
      <c r="T420" s="80"/>
      <c r="U420" s="80"/>
      <c r="V420" s="80"/>
      <c r="W420" s="80"/>
      <c r="X420" s="80"/>
      <c r="Y420" s="80"/>
      <c r="Z420" s="80"/>
      <c r="AA420" s="80"/>
      <c r="AB420">
        <v>2</v>
      </c>
      <c r="AC420" s="79" t="str">
        <f>REPLACE(INDEX(GroupVertices[Group],MATCH(Edges[[#This Row],[Vertex 1]],GroupVertices[Vertex],0)),1,1,"")</f>
        <v>4</v>
      </c>
      <c r="AD420" s="79" t="str">
        <f>REPLACE(INDEX(GroupVertices[Group],MATCH(Edges[[#This Row],[Vertex 2]],GroupVertices[Vertex],0)),1,1,"")</f>
        <v>3</v>
      </c>
      <c r="AE420" s="34"/>
      <c r="AF420" s="34"/>
      <c r="AG420" s="34"/>
      <c r="AH420" s="34"/>
      <c r="AI420" s="34"/>
      <c r="AJ420" s="34"/>
      <c r="AK420" s="34"/>
      <c r="AL420" s="34"/>
      <c r="AM420" s="34"/>
    </row>
    <row r="421" spans="1:39" ht="15">
      <c r="A421" s="65" t="s">
        <v>304</v>
      </c>
      <c r="B421" s="65" t="s">
        <v>274</v>
      </c>
      <c r="C421" s="66" t="s">
        <v>4893</v>
      </c>
      <c r="D421" s="67">
        <v>1.1428571428571428</v>
      </c>
      <c r="E421" s="68" t="s">
        <v>137</v>
      </c>
      <c r="F421" s="69">
        <v>31.59375</v>
      </c>
      <c r="G421" s="66"/>
      <c r="H421" s="70"/>
      <c r="I421" s="71"/>
      <c r="J421" s="71"/>
      <c r="K421" s="34"/>
      <c r="L421" s="78">
        <v>421</v>
      </c>
      <c r="M421" s="78"/>
      <c r="N421" s="73"/>
      <c r="O421" s="80" t="s">
        <v>381</v>
      </c>
      <c r="P421" s="80" t="s">
        <v>521</v>
      </c>
      <c r="Q421" s="80" t="s">
        <v>912</v>
      </c>
      <c r="R421" s="80" t="s">
        <v>907</v>
      </c>
      <c r="S421" s="80"/>
      <c r="T421" s="80"/>
      <c r="U421" s="80"/>
      <c r="V421" s="80"/>
      <c r="W421" s="80"/>
      <c r="X421" s="80"/>
      <c r="Y421" s="80"/>
      <c r="Z421" s="80"/>
      <c r="AA421" s="80"/>
      <c r="AB421">
        <v>2</v>
      </c>
      <c r="AC421" s="79" t="str">
        <f>REPLACE(INDEX(GroupVertices[Group],MATCH(Edges[[#This Row],[Vertex 1]],GroupVertices[Vertex],0)),1,1,"")</f>
        <v>4</v>
      </c>
      <c r="AD421" s="79" t="str">
        <f>REPLACE(INDEX(GroupVertices[Group],MATCH(Edges[[#This Row],[Vertex 2]],GroupVertices[Vertex],0)),1,1,"")</f>
        <v>3</v>
      </c>
      <c r="AE421" s="34"/>
      <c r="AF421" s="34"/>
      <c r="AG421" s="34"/>
      <c r="AH421" s="34"/>
      <c r="AI421" s="34"/>
      <c r="AJ421" s="34"/>
      <c r="AK421" s="34"/>
      <c r="AL421" s="34"/>
      <c r="AM421" s="34"/>
    </row>
    <row r="422" spans="1:39" ht="15">
      <c r="A422" s="65" t="s">
        <v>298</v>
      </c>
      <c r="B422" s="65" t="s">
        <v>274</v>
      </c>
      <c r="C422" s="66" t="s">
        <v>4893</v>
      </c>
      <c r="D422" s="67">
        <v>1</v>
      </c>
      <c r="E422" s="68" t="s">
        <v>133</v>
      </c>
      <c r="F422" s="69">
        <v>32</v>
      </c>
      <c r="G422" s="66"/>
      <c r="H422" s="70"/>
      <c r="I422" s="71"/>
      <c r="J422" s="71"/>
      <c r="K422" s="34"/>
      <c r="L422" s="78">
        <v>422</v>
      </c>
      <c r="M422" s="78"/>
      <c r="N422" s="73"/>
      <c r="O422" s="80" t="s">
        <v>381</v>
      </c>
      <c r="P422" s="80" t="s">
        <v>526</v>
      </c>
      <c r="Q422" s="80" t="s">
        <v>918</v>
      </c>
      <c r="R422" s="80" t="s">
        <v>1395</v>
      </c>
      <c r="S422" s="80"/>
      <c r="T422" s="80"/>
      <c r="U422" s="80"/>
      <c r="V422" s="80"/>
      <c r="W422" s="80"/>
      <c r="X422" s="80"/>
      <c r="Y422" s="80"/>
      <c r="Z422" s="80"/>
      <c r="AA422" s="80"/>
      <c r="AB422">
        <v>1</v>
      </c>
      <c r="AC422" s="79" t="str">
        <f>REPLACE(INDEX(GroupVertices[Group],MATCH(Edges[[#This Row],[Vertex 1]],GroupVertices[Vertex],0)),1,1,"")</f>
        <v>5</v>
      </c>
      <c r="AD422" s="79" t="str">
        <f>REPLACE(INDEX(GroupVertices[Group],MATCH(Edges[[#This Row],[Vertex 2]],GroupVertices[Vertex],0)),1,1,"")</f>
        <v>3</v>
      </c>
      <c r="AE422" s="34"/>
      <c r="AF422" s="34"/>
      <c r="AG422" s="34"/>
      <c r="AH422" s="34"/>
      <c r="AI422" s="34"/>
      <c r="AJ422" s="34"/>
      <c r="AK422" s="34"/>
      <c r="AL422" s="34"/>
      <c r="AM422" s="34"/>
    </row>
    <row r="423" spans="1:39" ht="15">
      <c r="A423" s="65" t="s">
        <v>288</v>
      </c>
      <c r="B423" s="65" t="s">
        <v>274</v>
      </c>
      <c r="C423" s="66" t="s">
        <v>4893</v>
      </c>
      <c r="D423" s="67">
        <v>1</v>
      </c>
      <c r="E423" s="68" t="s">
        <v>133</v>
      </c>
      <c r="F423" s="69">
        <v>32</v>
      </c>
      <c r="G423" s="66"/>
      <c r="H423" s="70"/>
      <c r="I423" s="71"/>
      <c r="J423" s="71"/>
      <c r="K423" s="34"/>
      <c r="L423" s="78">
        <v>423</v>
      </c>
      <c r="M423" s="78"/>
      <c r="N423" s="73"/>
      <c r="O423" s="80" t="s">
        <v>381</v>
      </c>
      <c r="P423" s="80" t="s">
        <v>492</v>
      </c>
      <c r="Q423" s="80" t="s">
        <v>859</v>
      </c>
      <c r="R423" s="80" t="s">
        <v>857</v>
      </c>
      <c r="S423" s="80"/>
      <c r="T423" s="80"/>
      <c r="U423" s="80"/>
      <c r="V423" s="80"/>
      <c r="W423" s="80"/>
      <c r="X423" s="80"/>
      <c r="Y423" s="80"/>
      <c r="Z423" s="80"/>
      <c r="AA423" s="80"/>
      <c r="AB423">
        <v>1</v>
      </c>
      <c r="AC423" s="79" t="str">
        <f>REPLACE(INDEX(GroupVertices[Group],MATCH(Edges[[#This Row],[Vertex 1]],GroupVertices[Vertex],0)),1,1,"")</f>
        <v>3</v>
      </c>
      <c r="AD423" s="79" t="str">
        <f>REPLACE(INDEX(GroupVertices[Group],MATCH(Edges[[#This Row],[Vertex 2]],GroupVertices[Vertex],0)),1,1,"")</f>
        <v>3</v>
      </c>
      <c r="AE423" s="34"/>
      <c r="AF423" s="34"/>
      <c r="AG423" s="34"/>
      <c r="AH423" s="34"/>
      <c r="AI423" s="34"/>
      <c r="AJ423" s="34"/>
      <c r="AK423" s="34"/>
      <c r="AL423" s="34"/>
      <c r="AM423" s="34"/>
    </row>
    <row r="424" spans="1:39" ht="15">
      <c r="A424" s="65" t="s">
        <v>293</v>
      </c>
      <c r="B424" s="65" t="s">
        <v>274</v>
      </c>
      <c r="C424" s="66" t="s">
        <v>4893</v>
      </c>
      <c r="D424" s="67">
        <v>1.1428571428571428</v>
      </c>
      <c r="E424" s="68" t="s">
        <v>137</v>
      </c>
      <c r="F424" s="69">
        <v>31.59375</v>
      </c>
      <c r="G424" s="66"/>
      <c r="H424" s="70"/>
      <c r="I424" s="71"/>
      <c r="J424" s="71"/>
      <c r="K424" s="34"/>
      <c r="L424" s="78">
        <v>424</v>
      </c>
      <c r="M424" s="78"/>
      <c r="N424" s="73"/>
      <c r="O424" s="80" t="s">
        <v>381</v>
      </c>
      <c r="P424" s="80" t="s">
        <v>521</v>
      </c>
      <c r="Q424" s="80" t="s">
        <v>913</v>
      </c>
      <c r="R424" s="80" t="s">
        <v>906</v>
      </c>
      <c r="S424" s="80"/>
      <c r="T424" s="80"/>
      <c r="U424" s="80"/>
      <c r="V424" s="80"/>
      <c r="W424" s="80"/>
      <c r="X424" s="80"/>
      <c r="Y424" s="80"/>
      <c r="Z424" s="80"/>
      <c r="AA424" s="80"/>
      <c r="AB424">
        <v>2</v>
      </c>
      <c r="AC424" s="79" t="str">
        <f>REPLACE(INDEX(GroupVertices[Group],MATCH(Edges[[#This Row],[Vertex 1]],GroupVertices[Vertex],0)),1,1,"")</f>
        <v>6</v>
      </c>
      <c r="AD424" s="79" t="str">
        <f>REPLACE(INDEX(GroupVertices[Group],MATCH(Edges[[#This Row],[Vertex 2]],GroupVertices[Vertex],0)),1,1,"")</f>
        <v>3</v>
      </c>
      <c r="AE424" s="34"/>
      <c r="AF424" s="34"/>
      <c r="AG424" s="34"/>
      <c r="AH424" s="34"/>
      <c r="AI424" s="34"/>
      <c r="AJ424" s="34"/>
      <c r="AK424" s="34"/>
      <c r="AL424" s="34"/>
      <c r="AM424" s="34"/>
    </row>
    <row r="425" spans="1:39" ht="15">
      <c r="A425" s="65" t="s">
        <v>293</v>
      </c>
      <c r="B425" s="65" t="s">
        <v>274</v>
      </c>
      <c r="C425" s="66" t="s">
        <v>4893</v>
      </c>
      <c r="D425" s="67">
        <v>1.1428571428571428</v>
      </c>
      <c r="E425" s="68" t="s">
        <v>137</v>
      </c>
      <c r="F425" s="69">
        <v>31.59375</v>
      </c>
      <c r="G425" s="66"/>
      <c r="H425" s="70"/>
      <c r="I425" s="71"/>
      <c r="J425" s="71"/>
      <c r="K425" s="34"/>
      <c r="L425" s="78">
        <v>425</v>
      </c>
      <c r="M425" s="78"/>
      <c r="N425" s="73"/>
      <c r="O425" s="80" t="s">
        <v>381</v>
      </c>
      <c r="P425" s="80" t="s">
        <v>521</v>
      </c>
      <c r="Q425" s="80" t="s">
        <v>913</v>
      </c>
      <c r="R425" s="80" t="s">
        <v>907</v>
      </c>
      <c r="S425" s="80"/>
      <c r="T425" s="80"/>
      <c r="U425" s="80"/>
      <c r="V425" s="80"/>
      <c r="W425" s="80"/>
      <c r="X425" s="80"/>
      <c r="Y425" s="80"/>
      <c r="Z425" s="80"/>
      <c r="AA425" s="80"/>
      <c r="AB425">
        <v>2</v>
      </c>
      <c r="AC425" s="79" t="str">
        <f>REPLACE(INDEX(GroupVertices[Group],MATCH(Edges[[#This Row],[Vertex 1]],GroupVertices[Vertex],0)),1,1,"")</f>
        <v>6</v>
      </c>
      <c r="AD425" s="79" t="str">
        <f>REPLACE(INDEX(GroupVertices[Group],MATCH(Edges[[#This Row],[Vertex 2]],GroupVertices[Vertex],0)),1,1,"")</f>
        <v>3</v>
      </c>
      <c r="AE425" s="34"/>
      <c r="AF425" s="34"/>
      <c r="AG425" s="34"/>
      <c r="AH425" s="34"/>
      <c r="AI425" s="34"/>
      <c r="AJ425" s="34"/>
      <c r="AK425" s="34"/>
      <c r="AL425" s="34"/>
      <c r="AM425" s="34"/>
    </row>
    <row r="426" spans="1:39" ht="15">
      <c r="A426" s="65" t="s">
        <v>303</v>
      </c>
      <c r="B426" s="65" t="s">
        <v>274</v>
      </c>
      <c r="C426" s="66" t="s">
        <v>4893</v>
      </c>
      <c r="D426" s="67">
        <v>1.1428571428571428</v>
      </c>
      <c r="E426" s="68" t="s">
        <v>137</v>
      </c>
      <c r="F426" s="69">
        <v>31.59375</v>
      </c>
      <c r="G426" s="66"/>
      <c r="H426" s="70"/>
      <c r="I426" s="71"/>
      <c r="J426" s="71"/>
      <c r="K426" s="34"/>
      <c r="L426" s="78">
        <v>426</v>
      </c>
      <c r="M426" s="78"/>
      <c r="N426" s="73"/>
      <c r="O426" s="80" t="s">
        <v>381</v>
      </c>
      <c r="P426" s="80" t="s">
        <v>521</v>
      </c>
      <c r="Q426" s="80" t="s">
        <v>915</v>
      </c>
      <c r="R426" s="80" t="s">
        <v>906</v>
      </c>
      <c r="S426" s="80"/>
      <c r="T426" s="80"/>
      <c r="U426" s="80"/>
      <c r="V426" s="80"/>
      <c r="W426" s="80"/>
      <c r="X426" s="80"/>
      <c r="Y426" s="80"/>
      <c r="Z426" s="80"/>
      <c r="AA426" s="80"/>
      <c r="AB426">
        <v>2</v>
      </c>
      <c r="AC426" s="79" t="str">
        <f>REPLACE(INDEX(GroupVertices[Group],MATCH(Edges[[#This Row],[Vertex 1]],GroupVertices[Vertex],0)),1,1,"")</f>
        <v>4</v>
      </c>
      <c r="AD426" s="79" t="str">
        <f>REPLACE(INDEX(GroupVertices[Group],MATCH(Edges[[#This Row],[Vertex 2]],GroupVertices[Vertex],0)),1,1,"")</f>
        <v>3</v>
      </c>
      <c r="AE426" s="34"/>
      <c r="AF426" s="34"/>
      <c r="AG426" s="34"/>
      <c r="AH426" s="34"/>
      <c r="AI426" s="34"/>
      <c r="AJ426" s="34"/>
      <c r="AK426" s="34"/>
      <c r="AL426" s="34"/>
      <c r="AM426" s="34"/>
    </row>
    <row r="427" spans="1:39" ht="15">
      <c r="A427" s="65" t="s">
        <v>303</v>
      </c>
      <c r="B427" s="65" t="s">
        <v>274</v>
      </c>
      <c r="C427" s="66" t="s">
        <v>4893</v>
      </c>
      <c r="D427" s="67">
        <v>1.1428571428571428</v>
      </c>
      <c r="E427" s="68" t="s">
        <v>137</v>
      </c>
      <c r="F427" s="69">
        <v>31.59375</v>
      </c>
      <c r="G427" s="66"/>
      <c r="H427" s="70"/>
      <c r="I427" s="71"/>
      <c r="J427" s="71"/>
      <c r="K427" s="34"/>
      <c r="L427" s="78">
        <v>427</v>
      </c>
      <c r="M427" s="78"/>
      <c r="N427" s="73"/>
      <c r="O427" s="80" t="s">
        <v>381</v>
      </c>
      <c r="P427" s="80" t="s">
        <v>521</v>
      </c>
      <c r="Q427" s="80" t="s">
        <v>915</v>
      </c>
      <c r="R427" s="80" t="s">
        <v>907</v>
      </c>
      <c r="S427" s="80"/>
      <c r="T427" s="80"/>
      <c r="U427" s="80"/>
      <c r="V427" s="80"/>
      <c r="W427" s="80"/>
      <c r="X427" s="80"/>
      <c r="Y427" s="80"/>
      <c r="Z427" s="80"/>
      <c r="AA427" s="80"/>
      <c r="AB427">
        <v>2</v>
      </c>
      <c r="AC427" s="79" t="str">
        <f>REPLACE(INDEX(GroupVertices[Group],MATCH(Edges[[#This Row],[Vertex 1]],GroupVertices[Vertex],0)),1,1,"")</f>
        <v>4</v>
      </c>
      <c r="AD427" s="79" t="str">
        <f>REPLACE(INDEX(GroupVertices[Group],MATCH(Edges[[#This Row],[Vertex 2]],GroupVertices[Vertex],0)),1,1,"")</f>
        <v>3</v>
      </c>
      <c r="AE427" s="34"/>
      <c r="AF427" s="34"/>
      <c r="AG427" s="34"/>
      <c r="AH427" s="34"/>
      <c r="AI427" s="34"/>
      <c r="AJ427" s="34"/>
      <c r="AK427" s="34"/>
      <c r="AL427" s="34"/>
      <c r="AM427" s="34"/>
    </row>
    <row r="428" spans="1:39" ht="15">
      <c r="A428" s="65" t="s">
        <v>256</v>
      </c>
      <c r="B428" s="65" t="s">
        <v>299</v>
      </c>
      <c r="C428" s="66" t="s">
        <v>4893</v>
      </c>
      <c r="D428" s="67">
        <v>1</v>
      </c>
      <c r="E428" s="68" t="s">
        <v>133</v>
      </c>
      <c r="F428" s="69">
        <v>32</v>
      </c>
      <c r="G428" s="66"/>
      <c r="H428" s="70"/>
      <c r="I428" s="71"/>
      <c r="J428" s="71"/>
      <c r="K428" s="34"/>
      <c r="L428" s="78">
        <v>428</v>
      </c>
      <c r="M428" s="78"/>
      <c r="N428" s="73"/>
      <c r="O428" s="80" t="s">
        <v>381</v>
      </c>
      <c r="P428" s="80" t="s">
        <v>527</v>
      </c>
      <c r="Q428" s="80" t="s">
        <v>919</v>
      </c>
      <c r="R428" s="80" t="s">
        <v>1396</v>
      </c>
      <c r="S428" s="80"/>
      <c r="T428" s="80"/>
      <c r="U428" s="80"/>
      <c r="V428" s="80"/>
      <c r="W428" s="80"/>
      <c r="X428" s="80"/>
      <c r="Y428" s="80"/>
      <c r="Z428" s="80"/>
      <c r="AA428" s="80"/>
      <c r="AB428">
        <v>1</v>
      </c>
      <c r="AC428" s="79" t="str">
        <f>REPLACE(INDEX(GroupVertices[Group],MATCH(Edges[[#This Row],[Vertex 1]],GroupVertices[Vertex],0)),1,1,"")</f>
        <v>7</v>
      </c>
      <c r="AD428" s="79" t="str">
        <f>REPLACE(INDEX(GroupVertices[Group],MATCH(Edges[[#This Row],[Vertex 2]],GroupVertices[Vertex],0)),1,1,"")</f>
        <v>5</v>
      </c>
      <c r="AE428" s="34"/>
      <c r="AF428" s="34"/>
      <c r="AG428" s="34"/>
      <c r="AH428" s="34"/>
      <c r="AI428" s="34"/>
      <c r="AJ428" s="34"/>
      <c r="AK428" s="34"/>
      <c r="AL428" s="34"/>
      <c r="AM428" s="34"/>
    </row>
    <row r="429" spans="1:39" ht="15">
      <c r="A429" s="65" t="s">
        <v>256</v>
      </c>
      <c r="B429" s="65" t="s">
        <v>234</v>
      </c>
      <c r="C429" s="66" t="s">
        <v>4893</v>
      </c>
      <c r="D429" s="67">
        <v>1</v>
      </c>
      <c r="E429" s="68" t="s">
        <v>133</v>
      </c>
      <c r="F429" s="69">
        <v>32</v>
      </c>
      <c r="G429" s="66"/>
      <c r="H429" s="70"/>
      <c r="I429" s="71"/>
      <c r="J429" s="71"/>
      <c r="K429" s="34"/>
      <c r="L429" s="78">
        <v>429</v>
      </c>
      <c r="M429" s="78"/>
      <c r="N429" s="73"/>
      <c r="O429" s="80" t="s">
        <v>381</v>
      </c>
      <c r="P429" s="80" t="s">
        <v>521</v>
      </c>
      <c r="Q429" s="80" t="s">
        <v>909</v>
      </c>
      <c r="R429" s="80" t="s">
        <v>905</v>
      </c>
      <c r="S429" s="80"/>
      <c r="T429" s="80"/>
      <c r="U429" s="80"/>
      <c r="V429" s="80"/>
      <c r="W429" s="80"/>
      <c r="X429" s="80"/>
      <c r="Y429" s="80"/>
      <c r="Z429" s="80"/>
      <c r="AA429" s="80"/>
      <c r="AB429">
        <v>1</v>
      </c>
      <c r="AC429" s="79" t="str">
        <f>REPLACE(INDEX(GroupVertices[Group],MATCH(Edges[[#This Row],[Vertex 1]],GroupVertices[Vertex],0)),1,1,"")</f>
        <v>7</v>
      </c>
      <c r="AD429" s="79" t="str">
        <f>REPLACE(INDEX(GroupVertices[Group],MATCH(Edges[[#This Row],[Vertex 2]],GroupVertices[Vertex],0)),1,1,"")</f>
        <v>7</v>
      </c>
      <c r="AE429" s="34"/>
      <c r="AF429" s="34"/>
      <c r="AG429" s="34"/>
      <c r="AH429" s="34"/>
      <c r="AI429" s="34"/>
      <c r="AJ429" s="34"/>
      <c r="AK429" s="34"/>
      <c r="AL429" s="34"/>
      <c r="AM429" s="34"/>
    </row>
    <row r="430" spans="1:39" ht="15">
      <c r="A430" s="65" t="s">
        <v>256</v>
      </c>
      <c r="B430" s="65" t="s">
        <v>285</v>
      </c>
      <c r="C430" s="66" t="s">
        <v>4893</v>
      </c>
      <c r="D430" s="67">
        <v>1</v>
      </c>
      <c r="E430" s="68" t="s">
        <v>133</v>
      </c>
      <c r="F430" s="69">
        <v>32</v>
      </c>
      <c r="G430" s="66"/>
      <c r="H430" s="70"/>
      <c r="I430" s="71"/>
      <c r="J430" s="71"/>
      <c r="K430" s="34"/>
      <c r="L430" s="78">
        <v>430</v>
      </c>
      <c r="M430" s="78"/>
      <c r="N430" s="73"/>
      <c r="O430" s="80" t="s">
        <v>381</v>
      </c>
      <c r="P430" s="80" t="s">
        <v>521</v>
      </c>
      <c r="Q430" s="80" t="s">
        <v>909</v>
      </c>
      <c r="R430" s="80" t="s">
        <v>908</v>
      </c>
      <c r="S430" s="80"/>
      <c r="T430" s="80"/>
      <c r="U430" s="80"/>
      <c r="V430" s="80"/>
      <c r="W430" s="80"/>
      <c r="X430" s="80"/>
      <c r="Y430" s="80"/>
      <c r="Z430" s="80"/>
      <c r="AA430" s="80"/>
      <c r="AB430">
        <v>1</v>
      </c>
      <c r="AC430" s="79" t="str">
        <f>REPLACE(INDEX(GroupVertices[Group],MATCH(Edges[[#This Row],[Vertex 1]],GroupVertices[Vertex],0)),1,1,"")</f>
        <v>7</v>
      </c>
      <c r="AD430" s="79" t="str">
        <f>REPLACE(INDEX(GroupVertices[Group],MATCH(Edges[[#This Row],[Vertex 2]],GroupVertices[Vertex],0)),1,1,"")</f>
        <v>7</v>
      </c>
      <c r="AE430" s="34"/>
      <c r="AF430" s="34"/>
      <c r="AG430" s="34"/>
      <c r="AH430" s="34"/>
      <c r="AI430" s="34"/>
      <c r="AJ430" s="34"/>
      <c r="AK430" s="34"/>
      <c r="AL430" s="34"/>
      <c r="AM430" s="34"/>
    </row>
    <row r="431" spans="1:39" ht="15">
      <c r="A431" s="65" t="s">
        <v>304</v>
      </c>
      <c r="B431" s="65" t="s">
        <v>256</v>
      </c>
      <c r="C431" s="66" t="s">
        <v>4893</v>
      </c>
      <c r="D431" s="67">
        <v>1</v>
      </c>
      <c r="E431" s="68" t="s">
        <v>133</v>
      </c>
      <c r="F431" s="69">
        <v>32</v>
      </c>
      <c r="G431" s="66"/>
      <c r="H431" s="70"/>
      <c r="I431" s="71"/>
      <c r="J431" s="71"/>
      <c r="K431" s="34"/>
      <c r="L431" s="78">
        <v>431</v>
      </c>
      <c r="M431" s="78"/>
      <c r="N431" s="73"/>
      <c r="O431" s="80" t="s">
        <v>381</v>
      </c>
      <c r="P431" s="80" t="s">
        <v>521</v>
      </c>
      <c r="Q431" s="80" t="s">
        <v>912</v>
      </c>
      <c r="R431" s="80" t="s">
        <v>909</v>
      </c>
      <c r="S431" s="80"/>
      <c r="T431" s="80"/>
      <c r="U431" s="80"/>
      <c r="V431" s="80"/>
      <c r="W431" s="80"/>
      <c r="X431" s="80"/>
      <c r="Y431" s="80"/>
      <c r="Z431" s="80"/>
      <c r="AA431" s="80"/>
      <c r="AB431">
        <v>1</v>
      </c>
      <c r="AC431" s="79" t="str">
        <f>REPLACE(INDEX(GroupVertices[Group],MATCH(Edges[[#This Row],[Vertex 1]],GroupVertices[Vertex],0)),1,1,"")</f>
        <v>4</v>
      </c>
      <c r="AD431" s="79" t="str">
        <f>REPLACE(INDEX(GroupVertices[Group],MATCH(Edges[[#This Row],[Vertex 2]],GroupVertices[Vertex],0)),1,1,"")</f>
        <v>7</v>
      </c>
      <c r="AE431" s="34"/>
      <c r="AF431" s="34"/>
      <c r="AG431" s="34"/>
      <c r="AH431" s="34"/>
      <c r="AI431" s="34"/>
      <c r="AJ431" s="34"/>
      <c r="AK431" s="34"/>
      <c r="AL431" s="34"/>
      <c r="AM431" s="34"/>
    </row>
    <row r="432" spans="1:39" ht="15">
      <c r="A432" s="65" t="s">
        <v>293</v>
      </c>
      <c r="B432" s="65" t="s">
        <v>256</v>
      </c>
      <c r="C432" s="66" t="s">
        <v>4893</v>
      </c>
      <c r="D432" s="67">
        <v>1</v>
      </c>
      <c r="E432" s="68" t="s">
        <v>133</v>
      </c>
      <c r="F432" s="69">
        <v>32</v>
      </c>
      <c r="G432" s="66"/>
      <c r="H432" s="70"/>
      <c r="I432" s="71"/>
      <c r="J432" s="71"/>
      <c r="K432" s="34"/>
      <c r="L432" s="78">
        <v>432</v>
      </c>
      <c r="M432" s="78"/>
      <c r="N432" s="73"/>
      <c r="O432" s="80" t="s">
        <v>381</v>
      </c>
      <c r="P432" s="80" t="s">
        <v>521</v>
      </c>
      <c r="Q432" s="80" t="s">
        <v>913</v>
      </c>
      <c r="R432" s="80" t="s">
        <v>909</v>
      </c>
      <c r="S432" s="80"/>
      <c r="T432" s="80"/>
      <c r="U432" s="80"/>
      <c r="V432" s="80"/>
      <c r="W432" s="80"/>
      <c r="X432" s="80"/>
      <c r="Y432" s="80"/>
      <c r="Z432" s="80"/>
      <c r="AA432" s="80"/>
      <c r="AB432">
        <v>1</v>
      </c>
      <c r="AC432" s="79" t="str">
        <f>REPLACE(INDEX(GroupVertices[Group],MATCH(Edges[[#This Row],[Vertex 1]],GroupVertices[Vertex],0)),1,1,"")</f>
        <v>6</v>
      </c>
      <c r="AD432" s="79" t="str">
        <f>REPLACE(INDEX(GroupVertices[Group],MATCH(Edges[[#This Row],[Vertex 2]],GroupVertices[Vertex],0)),1,1,"")</f>
        <v>7</v>
      </c>
      <c r="AE432" s="34"/>
      <c r="AF432" s="34"/>
      <c r="AG432" s="34"/>
      <c r="AH432" s="34"/>
      <c r="AI432" s="34"/>
      <c r="AJ432" s="34"/>
      <c r="AK432" s="34"/>
      <c r="AL432" s="34"/>
      <c r="AM432" s="34"/>
    </row>
    <row r="433" spans="1:39" ht="15">
      <c r="A433" s="65" t="s">
        <v>303</v>
      </c>
      <c r="B433" s="65" t="s">
        <v>256</v>
      </c>
      <c r="C433" s="66" t="s">
        <v>4893</v>
      </c>
      <c r="D433" s="67">
        <v>1</v>
      </c>
      <c r="E433" s="68" t="s">
        <v>133</v>
      </c>
      <c r="F433" s="69">
        <v>32</v>
      </c>
      <c r="G433" s="66"/>
      <c r="H433" s="70"/>
      <c r="I433" s="71"/>
      <c r="J433" s="71"/>
      <c r="K433" s="34"/>
      <c r="L433" s="78">
        <v>433</v>
      </c>
      <c r="M433" s="78"/>
      <c r="N433" s="73"/>
      <c r="O433" s="80" t="s">
        <v>381</v>
      </c>
      <c r="P433" s="80" t="s">
        <v>521</v>
      </c>
      <c r="Q433" s="80" t="s">
        <v>915</v>
      </c>
      <c r="R433" s="80" t="s">
        <v>909</v>
      </c>
      <c r="S433" s="80"/>
      <c r="T433" s="80"/>
      <c r="U433" s="80"/>
      <c r="V433" s="80"/>
      <c r="W433" s="80"/>
      <c r="X433" s="80"/>
      <c r="Y433" s="80"/>
      <c r="Z433" s="80"/>
      <c r="AA433" s="80"/>
      <c r="AB433">
        <v>1</v>
      </c>
      <c r="AC433" s="79" t="str">
        <f>REPLACE(INDEX(GroupVertices[Group],MATCH(Edges[[#This Row],[Vertex 1]],GroupVertices[Vertex],0)),1,1,"")</f>
        <v>4</v>
      </c>
      <c r="AD433" s="79" t="str">
        <f>REPLACE(INDEX(GroupVertices[Group],MATCH(Edges[[#This Row],[Vertex 2]],GroupVertices[Vertex],0)),1,1,"")</f>
        <v>7</v>
      </c>
      <c r="AE433" s="34"/>
      <c r="AF433" s="34"/>
      <c r="AG433" s="34"/>
      <c r="AH433" s="34"/>
      <c r="AI433" s="34"/>
      <c r="AJ433" s="34"/>
      <c r="AK433" s="34"/>
      <c r="AL433" s="34"/>
      <c r="AM433" s="34"/>
    </row>
    <row r="434" spans="1:39" ht="15">
      <c r="A434" s="65" t="s">
        <v>305</v>
      </c>
      <c r="B434" s="65" t="s">
        <v>294</v>
      </c>
      <c r="C434" s="66" t="s">
        <v>4893</v>
      </c>
      <c r="D434" s="67">
        <v>1</v>
      </c>
      <c r="E434" s="68" t="s">
        <v>133</v>
      </c>
      <c r="F434" s="69">
        <v>32</v>
      </c>
      <c r="G434" s="66"/>
      <c r="H434" s="70"/>
      <c r="I434" s="71"/>
      <c r="J434" s="71"/>
      <c r="K434" s="34"/>
      <c r="L434" s="78">
        <v>434</v>
      </c>
      <c r="M434" s="78"/>
      <c r="N434" s="73"/>
      <c r="O434" s="80" t="s">
        <v>381</v>
      </c>
      <c r="P434" s="80" t="s">
        <v>528</v>
      </c>
      <c r="Q434" s="80" t="s">
        <v>920</v>
      </c>
      <c r="R434" s="80" t="s">
        <v>1397</v>
      </c>
      <c r="S434" s="80"/>
      <c r="T434" s="80"/>
      <c r="U434" s="80"/>
      <c r="V434" s="80"/>
      <c r="W434" s="80"/>
      <c r="X434" s="80"/>
      <c r="Y434" s="80"/>
      <c r="Z434" s="80"/>
      <c r="AA434" s="80"/>
      <c r="AB434">
        <v>1</v>
      </c>
      <c r="AC434" s="79" t="str">
        <f>REPLACE(INDEX(GroupVertices[Group],MATCH(Edges[[#This Row],[Vertex 1]],GroupVertices[Vertex],0)),1,1,"")</f>
        <v>4</v>
      </c>
      <c r="AD434" s="79" t="str">
        <f>REPLACE(INDEX(GroupVertices[Group],MATCH(Edges[[#This Row],[Vertex 2]],GroupVertices[Vertex],0)),1,1,"")</f>
        <v>6</v>
      </c>
      <c r="AE434" s="34"/>
      <c r="AF434" s="34"/>
      <c r="AG434" s="34"/>
      <c r="AH434" s="34"/>
      <c r="AI434" s="34"/>
      <c r="AJ434" s="34"/>
      <c r="AK434" s="34"/>
      <c r="AL434" s="34"/>
      <c r="AM434" s="34"/>
    </row>
    <row r="435" spans="1:39" ht="15">
      <c r="A435" s="65" t="s">
        <v>305</v>
      </c>
      <c r="B435" s="65" t="s">
        <v>313</v>
      </c>
      <c r="C435" s="66" t="s">
        <v>4893</v>
      </c>
      <c r="D435" s="67">
        <v>1.1428571428571428</v>
      </c>
      <c r="E435" s="68" t="s">
        <v>137</v>
      </c>
      <c r="F435" s="69">
        <v>31.59375</v>
      </c>
      <c r="G435" s="66"/>
      <c r="H435" s="70"/>
      <c r="I435" s="71"/>
      <c r="J435" s="71"/>
      <c r="K435" s="34"/>
      <c r="L435" s="78">
        <v>435</v>
      </c>
      <c r="M435" s="78"/>
      <c r="N435" s="73"/>
      <c r="O435" s="80" t="s">
        <v>381</v>
      </c>
      <c r="P435" s="80" t="s">
        <v>529</v>
      </c>
      <c r="Q435" s="80" t="s">
        <v>921</v>
      </c>
      <c r="R435" s="80" t="s">
        <v>1398</v>
      </c>
      <c r="S435" s="80"/>
      <c r="T435" s="80"/>
      <c r="U435" s="80"/>
      <c r="V435" s="80"/>
      <c r="W435" s="80"/>
      <c r="X435" s="80"/>
      <c r="Y435" s="80"/>
      <c r="Z435" s="80"/>
      <c r="AA435" s="80"/>
      <c r="AB435">
        <v>2</v>
      </c>
      <c r="AC435" s="79" t="str">
        <f>REPLACE(INDEX(GroupVertices[Group],MATCH(Edges[[#This Row],[Vertex 1]],GroupVertices[Vertex],0)),1,1,"")</f>
        <v>4</v>
      </c>
      <c r="AD435" s="79" t="str">
        <f>REPLACE(INDEX(GroupVertices[Group],MATCH(Edges[[#This Row],[Vertex 2]],GroupVertices[Vertex],0)),1,1,"")</f>
        <v>5</v>
      </c>
      <c r="AE435" s="34"/>
      <c r="AF435" s="34"/>
      <c r="AG435" s="34"/>
      <c r="AH435" s="34"/>
      <c r="AI435" s="34"/>
      <c r="AJ435" s="34"/>
      <c r="AK435" s="34"/>
      <c r="AL435" s="34"/>
      <c r="AM435" s="34"/>
    </row>
    <row r="436" spans="1:39" ht="15">
      <c r="A436" s="65" t="s">
        <v>305</v>
      </c>
      <c r="B436" s="65" t="s">
        <v>313</v>
      </c>
      <c r="C436" s="66" t="s">
        <v>4893</v>
      </c>
      <c r="D436" s="67">
        <v>1.1428571428571428</v>
      </c>
      <c r="E436" s="68" t="s">
        <v>137</v>
      </c>
      <c r="F436" s="69">
        <v>31.59375</v>
      </c>
      <c r="G436" s="66"/>
      <c r="H436" s="70"/>
      <c r="I436" s="71"/>
      <c r="J436" s="71"/>
      <c r="K436" s="34"/>
      <c r="L436" s="78">
        <v>436</v>
      </c>
      <c r="M436" s="78"/>
      <c r="N436" s="73"/>
      <c r="O436" s="80" t="s">
        <v>381</v>
      </c>
      <c r="P436" s="80" t="s">
        <v>529</v>
      </c>
      <c r="Q436" s="80" t="s">
        <v>921</v>
      </c>
      <c r="R436" s="80" t="s">
        <v>1399</v>
      </c>
      <c r="S436" s="80"/>
      <c r="T436" s="80"/>
      <c r="U436" s="80"/>
      <c r="V436" s="80"/>
      <c r="W436" s="80"/>
      <c r="X436" s="80"/>
      <c r="Y436" s="80"/>
      <c r="Z436" s="80"/>
      <c r="AA436" s="80"/>
      <c r="AB436">
        <v>2</v>
      </c>
      <c r="AC436" s="79" t="str">
        <f>REPLACE(INDEX(GroupVertices[Group],MATCH(Edges[[#This Row],[Vertex 1]],GroupVertices[Vertex],0)),1,1,"")</f>
        <v>4</v>
      </c>
      <c r="AD436" s="79" t="str">
        <f>REPLACE(INDEX(GroupVertices[Group],MATCH(Edges[[#This Row],[Vertex 2]],GroupVertices[Vertex],0)),1,1,"")</f>
        <v>5</v>
      </c>
      <c r="AE436" s="34"/>
      <c r="AF436" s="34"/>
      <c r="AG436" s="34"/>
      <c r="AH436" s="34"/>
      <c r="AI436" s="34"/>
      <c r="AJ436" s="34"/>
      <c r="AK436" s="34"/>
      <c r="AL436" s="34"/>
      <c r="AM436" s="34"/>
    </row>
    <row r="437" spans="1:39" ht="15">
      <c r="A437" s="65" t="s">
        <v>305</v>
      </c>
      <c r="B437" s="65" t="s">
        <v>275</v>
      </c>
      <c r="C437" s="66" t="s">
        <v>4893</v>
      </c>
      <c r="D437" s="67">
        <v>1</v>
      </c>
      <c r="E437" s="68" t="s">
        <v>133</v>
      </c>
      <c r="F437" s="69">
        <v>32</v>
      </c>
      <c r="G437" s="66"/>
      <c r="H437" s="70"/>
      <c r="I437" s="71"/>
      <c r="J437" s="71"/>
      <c r="K437" s="34"/>
      <c r="L437" s="78">
        <v>437</v>
      </c>
      <c r="M437" s="78"/>
      <c r="N437" s="73"/>
      <c r="O437" s="80" t="s">
        <v>381</v>
      </c>
      <c r="P437" s="80" t="s">
        <v>530</v>
      </c>
      <c r="Q437" s="80" t="s">
        <v>922</v>
      </c>
      <c r="R437" s="80" t="s">
        <v>1400</v>
      </c>
      <c r="S437" s="80"/>
      <c r="T437" s="80"/>
      <c r="U437" s="80"/>
      <c r="V437" s="80"/>
      <c r="W437" s="80"/>
      <c r="X437" s="80"/>
      <c r="Y437" s="80"/>
      <c r="Z437" s="80"/>
      <c r="AA437" s="80"/>
      <c r="AB437">
        <v>1</v>
      </c>
      <c r="AC437" s="79" t="str">
        <f>REPLACE(INDEX(GroupVertices[Group],MATCH(Edges[[#This Row],[Vertex 1]],GroupVertices[Vertex],0)),1,1,"")</f>
        <v>4</v>
      </c>
      <c r="AD437" s="79" t="str">
        <f>REPLACE(INDEX(GroupVertices[Group],MATCH(Edges[[#This Row],[Vertex 2]],GroupVertices[Vertex],0)),1,1,"")</f>
        <v>4</v>
      </c>
      <c r="AE437" s="34"/>
      <c r="AF437" s="34"/>
      <c r="AG437" s="34"/>
      <c r="AH437" s="34"/>
      <c r="AI437" s="34"/>
      <c r="AJ437" s="34"/>
      <c r="AK437" s="34"/>
      <c r="AL437" s="34"/>
      <c r="AM437" s="34"/>
    </row>
    <row r="438" spans="1:39" ht="15">
      <c r="A438" s="65" t="s">
        <v>303</v>
      </c>
      <c r="B438" s="65" t="s">
        <v>305</v>
      </c>
      <c r="C438" s="66" t="s">
        <v>4893</v>
      </c>
      <c r="D438" s="67">
        <v>1</v>
      </c>
      <c r="E438" s="68" t="s">
        <v>133</v>
      </c>
      <c r="F438" s="69">
        <v>32</v>
      </c>
      <c r="G438" s="66"/>
      <c r="H438" s="70"/>
      <c r="I438" s="71"/>
      <c r="J438" s="71"/>
      <c r="K438" s="34"/>
      <c r="L438" s="78">
        <v>438</v>
      </c>
      <c r="M438" s="78"/>
      <c r="N438" s="73"/>
      <c r="O438" s="80" t="s">
        <v>381</v>
      </c>
      <c r="P438" s="80" t="s">
        <v>531</v>
      </c>
      <c r="Q438" s="80" t="s">
        <v>923</v>
      </c>
      <c r="R438" s="80" t="s">
        <v>1401</v>
      </c>
      <c r="S438" s="80"/>
      <c r="T438" s="80"/>
      <c r="U438" s="80"/>
      <c r="V438" s="80"/>
      <c r="W438" s="80"/>
      <c r="X438" s="80"/>
      <c r="Y438" s="80"/>
      <c r="Z438" s="80"/>
      <c r="AA438" s="80"/>
      <c r="AB438">
        <v>1</v>
      </c>
      <c r="AC438" s="79" t="str">
        <f>REPLACE(INDEX(GroupVertices[Group],MATCH(Edges[[#This Row],[Vertex 1]],GroupVertices[Vertex],0)),1,1,"")</f>
        <v>4</v>
      </c>
      <c r="AD438" s="79" t="str">
        <f>REPLACE(INDEX(GroupVertices[Group],MATCH(Edges[[#This Row],[Vertex 2]],GroupVertices[Vertex],0)),1,1,"")</f>
        <v>4</v>
      </c>
      <c r="AE438" s="34"/>
      <c r="AF438" s="34"/>
      <c r="AG438" s="34"/>
      <c r="AH438" s="34"/>
      <c r="AI438" s="34"/>
      <c r="AJ438" s="34"/>
      <c r="AK438" s="34"/>
      <c r="AL438" s="34"/>
      <c r="AM438" s="34"/>
    </row>
    <row r="439" spans="1:39" ht="15">
      <c r="A439" s="65" t="s">
        <v>234</v>
      </c>
      <c r="B439" s="65" t="s">
        <v>302</v>
      </c>
      <c r="C439" s="66" t="s">
        <v>4893</v>
      </c>
      <c r="D439" s="67">
        <v>1.1428571428571428</v>
      </c>
      <c r="E439" s="68" t="s">
        <v>137</v>
      </c>
      <c r="F439" s="69">
        <v>31.59375</v>
      </c>
      <c r="G439" s="66"/>
      <c r="H439" s="70"/>
      <c r="I439" s="71"/>
      <c r="J439" s="71"/>
      <c r="K439" s="34"/>
      <c r="L439" s="78">
        <v>439</v>
      </c>
      <c r="M439" s="78"/>
      <c r="N439" s="73"/>
      <c r="O439" s="80" t="s">
        <v>381</v>
      </c>
      <c r="P439" s="80" t="s">
        <v>532</v>
      </c>
      <c r="Q439" s="80" t="s">
        <v>924</v>
      </c>
      <c r="R439" s="80" t="s">
        <v>1402</v>
      </c>
      <c r="S439" s="80"/>
      <c r="T439" s="80"/>
      <c r="U439" s="80"/>
      <c r="V439" s="80"/>
      <c r="W439" s="80"/>
      <c r="X439" s="80"/>
      <c r="Y439" s="80"/>
      <c r="Z439" s="80"/>
      <c r="AA439" s="80"/>
      <c r="AB439">
        <v>2</v>
      </c>
      <c r="AC439" s="79" t="str">
        <f>REPLACE(INDEX(GroupVertices[Group],MATCH(Edges[[#This Row],[Vertex 1]],GroupVertices[Vertex],0)),1,1,"")</f>
        <v>7</v>
      </c>
      <c r="AD439" s="79" t="str">
        <f>REPLACE(INDEX(GroupVertices[Group],MATCH(Edges[[#This Row],[Vertex 2]],GroupVertices[Vertex],0)),1,1,"")</f>
        <v>7</v>
      </c>
      <c r="AE439" s="34"/>
      <c r="AF439" s="34"/>
      <c r="AG439" s="34"/>
      <c r="AH439" s="34"/>
      <c r="AI439" s="34"/>
      <c r="AJ439" s="34"/>
      <c r="AK439" s="34"/>
      <c r="AL439" s="34"/>
      <c r="AM439" s="34"/>
    </row>
    <row r="440" spans="1:39" ht="15">
      <c r="A440" s="65" t="s">
        <v>234</v>
      </c>
      <c r="B440" s="65" t="s">
        <v>302</v>
      </c>
      <c r="C440" s="66" t="s">
        <v>4893</v>
      </c>
      <c r="D440" s="67">
        <v>1.1428571428571428</v>
      </c>
      <c r="E440" s="68" t="s">
        <v>137</v>
      </c>
      <c r="F440" s="69">
        <v>31.59375</v>
      </c>
      <c r="G440" s="66"/>
      <c r="H440" s="70"/>
      <c r="I440" s="71"/>
      <c r="J440" s="71"/>
      <c r="K440" s="34"/>
      <c r="L440" s="78">
        <v>440</v>
      </c>
      <c r="M440" s="78"/>
      <c r="N440" s="73"/>
      <c r="O440" s="80" t="s">
        <v>381</v>
      </c>
      <c r="P440" s="80" t="s">
        <v>532</v>
      </c>
      <c r="Q440" s="80" t="s">
        <v>924</v>
      </c>
      <c r="R440" s="80" t="s">
        <v>1403</v>
      </c>
      <c r="S440" s="80"/>
      <c r="T440" s="80"/>
      <c r="U440" s="80"/>
      <c r="V440" s="80"/>
      <c r="W440" s="80"/>
      <c r="X440" s="80"/>
      <c r="Y440" s="80"/>
      <c r="Z440" s="80"/>
      <c r="AA440" s="80"/>
      <c r="AB440">
        <v>2</v>
      </c>
      <c r="AC440" s="79" t="str">
        <f>REPLACE(INDEX(GroupVertices[Group],MATCH(Edges[[#This Row],[Vertex 1]],GroupVertices[Vertex],0)),1,1,"")</f>
        <v>7</v>
      </c>
      <c r="AD440" s="79" t="str">
        <f>REPLACE(INDEX(GroupVertices[Group],MATCH(Edges[[#This Row],[Vertex 2]],GroupVertices[Vertex],0)),1,1,"")</f>
        <v>7</v>
      </c>
      <c r="AE440" s="34"/>
      <c r="AF440" s="34"/>
      <c r="AG440" s="34"/>
      <c r="AH440" s="34"/>
      <c r="AI440" s="34"/>
      <c r="AJ440" s="34"/>
      <c r="AK440" s="34"/>
      <c r="AL440" s="34"/>
      <c r="AM440" s="34"/>
    </row>
    <row r="441" spans="1:39" ht="15">
      <c r="A441" s="65" t="s">
        <v>234</v>
      </c>
      <c r="B441" s="65" t="s">
        <v>237</v>
      </c>
      <c r="C441" s="66" t="s">
        <v>4893</v>
      </c>
      <c r="D441" s="67">
        <v>1</v>
      </c>
      <c r="E441" s="68" t="s">
        <v>133</v>
      </c>
      <c r="F441" s="69">
        <v>32</v>
      </c>
      <c r="G441" s="66"/>
      <c r="H441" s="70"/>
      <c r="I441" s="71"/>
      <c r="J441" s="71"/>
      <c r="K441" s="34"/>
      <c r="L441" s="78">
        <v>441</v>
      </c>
      <c r="M441" s="78"/>
      <c r="N441" s="73"/>
      <c r="O441" s="80" t="s">
        <v>381</v>
      </c>
      <c r="P441" s="80" t="s">
        <v>402</v>
      </c>
      <c r="Q441" s="80" t="s">
        <v>710</v>
      </c>
      <c r="R441" s="80" t="s">
        <v>710</v>
      </c>
      <c r="S441" s="80"/>
      <c r="T441" s="80"/>
      <c r="U441" s="80"/>
      <c r="V441" s="80"/>
      <c r="W441" s="80"/>
      <c r="X441" s="80"/>
      <c r="Y441" s="80"/>
      <c r="Z441" s="80"/>
      <c r="AA441" s="80"/>
      <c r="AB441">
        <v>1</v>
      </c>
      <c r="AC441" s="79" t="str">
        <f>REPLACE(INDEX(GroupVertices[Group],MATCH(Edges[[#This Row],[Vertex 1]],GroupVertices[Vertex],0)),1,1,"")</f>
        <v>7</v>
      </c>
      <c r="AD441" s="79" t="str">
        <f>REPLACE(INDEX(GroupVertices[Group],MATCH(Edges[[#This Row],[Vertex 2]],GroupVertices[Vertex],0)),1,1,"")</f>
        <v>7</v>
      </c>
      <c r="AE441" s="34"/>
      <c r="AF441" s="34"/>
      <c r="AG441" s="34"/>
      <c r="AH441" s="34"/>
      <c r="AI441" s="34"/>
      <c r="AJ441" s="34"/>
      <c r="AK441" s="34"/>
      <c r="AL441" s="34"/>
      <c r="AM441" s="34"/>
    </row>
    <row r="442" spans="1:39" ht="15">
      <c r="A442" s="65" t="s">
        <v>234</v>
      </c>
      <c r="B442" s="65" t="s">
        <v>246</v>
      </c>
      <c r="C442" s="66" t="s">
        <v>4893</v>
      </c>
      <c r="D442" s="67">
        <v>1</v>
      </c>
      <c r="E442" s="68" t="s">
        <v>133</v>
      </c>
      <c r="F442" s="69">
        <v>32</v>
      </c>
      <c r="G442" s="66"/>
      <c r="H442" s="70"/>
      <c r="I442" s="71"/>
      <c r="J442" s="71"/>
      <c r="K442" s="34"/>
      <c r="L442" s="78">
        <v>442</v>
      </c>
      <c r="M442" s="78"/>
      <c r="N442" s="73"/>
      <c r="O442" s="80" t="s">
        <v>381</v>
      </c>
      <c r="P442" s="80" t="s">
        <v>505</v>
      </c>
      <c r="Q442" s="80" t="s">
        <v>878</v>
      </c>
      <c r="R442" s="80" t="s">
        <v>875</v>
      </c>
      <c r="S442" s="80"/>
      <c r="T442" s="80"/>
      <c r="U442" s="80"/>
      <c r="V442" s="80"/>
      <c r="W442" s="80"/>
      <c r="X442" s="80"/>
      <c r="Y442" s="80"/>
      <c r="Z442" s="80"/>
      <c r="AA442" s="80"/>
      <c r="AB442">
        <v>1</v>
      </c>
      <c r="AC442" s="79" t="str">
        <f>REPLACE(INDEX(GroupVertices[Group],MATCH(Edges[[#This Row],[Vertex 1]],GroupVertices[Vertex],0)),1,1,"")</f>
        <v>7</v>
      </c>
      <c r="AD442" s="79" t="str">
        <f>REPLACE(INDEX(GroupVertices[Group],MATCH(Edges[[#This Row],[Vertex 2]],GroupVertices[Vertex],0)),1,1,"")</f>
        <v>6</v>
      </c>
      <c r="AE442" s="34"/>
      <c r="AF442" s="34"/>
      <c r="AG442" s="34"/>
      <c r="AH442" s="34"/>
      <c r="AI442" s="34"/>
      <c r="AJ442" s="34"/>
      <c r="AK442" s="34"/>
      <c r="AL442" s="34"/>
      <c r="AM442" s="34"/>
    </row>
    <row r="443" spans="1:39" ht="15">
      <c r="A443" s="65" t="s">
        <v>238</v>
      </c>
      <c r="B443" s="65" t="s">
        <v>234</v>
      </c>
      <c r="C443" s="66" t="s">
        <v>4893</v>
      </c>
      <c r="D443" s="67">
        <v>1</v>
      </c>
      <c r="E443" s="68" t="s">
        <v>133</v>
      </c>
      <c r="F443" s="69">
        <v>32</v>
      </c>
      <c r="G443" s="66"/>
      <c r="H443" s="70"/>
      <c r="I443" s="71"/>
      <c r="J443" s="71"/>
      <c r="K443" s="34"/>
      <c r="L443" s="78">
        <v>443</v>
      </c>
      <c r="M443" s="78"/>
      <c r="N443" s="73"/>
      <c r="O443" s="80" t="s">
        <v>381</v>
      </c>
      <c r="P443" s="80" t="s">
        <v>402</v>
      </c>
      <c r="Q443" s="80" t="s">
        <v>711</v>
      </c>
      <c r="R443" s="80" t="s">
        <v>710</v>
      </c>
      <c r="S443" s="80"/>
      <c r="T443" s="80"/>
      <c r="U443" s="80"/>
      <c r="V443" s="80"/>
      <c r="W443" s="80"/>
      <c r="X443" s="80"/>
      <c r="Y443" s="80"/>
      <c r="Z443" s="80"/>
      <c r="AA443" s="80"/>
      <c r="AB443">
        <v>1</v>
      </c>
      <c r="AC443" s="79" t="str">
        <f>REPLACE(INDEX(GroupVertices[Group],MATCH(Edges[[#This Row],[Vertex 1]],GroupVertices[Vertex],0)),1,1,"")</f>
        <v>7</v>
      </c>
      <c r="AD443" s="79" t="str">
        <f>REPLACE(INDEX(GroupVertices[Group],MATCH(Edges[[#This Row],[Vertex 2]],GroupVertices[Vertex],0)),1,1,"")</f>
        <v>7</v>
      </c>
      <c r="AE443" s="34"/>
      <c r="AF443" s="34"/>
      <c r="AG443" s="34"/>
      <c r="AH443" s="34"/>
      <c r="AI443" s="34"/>
      <c r="AJ443" s="34"/>
      <c r="AK443" s="34"/>
      <c r="AL443" s="34"/>
      <c r="AM443" s="34"/>
    </row>
    <row r="444" spans="1:39" ht="15">
      <c r="A444" s="65" t="s">
        <v>285</v>
      </c>
      <c r="B444" s="65" t="s">
        <v>234</v>
      </c>
      <c r="C444" s="66" t="s">
        <v>4893</v>
      </c>
      <c r="D444" s="67">
        <v>1</v>
      </c>
      <c r="E444" s="68" t="s">
        <v>133</v>
      </c>
      <c r="F444" s="69">
        <v>32</v>
      </c>
      <c r="G444" s="66"/>
      <c r="H444" s="70"/>
      <c r="I444" s="71"/>
      <c r="J444" s="71"/>
      <c r="K444" s="34"/>
      <c r="L444" s="78">
        <v>444</v>
      </c>
      <c r="M444" s="78"/>
      <c r="N444" s="73"/>
      <c r="O444" s="80" t="s">
        <v>381</v>
      </c>
      <c r="P444" s="80" t="s">
        <v>521</v>
      </c>
      <c r="Q444" s="80" t="s">
        <v>908</v>
      </c>
      <c r="R444" s="80" t="s">
        <v>905</v>
      </c>
      <c r="S444" s="80"/>
      <c r="T444" s="80"/>
      <c r="U444" s="80"/>
      <c r="V444" s="80"/>
      <c r="W444" s="80"/>
      <c r="X444" s="80"/>
      <c r="Y444" s="80"/>
      <c r="Z444" s="80"/>
      <c r="AA444" s="80"/>
      <c r="AB444">
        <v>1</v>
      </c>
      <c r="AC444" s="79" t="str">
        <f>REPLACE(INDEX(GroupVertices[Group],MATCH(Edges[[#This Row],[Vertex 1]],GroupVertices[Vertex],0)),1,1,"")</f>
        <v>7</v>
      </c>
      <c r="AD444" s="79" t="str">
        <f>REPLACE(INDEX(GroupVertices[Group],MATCH(Edges[[#This Row],[Vertex 2]],GroupVertices[Vertex],0)),1,1,"")</f>
        <v>7</v>
      </c>
      <c r="AE444" s="34"/>
      <c r="AF444" s="34"/>
      <c r="AG444" s="34"/>
      <c r="AH444" s="34"/>
      <c r="AI444" s="34"/>
      <c r="AJ444" s="34"/>
      <c r="AK444" s="34"/>
      <c r="AL444" s="34"/>
      <c r="AM444" s="34"/>
    </row>
    <row r="445" spans="1:39" ht="15">
      <c r="A445" s="65" t="s">
        <v>304</v>
      </c>
      <c r="B445" s="65" t="s">
        <v>234</v>
      </c>
      <c r="C445" s="66" t="s">
        <v>4893</v>
      </c>
      <c r="D445" s="67">
        <v>1</v>
      </c>
      <c r="E445" s="68" t="s">
        <v>133</v>
      </c>
      <c r="F445" s="69">
        <v>32</v>
      </c>
      <c r="G445" s="66"/>
      <c r="H445" s="70"/>
      <c r="I445" s="71"/>
      <c r="J445" s="71"/>
      <c r="K445" s="34"/>
      <c r="L445" s="78">
        <v>445</v>
      </c>
      <c r="M445" s="78"/>
      <c r="N445" s="73"/>
      <c r="O445" s="80" t="s">
        <v>381</v>
      </c>
      <c r="P445" s="80" t="s">
        <v>521</v>
      </c>
      <c r="Q445" s="80" t="s">
        <v>912</v>
      </c>
      <c r="R445" s="80" t="s">
        <v>905</v>
      </c>
      <c r="S445" s="80"/>
      <c r="T445" s="80"/>
      <c r="U445" s="80"/>
      <c r="V445" s="80"/>
      <c r="W445" s="80"/>
      <c r="X445" s="80"/>
      <c r="Y445" s="80"/>
      <c r="Z445" s="80"/>
      <c r="AA445" s="80"/>
      <c r="AB445">
        <v>1</v>
      </c>
      <c r="AC445" s="79" t="str">
        <f>REPLACE(INDEX(GroupVertices[Group],MATCH(Edges[[#This Row],[Vertex 1]],GroupVertices[Vertex],0)),1,1,"")</f>
        <v>4</v>
      </c>
      <c r="AD445" s="79" t="str">
        <f>REPLACE(INDEX(GroupVertices[Group],MATCH(Edges[[#This Row],[Vertex 2]],GroupVertices[Vertex],0)),1,1,"")</f>
        <v>7</v>
      </c>
      <c r="AE445" s="34"/>
      <c r="AF445" s="34"/>
      <c r="AG445" s="34"/>
      <c r="AH445" s="34"/>
      <c r="AI445" s="34"/>
      <c r="AJ445" s="34"/>
      <c r="AK445" s="34"/>
      <c r="AL445" s="34"/>
      <c r="AM445" s="34"/>
    </row>
    <row r="446" spans="1:39" ht="15">
      <c r="A446" s="65" t="s">
        <v>298</v>
      </c>
      <c r="B446" s="65" t="s">
        <v>234</v>
      </c>
      <c r="C446" s="66" t="s">
        <v>4893</v>
      </c>
      <c r="D446" s="67">
        <v>1.1428571428571428</v>
      </c>
      <c r="E446" s="68" t="s">
        <v>137</v>
      </c>
      <c r="F446" s="69">
        <v>31.59375</v>
      </c>
      <c r="G446" s="66"/>
      <c r="H446" s="70"/>
      <c r="I446" s="71"/>
      <c r="J446" s="71"/>
      <c r="K446" s="34"/>
      <c r="L446" s="78">
        <v>446</v>
      </c>
      <c r="M446" s="78"/>
      <c r="N446" s="73"/>
      <c r="O446" s="80" t="s">
        <v>381</v>
      </c>
      <c r="P446" s="80" t="s">
        <v>506</v>
      </c>
      <c r="Q446" s="80" t="s">
        <v>879</v>
      </c>
      <c r="R446" s="80" t="s">
        <v>877</v>
      </c>
      <c r="S446" s="80"/>
      <c r="T446" s="80"/>
      <c r="U446" s="80"/>
      <c r="V446" s="80"/>
      <c r="W446" s="80"/>
      <c r="X446" s="80"/>
      <c r="Y446" s="80"/>
      <c r="Z446" s="80"/>
      <c r="AA446" s="80"/>
      <c r="AB446">
        <v>2</v>
      </c>
      <c r="AC446" s="79" t="str">
        <f>REPLACE(INDEX(GroupVertices[Group],MATCH(Edges[[#This Row],[Vertex 1]],GroupVertices[Vertex],0)),1,1,"")</f>
        <v>5</v>
      </c>
      <c r="AD446" s="79" t="str">
        <f>REPLACE(INDEX(GroupVertices[Group],MATCH(Edges[[#This Row],[Vertex 2]],GroupVertices[Vertex],0)),1,1,"")</f>
        <v>7</v>
      </c>
      <c r="AE446" s="34"/>
      <c r="AF446" s="34"/>
      <c r="AG446" s="34"/>
      <c r="AH446" s="34"/>
      <c r="AI446" s="34"/>
      <c r="AJ446" s="34"/>
      <c r="AK446" s="34"/>
      <c r="AL446" s="34"/>
      <c r="AM446" s="34"/>
    </row>
    <row r="447" spans="1:39" ht="15">
      <c r="A447" s="65" t="s">
        <v>298</v>
      </c>
      <c r="B447" s="65" t="s">
        <v>234</v>
      </c>
      <c r="C447" s="66" t="s">
        <v>4893</v>
      </c>
      <c r="D447" s="67">
        <v>1.1428571428571428</v>
      </c>
      <c r="E447" s="68" t="s">
        <v>137</v>
      </c>
      <c r="F447" s="69">
        <v>31.59375</v>
      </c>
      <c r="G447" s="66"/>
      <c r="H447" s="70"/>
      <c r="I447" s="71"/>
      <c r="J447" s="71"/>
      <c r="K447" s="34"/>
      <c r="L447" s="78">
        <v>447</v>
      </c>
      <c r="M447" s="78"/>
      <c r="N447" s="73"/>
      <c r="O447" s="80" t="s">
        <v>381</v>
      </c>
      <c r="P447" s="80" t="s">
        <v>505</v>
      </c>
      <c r="Q447" s="80" t="s">
        <v>880</v>
      </c>
      <c r="R447" s="80" t="s">
        <v>878</v>
      </c>
      <c r="S447" s="80"/>
      <c r="T447" s="80"/>
      <c r="U447" s="80"/>
      <c r="V447" s="80"/>
      <c r="W447" s="80"/>
      <c r="X447" s="80"/>
      <c r="Y447" s="80"/>
      <c r="Z447" s="80"/>
      <c r="AA447" s="80"/>
      <c r="AB447">
        <v>2</v>
      </c>
      <c r="AC447" s="79" t="str">
        <f>REPLACE(INDEX(GroupVertices[Group],MATCH(Edges[[#This Row],[Vertex 1]],GroupVertices[Vertex],0)),1,1,"")</f>
        <v>5</v>
      </c>
      <c r="AD447" s="79" t="str">
        <f>REPLACE(INDEX(GroupVertices[Group],MATCH(Edges[[#This Row],[Vertex 2]],GroupVertices[Vertex],0)),1,1,"")</f>
        <v>7</v>
      </c>
      <c r="AE447" s="34"/>
      <c r="AF447" s="34"/>
      <c r="AG447" s="34"/>
      <c r="AH447" s="34"/>
      <c r="AI447" s="34"/>
      <c r="AJ447" s="34"/>
      <c r="AK447" s="34"/>
      <c r="AL447" s="34"/>
      <c r="AM447" s="34"/>
    </row>
    <row r="448" spans="1:39" ht="15">
      <c r="A448" s="65" t="s">
        <v>306</v>
      </c>
      <c r="B448" s="65" t="s">
        <v>234</v>
      </c>
      <c r="C448" s="66" t="s">
        <v>4893</v>
      </c>
      <c r="D448" s="67">
        <v>1</v>
      </c>
      <c r="E448" s="68" t="s">
        <v>133</v>
      </c>
      <c r="F448" s="69">
        <v>32</v>
      </c>
      <c r="G448" s="66"/>
      <c r="H448" s="70"/>
      <c r="I448" s="71"/>
      <c r="J448" s="71"/>
      <c r="K448" s="34"/>
      <c r="L448" s="78">
        <v>448</v>
      </c>
      <c r="M448" s="78"/>
      <c r="N448" s="73"/>
      <c r="O448" s="80" t="s">
        <v>381</v>
      </c>
      <c r="P448" s="80" t="s">
        <v>533</v>
      </c>
      <c r="Q448" s="80" t="s">
        <v>925</v>
      </c>
      <c r="R448" s="80" t="s">
        <v>1404</v>
      </c>
      <c r="S448" s="80"/>
      <c r="T448" s="80"/>
      <c r="U448" s="80"/>
      <c r="V448" s="80"/>
      <c r="W448" s="80"/>
      <c r="X448" s="80"/>
      <c r="Y448" s="80"/>
      <c r="Z448" s="80"/>
      <c r="AA448" s="80"/>
      <c r="AB448">
        <v>1</v>
      </c>
      <c r="AC448" s="79" t="str">
        <f>REPLACE(INDEX(GroupVertices[Group],MATCH(Edges[[#This Row],[Vertex 1]],GroupVertices[Vertex],0)),1,1,"")</f>
        <v>5</v>
      </c>
      <c r="AD448" s="79" t="str">
        <f>REPLACE(INDEX(GroupVertices[Group],MATCH(Edges[[#This Row],[Vertex 2]],GroupVertices[Vertex],0)),1,1,"")</f>
        <v>7</v>
      </c>
      <c r="AE448" s="34"/>
      <c r="AF448" s="34"/>
      <c r="AG448" s="34"/>
      <c r="AH448" s="34"/>
      <c r="AI448" s="34"/>
      <c r="AJ448" s="34"/>
      <c r="AK448" s="34"/>
      <c r="AL448" s="34"/>
      <c r="AM448" s="34"/>
    </row>
    <row r="449" spans="1:39" ht="15">
      <c r="A449" s="65" t="s">
        <v>293</v>
      </c>
      <c r="B449" s="65" t="s">
        <v>234</v>
      </c>
      <c r="C449" s="66" t="s">
        <v>4893</v>
      </c>
      <c r="D449" s="67">
        <v>1</v>
      </c>
      <c r="E449" s="68" t="s">
        <v>133</v>
      </c>
      <c r="F449" s="69">
        <v>32</v>
      </c>
      <c r="G449" s="66"/>
      <c r="H449" s="70"/>
      <c r="I449" s="71"/>
      <c r="J449" s="71"/>
      <c r="K449" s="34"/>
      <c r="L449" s="78">
        <v>449</v>
      </c>
      <c r="M449" s="78"/>
      <c r="N449" s="73"/>
      <c r="O449" s="80" t="s">
        <v>381</v>
      </c>
      <c r="P449" s="80" t="s">
        <v>521</v>
      </c>
      <c r="Q449" s="80" t="s">
        <v>913</v>
      </c>
      <c r="R449" s="80" t="s">
        <v>905</v>
      </c>
      <c r="S449" s="80"/>
      <c r="T449" s="80"/>
      <c r="U449" s="80"/>
      <c r="V449" s="80"/>
      <c r="W449" s="80"/>
      <c r="X449" s="80"/>
      <c r="Y449" s="80"/>
      <c r="Z449" s="80"/>
      <c r="AA449" s="80"/>
      <c r="AB449">
        <v>1</v>
      </c>
      <c r="AC449" s="79" t="str">
        <f>REPLACE(INDEX(GroupVertices[Group],MATCH(Edges[[#This Row],[Vertex 1]],GroupVertices[Vertex],0)),1,1,"")</f>
        <v>6</v>
      </c>
      <c r="AD449" s="79" t="str">
        <f>REPLACE(INDEX(GroupVertices[Group],MATCH(Edges[[#This Row],[Vertex 2]],GroupVertices[Vertex],0)),1,1,"")</f>
        <v>7</v>
      </c>
      <c r="AE449" s="34"/>
      <c r="AF449" s="34"/>
      <c r="AG449" s="34"/>
      <c r="AH449" s="34"/>
      <c r="AI449" s="34"/>
      <c r="AJ449" s="34"/>
      <c r="AK449" s="34"/>
      <c r="AL449" s="34"/>
      <c r="AM449" s="34"/>
    </row>
    <row r="450" spans="1:39" ht="15">
      <c r="A450" s="65" t="s">
        <v>303</v>
      </c>
      <c r="B450" s="65" t="s">
        <v>234</v>
      </c>
      <c r="C450" s="66" t="s">
        <v>4893</v>
      </c>
      <c r="D450" s="67">
        <v>1</v>
      </c>
      <c r="E450" s="68" t="s">
        <v>133</v>
      </c>
      <c r="F450" s="69">
        <v>32</v>
      </c>
      <c r="G450" s="66"/>
      <c r="H450" s="70"/>
      <c r="I450" s="71"/>
      <c r="J450" s="71"/>
      <c r="K450" s="34"/>
      <c r="L450" s="78">
        <v>450</v>
      </c>
      <c r="M450" s="78"/>
      <c r="N450" s="73"/>
      <c r="O450" s="80" t="s">
        <v>381</v>
      </c>
      <c r="P450" s="80" t="s">
        <v>521</v>
      </c>
      <c r="Q450" s="80" t="s">
        <v>915</v>
      </c>
      <c r="R450" s="80" t="s">
        <v>905</v>
      </c>
      <c r="S450" s="80"/>
      <c r="T450" s="80"/>
      <c r="U450" s="80"/>
      <c r="V450" s="80"/>
      <c r="W450" s="80"/>
      <c r="X450" s="80"/>
      <c r="Y450" s="80"/>
      <c r="Z450" s="80"/>
      <c r="AA450" s="80"/>
      <c r="AB450">
        <v>1</v>
      </c>
      <c r="AC450" s="79" t="str">
        <f>REPLACE(INDEX(GroupVertices[Group],MATCH(Edges[[#This Row],[Vertex 1]],GroupVertices[Vertex],0)),1,1,"")</f>
        <v>4</v>
      </c>
      <c r="AD450" s="79" t="str">
        <f>REPLACE(INDEX(GroupVertices[Group],MATCH(Edges[[#This Row],[Vertex 2]],GroupVertices[Vertex],0)),1,1,"")</f>
        <v>7</v>
      </c>
      <c r="AE450" s="34"/>
      <c r="AF450" s="34"/>
      <c r="AG450" s="34"/>
      <c r="AH450" s="34"/>
      <c r="AI450" s="34"/>
      <c r="AJ450" s="34"/>
      <c r="AK450" s="34"/>
      <c r="AL450" s="34"/>
      <c r="AM450" s="34"/>
    </row>
    <row r="451" spans="1:39" ht="15">
      <c r="A451" s="65" t="s">
        <v>307</v>
      </c>
      <c r="B451" s="65" t="s">
        <v>234</v>
      </c>
      <c r="C451" s="66" t="s">
        <v>4893</v>
      </c>
      <c r="D451" s="67">
        <v>1</v>
      </c>
      <c r="E451" s="68" t="s">
        <v>133</v>
      </c>
      <c r="F451" s="69">
        <v>32</v>
      </c>
      <c r="G451" s="66"/>
      <c r="H451" s="70"/>
      <c r="I451" s="71"/>
      <c r="J451" s="71"/>
      <c r="K451" s="34"/>
      <c r="L451" s="78">
        <v>451</v>
      </c>
      <c r="M451" s="78"/>
      <c r="N451" s="73"/>
      <c r="O451" s="80" t="s">
        <v>381</v>
      </c>
      <c r="P451" s="80" t="s">
        <v>534</v>
      </c>
      <c r="Q451" s="80" t="s">
        <v>926</v>
      </c>
      <c r="R451" s="80" t="s">
        <v>1405</v>
      </c>
      <c r="S451" s="80"/>
      <c r="T451" s="80"/>
      <c r="U451" s="80"/>
      <c r="V451" s="80"/>
      <c r="W451" s="80"/>
      <c r="X451" s="80"/>
      <c r="Y451" s="80"/>
      <c r="Z451" s="80"/>
      <c r="AA451" s="80"/>
      <c r="AB451">
        <v>1</v>
      </c>
      <c r="AC451" s="79" t="str">
        <f>REPLACE(INDEX(GroupVertices[Group],MATCH(Edges[[#This Row],[Vertex 1]],GroupVertices[Vertex],0)),1,1,"")</f>
        <v>7</v>
      </c>
      <c r="AD451" s="79" t="str">
        <f>REPLACE(INDEX(GroupVertices[Group],MATCH(Edges[[#This Row],[Vertex 2]],GroupVertices[Vertex],0)),1,1,"")</f>
        <v>7</v>
      </c>
      <c r="AE451" s="34"/>
      <c r="AF451" s="34"/>
      <c r="AG451" s="34"/>
      <c r="AH451" s="34"/>
      <c r="AI451" s="34"/>
      <c r="AJ451" s="34"/>
      <c r="AK451" s="34"/>
      <c r="AL451" s="34"/>
      <c r="AM451" s="34"/>
    </row>
    <row r="452" spans="1:39" ht="15">
      <c r="A452" s="65" t="s">
        <v>307</v>
      </c>
      <c r="B452" s="65" t="s">
        <v>287</v>
      </c>
      <c r="C452" s="66" t="s">
        <v>4893</v>
      </c>
      <c r="D452" s="67">
        <v>1</v>
      </c>
      <c r="E452" s="68" t="s">
        <v>133</v>
      </c>
      <c r="F452" s="69">
        <v>32</v>
      </c>
      <c r="G452" s="66"/>
      <c r="H452" s="70"/>
      <c r="I452" s="71"/>
      <c r="J452" s="71"/>
      <c r="K452" s="34"/>
      <c r="L452" s="78">
        <v>452</v>
      </c>
      <c r="M452" s="78"/>
      <c r="N452" s="73"/>
      <c r="O452" s="80" t="s">
        <v>381</v>
      </c>
      <c r="P452" s="80" t="s">
        <v>535</v>
      </c>
      <c r="Q452" s="80" t="s">
        <v>927</v>
      </c>
      <c r="R452" s="80" t="s">
        <v>1406</v>
      </c>
      <c r="S452" s="80"/>
      <c r="T452" s="80"/>
      <c r="U452" s="80"/>
      <c r="V452" s="80"/>
      <c r="W452" s="80"/>
      <c r="X452" s="80"/>
      <c r="Y452" s="80"/>
      <c r="Z452" s="80"/>
      <c r="AA452" s="80"/>
      <c r="AB452">
        <v>1</v>
      </c>
      <c r="AC452" s="79" t="str">
        <f>REPLACE(INDEX(GroupVertices[Group],MATCH(Edges[[#This Row],[Vertex 1]],GroupVertices[Vertex],0)),1,1,"")</f>
        <v>7</v>
      </c>
      <c r="AD452" s="79" t="str">
        <f>REPLACE(INDEX(GroupVertices[Group],MATCH(Edges[[#This Row],[Vertex 2]],GroupVertices[Vertex],0)),1,1,"")</f>
        <v>7</v>
      </c>
      <c r="AE452" s="34"/>
      <c r="AF452" s="34"/>
      <c r="AG452" s="34"/>
      <c r="AH452" s="34"/>
      <c r="AI452" s="34"/>
      <c r="AJ452" s="34"/>
      <c r="AK452" s="34"/>
      <c r="AL452" s="34"/>
      <c r="AM452" s="34"/>
    </row>
    <row r="453" spans="1:39" ht="15">
      <c r="A453" s="65" t="s">
        <v>307</v>
      </c>
      <c r="B453" s="65" t="s">
        <v>269</v>
      </c>
      <c r="C453" s="66" t="s">
        <v>4893</v>
      </c>
      <c r="D453" s="67">
        <v>1</v>
      </c>
      <c r="E453" s="68" t="s">
        <v>133</v>
      </c>
      <c r="F453" s="69">
        <v>32</v>
      </c>
      <c r="G453" s="66"/>
      <c r="H453" s="70"/>
      <c r="I453" s="71"/>
      <c r="J453" s="71"/>
      <c r="K453" s="34"/>
      <c r="L453" s="78">
        <v>453</v>
      </c>
      <c r="M453" s="78"/>
      <c r="N453" s="73"/>
      <c r="O453" s="80" t="s">
        <v>381</v>
      </c>
      <c r="P453" s="80" t="s">
        <v>536</v>
      </c>
      <c r="Q453" s="80" t="s">
        <v>928</v>
      </c>
      <c r="R453" s="80" t="s">
        <v>1407</v>
      </c>
      <c r="S453" s="80"/>
      <c r="T453" s="80"/>
      <c r="U453" s="80"/>
      <c r="V453" s="80"/>
      <c r="W453" s="80"/>
      <c r="X453" s="80"/>
      <c r="Y453" s="80"/>
      <c r="Z453" s="80"/>
      <c r="AA453" s="80"/>
      <c r="AB453">
        <v>1</v>
      </c>
      <c r="AC453" s="79" t="str">
        <f>REPLACE(INDEX(GroupVertices[Group],MATCH(Edges[[#This Row],[Vertex 1]],GroupVertices[Vertex],0)),1,1,"")</f>
        <v>7</v>
      </c>
      <c r="AD453" s="79" t="str">
        <f>REPLACE(INDEX(GroupVertices[Group],MATCH(Edges[[#This Row],[Vertex 2]],GroupVertices[Vertex],0)),1,1,"")</f>
        <v>7</v>
      </c>
      <c r="AE453" s="34"/>
      <c r="AF453" s="34"/>
      <c r="AG453" s="34"/>
      <c r="AH453" s="34"/>
      <c r="AI453" s="34"/>
      <c r="AJ453" s="34"/>
      <c r="AK453" s="34"/>
      <c r="AL453" s="34"/>
      <c r="AM453" s="34"/>
    </row>
    <row r="454" spans="1:39" ht="15">
      <c r="A454" s="65" t="s">
        <v>241</v>
      </c>
      <c r="B454" s="65" t="s">
        <v>371</v>
      </c>
      <c r="C454" s="66" t="s">
        <v>4894</v>
      </c>
      <c r="D454" s="67">
        <v>1.4285714285714286</v>
      </c>
      <c r="E454" s="68" t="s">
        <v>137</v>
      </c>
      <c r="F454" s="69">
        <v>30.78125</v>
      </c>
      <c r="G454" s="66"/>
      <c r="H454" s="70"/>
      <c r="I454" s="71"/>
      <c r="J454" s="71"/>
      <c r="K454" s="34"/>
      <c r="L454" s="78">
        <v>454</v>
      </c>
      <c r="M454" s="78"/>
      <c r="N454" s="73"/>
      <c r="O454" s="80" t="s">
        <v>381</v>
      </c>
      <c r="P454" s="80" t="s">
        <v>537</v>
      </c>
      <c r="Q454" s="80" t="s">
        <v>929</v>
      </c>
      <c r="R454" s="80" t="s">
        <v>1408</v>
      </c>
      <c r="S454" s="80"/>
      <c r="T454" s="80"/>
      <c r="U454" s="80"/>
      <c r="V454" s="80"/>
      <c r="W454" s="80"/>
      <c r="X454" s="80"/>
      <c r="Y454" s="80"/>
      <c r="Z454" s="80"/>
      <c r="AA454" s="80"/>
      <c r="AB454">
        <v>4</v>
      </c>
      <c r="AC454" s="79" t="str">
        <f>REPLACE(INDEX(GroupVertices[Group],MATCH(Edges[[#This Row],[Vertex 1]],GroupVertices[Vertex],0)),1,1,"")</f>
        <v>9</v>
      </c>
      <c r="AD454" s="79" t="str">
        <f>REPLACE(INDEX(GroupVertices[Group],MATCH(Edges[[#This Row],[Vertex 2]],GroupVertices[Vertex],0)),1,1,"")</f>
        <v>9</v>
      </c>
      <c r="AE454" s="34"/>
      <c r="AF454" s="34"/>
      <c r="AG454" s="34"/>
      <c r="AH454" s="34"/>
      <c r="AI454" s="34"/>
      <c r="AJ454" s="34"/>
      <c r="AK454" s="34"/>
      <c r="AL454" s="34"/>
      <c r="AM454" s="34"/>
    </row>
    <row r="455" spans="1:39" ht="15">
      <c r="A455" s="65" t="s">
        <v>241</v>
      </c>
      <c r="B455" s="65" t="s">
        <v>371</v>
      </c>
      <c r="C455" s="66" t="s">
        <v>4894</v>
      </c>
      <c r="D455" s="67">
        <v>1.4285714285714286</v>
      </c>
      <c r="E455" s="68" t="s">
        <v>137</v>
      </c>
      <c r="F455" s="69">
        <v>30.78125</v>
      </c>
      <c r="G455" s="66"/>
      <c r="H455" s="70"/>
      <c r="I455" s="71"/>
      <c r="J455" s="71"/>
      <c r="K455" s="34"/>
      <c r="L455" s="78">
        <v>455</v>
      </c>
      <c r="M455" s="78"/>
      <c r="N455" s="73"/>
      <c r="O455" s="80" t="s">
        <v>381</v>
      </c>
      <c r="P455" s="80" t="s">
        <v>537</v>
      </c>
      <c r="Q455" s="80" t="s">
        <v>930</v>
      </c>
      <c r="R455" s="80" t="s">
        <v>1408</v>
      </c>
      <c r="S455" s="80"/>
      <c r="T455" s="80"/>
      <c r="U455" s="80"/>
      <c r="V455" s="80"/>
      <c r="W455" s="80"/>
      <c r="X455" s="80"/>
      <c r="Y455" s="80"/>
      <c r="Z455" s="80"/>
      <c r="AA455" s="80"/>
      <c r="AB455">
        <v>4</v>
      </c>
      <c r="AC455" s="79" t="str">
        <f>REPLACE(INDEX(GroupVertices[Group],MATCH(Edges[[#This Row],[Vertex 1]],GroupVertices[Vertex],0)),1,1,"")</f>
        <v>9</v>
      </c>
      <c r="AD455" s="79" t="str">
        <f>REPLACE(INDEX(GroupVertices[Group],MATCH(Edges[[#This Row],[Vertex 2]],GroupVertices[Vertex],0)),1,1,"")</f>
        <v>9</v>
      </c>
      <c r="AE455" s="34"/>
      <c r="AF455" s="34"/>
      <c r="AG455" s="34"/>
      <c r="AH455" s="34"/>
      <c r="AI455" s="34"/>
      <c r="AJ455" s="34"/>
      <c r="AK455" s="34"/>
      <c r="AL455" s="34"/>
      <c r="AM455" s="34"/>
    </row>
    <row r="456" spans="1:39" ht="15">
      <c r="A456" s="65" t="s">
        <v>241</v>
      </c>
      <c r="B456" s="65" t="s">
        <v>371</v>
      </c>
      <c r="C456" s="66" t="s">
        <v>4894</v>
      </c>
      <c r="D456" s="67">
        <v>1.4285714285714286</v>
      </c>
      <c r="E456" s="68" t="s">
        <v>137</v>
      </c>
      <c r="F456" s="69">
        <v>30.78125</v>
      </c>
      <c r="G456" s="66"/>
      <c r="H456" s="70"/>
      <c r="I456" s="71"/>
      <c r="J456" s="71"/>
      <c r="K456" s="34"/>
      <c r="L456" s="78">
        <v>456</v>
      </c>
      <c r="M456" s="78"/>
      <c r="N456" s="73"/>
      <c r="O456" s="80" t="s">
        <v>381</v>
      </c>
      <c r="P456" s="80" t="s">
        <v>537</v>
      </c>
      <c r="Q456" s="80" t="s">
        <v>931</v>
      </c>
      <c r="R456" s="80" t="s">
        <v>1408</v>
      </c>
      <c r="S456" s="80"/>
      <c r="T456" s="80"/>
      <c r="U456" s="80"/>
      <c r="V456" s="80"/>
      <c r="W456" s="80"/>
      <c r="X456" s="80"/>
      <c r="Y456" s="80"/>
      <c r="Z456" s="80"/>
      <c r="AA456" s="80"/>
      <c r="AB456">
        <v>4</v>
      </c>
      <c r="AC456" s="79" t="str">
        <f>REPLACE(INDEX(GroupVertices[Group],MATCH(Edges[[#This Row],[Vertex 1]],GroupVertices[Vertex],0)),1,1,"")</f>
        <v>9</v>
      </c>
      <c r="AD456" s="79" t="str">
        <f>REPLACE(INDEX(GroupVertices[Group],MATCH(Edges[[#This Row],[Vertex 2]],GroupVertices[Vertex],0)),1,1,"")</f>
        <v>9</v>
      </c>
      <c r="AE456" s="34"/>
      <c r="AF456" s="34"/>
      <c r="AG456" s="34"/>
      <c r="AH456" s="34"/>
      <c r="AI456" s="34"/>
      <c r="AJ456" s="34"/>
      <c r="AK456" s="34"/>
      <c r="AL456" s="34"/>
      <c r="AM456" s="34"/>
    </row>
    <row r="457" spans="1:39" ht="15">
      <c r="A457" s="65" t="s">
        <v>241</v>
      </c>
      <c r="B457" s="65" t="s">
        <v>371</v>
      </c>
      <c r="C457" s="66" t="s">
        <v>4894</v>
      </c>
      <c r="D457" s="67">
        <v>1.4285714285714286</v>
      </c>
      <c r="E457" s="68" t="s">
        <v>137</v>
      </c>
      <c r="F457" s="69">
        <v>30.78125</v>
      </c>
      <c r="G457" s="66"/>
      <c r="H457" s="70"/>
      <c r="I457" s="71"/>
      <c r="J457" s="71"/>
      <c r="K457" s="34"/>
      <c r="L457" s="78">
        <v>457</v>
      </c>
      <c r="M457" s="78"/>
      <c r="N457" s="73"/>
      <c r="O457" s="80" t="s">
        <v>381</v>
      </c>
      <c r="P457" s="80" t="s">
        <v>537</v>
      </c>
      <c r="Q457" s="80" t="s">
        <v>932</v>
      </c>
      <c r="R457" s="80" t="s">
        <v>1408</v>
      </c>
      <c r="S457" s="80"/>
      <c r="T457" s="80"/>
      <c r="U457" s="80"/>
      <c r="V457" s="80"/>
      <c r="W457" s="80"/>
      <c r="X457" s="80"/>
      <c r="Y457" s="80"/>
      <c r="Z457" s="80"/>
      <c r="AA457" s="80"/>
      <c r="AB457">
        <v>4</v>
      </c>
      <c r="AC457" s="79" t="str">
        <f>REPLACE(INDEX(GroupVertices[Group],MATCH(Edges[[#This Row],[Vertex 1]],GroupVertices[Vertex],0)),1,1,"")</f>
        <v>9</v>
      </c>
      <c r="AD457" s="79" t="str">
        <f>REPLACE(INDEX(GroupVertices[Group],MATCH(Edges[[#This Row],[Vertex 2]],GroupVertices[Vertex],0)),1,1,"")</f>
        <v>9</v>
      </c>
      <c r="AE457" s="34"/>
      <c r="AF457" s="34"/>
      <c r="AG457" s="34"/>
      <c r="AH457" s="34"/>
      <c r="AI457" s="34"/>
      <c r="AJ457" s="34"/>
      <c r="AK457" s="34"/>
      <c r="AL457" s="34"/>
      <c r="AM457" s="34"/>
    </row>
    <row r="458" spans="1:39" ht="15">
      <c r="A458" s="65" t="s">
        <v>308</v>
      </c>
      <c r="B458" s="65" t="s">
        <v>371</v>
      </c>
      <c r="C458" s="66" t="s">
        <v>4893</v>
      </c>
      <c r="D458" s="67">
        <v>1</v>
      </c>
      <c r="E458" s="68" t="s">
        <v>133</v>
      </c>
      <c r="F458" s="69">
        <v>32</v>
      </c>
      <c r="G458" s="66"/>
      <c r="H458" s="70"/>
      <c r="I458" s="71"/>
      <c r="J458" s="71"/>
      <c r="K458" s="34"/>
      <c r="L458" s="78">
        <v>458</v>
      </c>
      <c r="M458" s="78"/>
      <c r="N458" s="73"/>
      <c r="O458" s="80" t="s">
        <v>381</v>
      </c>
      <c r="P458" s="80" t="s">
        <v>537</v>
      </c>
      <c r="Q458" s="80" t="s">
        <v>933</v>
      </c>
      <c r="R458" s="80" t="s">
        <v>1408</v>
      </c>
      <c r="S458" s="80"/>
      <c r="T458" s="80"/>
      <c r="U458" s="80"/>
      <c r="V458" s="80"/>
      <c r="W458" s="80"/>
      <c r="X458" s="80"/>
      <c r="Y458" s="80"/>
      <c r="Z458" s="80"/>
      <c r="AA458" s="80"/>
      <c r="AB458">
        <v>1</v>
      </c>
      <c r="AC458" s="79" t="str">
        <f>REPLACE(INDEX(GroupVertices[Group],MATCH(Edges[[#This Row],[Vertex 1]],GroupVertices[Vertex],0)),1,1,"")</f>
        <v>9</v>
      </c>
      <c r="AD458" s="79" t="str">
        <f>REPLACE(INDEX(GroupVertices[Group],MATCH(Edges[[#This Row],[Vertex 2]],GroupVertices[Vertex],0)),1,1,"")</f>
        <v>9</v>
      </c>
      <c r="AE458" s="34"/>
      <c r="AF458" s="34"/>
      <c r="AG458" s="34"/>
      <c r="AH458" s="34"/>
      <c r="AI458" s="34"/>
      <c r="AJ458" s="34"/>
      <c r="AK458" s="34"/>
      <c r="AL458" s="34"/>
      <c r="AM458" s="34"/>
    </row>
    <row r="459" spans="1:39" ht="15">
      <c r="A459" s="65" t="s">
        <v>285</v>
      </c>
      <c r="B459" s="65" t="s">
        <v>267</v>
      </c>
      <c r="C459" s="66" t="s">
        <v>4894</v>
      </c>
      <c r="D459" s="67">
        <v>1.2857142857142856</v>
      </c>
      <c r="E459" s="68" t="s">
        <v>137</v>
      </c>
      <c r="F459" s="69">
        <v>31.1875</v>
      </c>
      <c r="G459" s="66"/>
      <c r="H459" s="70"/>
      <c r="I459" s="71"/>
      <c r="J459" s="71"/>
      <c r="K459" s="34"/>
      <c r="L459" s="78">
        <v>459</v>
      </c>
      <c r="M459" s="78"/>
      <c r="N459" s="73"/>
      <c r="O459" s="80" t="s">
        <v>381</v>
      </c>
      <c r="P459" s="80" t="s">
        <v>538</v>
      </c>
      <c r="Q459" s="80" t="s">
        <v>934</v>
      </c>
      <c r="R459" s="80" t="s">
        <v>1409</v>
      </c>
      <c r="S459" s="80"/>
      <c r="T459" s="80"/>
      <c r="U459" s="80"/>
      <c r="V459" s="80"/>
      <c r="W459" s="80"/>
      <c r="X459" s="80"/>
      <c r="Y459" s="80"/>
      <c r="Z459" s="80"/>
      <c r="AA459" s="80"/>
      <c r="AB459">
        <v>3</v>
      </c>
      <c r="AC459" s="79" t="str">
        <f>REPLACE(INDEX(GroupVertices[Group],MATCH(Edges[[#This Row],[Vertex 1]],GroupVertices[Vertex],0)),1,1,"")</f>
        <v>7</v>
      </c>
      <c r="AD459" s="79" t="str">
        <f>REPLACE(INDEX(GroupVertices[Group],MATCH(Edges[[#This Row],[Vertex 2]],GroupVertices[Vertex],0)),1,1,"")</f>
        <v>5</v>
      </c>
      <c r="AE459" s="34"/>
      <c r="AF459" s="34"/>
      <c r="AG459" s="34"/>
      <c r="AH459" s="34"/>
      <c r="AI459" s="34"/>
      <c r="AJ459" s="34"/>
      <c r="AK459" s="34"/>
      <c r="AL459" s="34"/>
      <c r="AM459" s="34"/>
    </row>
    <row r="460" spans="1:39" ht="15">
      <c r="A460" s="65" t="s">
        <v>285</v>
      </c>
      <c r="B460" s="65" t="s">
        <v>267</v>
      </c>
      <c r="C460" s="66" t="s">
        <v>4894</v>
      </c>
      <c r="D460" s="67">
        <v>1.2857142857142856</v>
      </c>
      <c r="E460" s="68" t="s">
        <v>137</v>
      </c>
      <c r="F460" s="69">
        <v>31.1875</v>
      </c>
      <c r="G460" s="66"/>
      <c r="H460" s="70"/>
      <c r="I460" s="71"/>
      <c r="J460" s="71"/>
      <c r="K460" s="34"/>
      <c r="L460" s="78">
        <v>460</v>
      </c>
      <c r="M460" s="78"/>
      <c r="N460" s="73"/>
      <c r="O460" s="80" t="s">
        <v>381</v>
      </c>
      <c r="P460" s="80" t="s">
        <v>538</v>
      </c>
      <c r="Q460" s="80" t="s">
        <v>934</v>
      </c>
      <c r="R460" s="80" t="s">
        <v>1410</v>
      </c>
      <c r="S460" s="80"/>
      <c r="T460" s="80"/>
      <c r="U460" s="80"/>
      <c r="V460" s="80"/>
      <c r="W460" s="80"/>
      <c r="X460" s="80"/>
      <c r="Y460" s="80"/>
      <c r="Z460" s="80"/>
      <c r="AA460" s="80"/>
      <c r="AB460">
        <v>3</v>
      </c>
      <c r="AC460" s="79" t="str">
        <f>REPLACE(INDEX(GroupVertices[Group],MATCH(Edges[[#This Row],[Vertex 1]],GroupVertices[Vertex],0)),1,1,"")</f>
        <v>7</v>
      </c>
      <c r="AD460" s="79" t="str">
        <f>REPLACE(INDEX(GroupVertices[Group],MATCH(Edges[[#This Row],[Vertex 2]],GroupVertices[Vertex],0)),1,1,"")</f>
        <v>5</v>
      </c>
      <c r="AE460" s="34"/>
      <c r="AF460" s="34"/>
      <c r="AG460" s="34"/>
      <c r="AH460" s="34"/>
      <c r="AI460" s="34"/>
      <c r="AJ460" s="34"/>
      <c r="AK460" s="34"/>
      <c r="AL460" s="34"/>
      <c r="AM460" s="34"/>
    </row>
    <row r="461" spans="1:39" ht="15">
      <c r="A461" s="65" t="s">
        <v>285</v>
      </c>
      <c r="B461" s="65" t="s">
        <v>267</v>
      </c>
      <c r="C461" s="66" t="s">
        <v>4894</v>
      </c>
      <c r="D461" s="67">
        <v>1.2857142857142856</v>
      </c>
      <c r="E461" s="68" t="s">
        <v>137</v>
      </c>
      <c r="F461" s="69">
        <v>31.1875</v>
      </c>
      <c r="G461" s="66"/>
      <c r="H461" s="70"/>
      <c r="I461" s="71"/>
      <c r="J461" s="71"/>
      <c r="K461" s="34"/>
      <c r="L461" s="78">
        <v>461</v>
      </c>
      <c r="M461" s="78"/>
      <c r="N461" s="73"/>
      <c r="O461" s="80" t="s">
        <v>381</v>
      </c>
      <c r="P461" s="80" t="s">
        <v>538</v>
      </c>
      <c r="Q461" s="80" t="s">
        <v>934</v>
      </c>
      <c r="R461" s="80" t="s">
        <v>1411</v>
      </c>
      <c r="S461" s="80"/>
      <c r="T461" s="80"/>
      <c r="U461" s="80"/>
      <c r="V461" s="80"/>
      <c r="W461" s="80"/>
      <c r="X461" s="80"/>
      <c r="Y461" s="80"/>
      <c r="Z461" s="80"/>
      <c r="AA461" s="80"/>
      <c r="AB461">
        <v>3</v>
      </c>
      <c r="AC461" s="79" t="str">
        <f>REPLACE(INDEX(GroupVertices[Group],MATCH(Edges[[#This Row],[Vertex 1]],GroupVertices[Vertex],0)),1,1,"")</f>
        <v>7</v>
      </c>
      <c r="AD461" s="79" t="str">
        <f>REPLACE(INDEX(GroupVertices[Group],MATCH(Edges[[#This Row],[Vertex 2]],GroupVertices[Vertex],0)),1,1,"")</f>
        <v>5</v>
      </c>
      <c r="AE461" s="34"/>
      <c r="AF461" s="34"/>
      <c r="AG461" s="34"/>
      <c r="AH461" s="34"/>
      <c r="AI461" s="34"/>
      <c r="AJ461" s="34"/>
      <c r="AK461" s="34"/>
      <c r="AL461" s="34"/>
      <c r="AM461" s="34"/>
    </row>
    <row r="462" spans="1:39" ht="15">
      <c r="A462" s="65" t="s">
        <v>283</v>
      </c>
      <c r="B462" s="65" t="s">
        <v>285</v>
      </c>
      <c r="C462" s="66" t="s">
        <v>4893</v>
      </c>
      <c r="D462" s="67">
        <v>1</v>
      </c>
      <c r="E462" s="68" t="s">
        <v>133</v>
      </c>
      <c r="F462" s="69">
        <v>32</v>
      </c>
      <c r="G462" s="66"/>
      <c r="H462" s="70"/>
      <c r="I462" s="71"/>
      <c r="J462" s="71"/>
      <c r="K462" s="34"/>
      <c r="L462" s="78">
        <v>462</v>
      </c>
      <c r="M462" s="78"/>
      <c r="N462" s="73"/>
      <c r="O462" s="80" t="s">
        <v>381</v>
      </c>
      <c r="P462" s="80" t="s">
        <v>539</v>
      </c>
      <c r="Q462" s="80" t="s">
        <v>935</v>
      </c>
      <c r="R462" s="80" t="s">
        <v>1412</v>
      </c>
      <c r="S462" s="80"/>
      <c r="T462" s="80"/>
      <c r="U462" s="80"/>
      <c r="V462" s="80"/>
      <c r="W462" s="80"/>
      <c r="X462" s="80"/>
      <c r="Y462" s="80"/>
      <c r="Z462" s="80"/>
      <c r="AA462" s="80"/>
      <c r="AB462">
        <v>1</v>
      </c>
      <c r="AC462" s="79" t="str">
        <f>REPLACE(INDEX(GroupVertices[Group],MATCH(Edges[[#This Row],[Vertex 1]],GroupVertices[Vertex],0)),1,1,"")</f>
        <v>6</v>
      </c>
      <c r="AD462" s="79" t="str">
        <f>REPLACE(INDEX(GroupVertices[Group],MATCH(Edges[[#This Row],[Vertex 2]],GroupVertices[Vertex],0)),1,1,"")</f>
        <v>7</v>
      </c>
      <c r="AE462" s="34"/>
      <c r="AF462" s="34"/>
      <c r="AG462" s="34"/>
      <c r="AH462" s="34"/>
      <c r="AI462" s="34"/>
      <c r="AJ462" s="34"/>
      <c r="AK462" s="34"/>
      <c r="AL462" s="34"/>
      <c r="AM462" s="34"/>
    </row>
    <row r="463" spans="1:39" ht="15">
      <c r="A463" s="65" t="s">
        <v>304</v>
      </c>
      <c r="B463" s="65" t="s">
        <v>285</v>
      </c>
      <c r="C463" s="66" t="s">
        <v>4893</v>
      </c>
      <c r="D463" s="67">
        <v>1</v>
      </c>
      <c r="E463" s="68" t="s">
        <v>133</v>
      </c>
      <c r="F463" s="69">
        <v>32</v>
      </c>
      <c r="G463" s="66"/>
      <c r="H463" s="70"/>
      <c r="I463" s="71"/>
      <c r="J463" s="71"/>
      <c r="K463" s="34"/>
      <c r="L463" s="78">
        <v>463</v>
      </c>
      <c r="M463" s="78"/>
      <c r="N463" s="73"/>
      <c r="O463" s="80" t="s">
        <v>381</v>
      </c>
      <c r="P463" s="80" t="s">
        <v>521</v>
      </c>
      <c r="Q463" s="80" t="s">
        <v>912</v>
      </c>
      <c r="R463" s="80" t="s">
        <v>908</v>
      </c>
      <c r="S463" s="80"/>
      <c r="T463" s="80"/>
      <c r="U463" s="80"/>
      <c r="V463" s="80"/>
      <c r="W463" s="80"/>
      <c r="X463" s="80"/>
      <c r="Y463" s="80"/>
      <c r="Z463" s="80"/>
      <c r="AA463" s="80"/>
      <c r="AB463">
        <v>1</v>
      </c>
      <c r="AC463" s="79" t="str">
        <f>REPLACE(INDEX(GroupVertices[Group],MATCH(Edges[[#This Row],[Vertex 1]],GroupVertices[Vertex],0)),1,1,"")</f>
        <v>4</v>
      </c>
      <c r="AD463" s="79" t="str">
        <f>REPLACE(INDEX(GroupVertices[Group],MATCH(Edges[[#This Row],[Vertex 2]],GroupVertices[Vertex],0)),1,1,"")</f>
        <v>7</v>
      </c>
      <c r="AE463" s="34"/>
      <c r="AF463" s="34"/>
      <c r="AG463" s="34"/>
      <c r="AH463" s="34"/>
      <c r="AI463" s="34"/>
      <c r="AJ463" s="34"/>
      <c r="AK463" s="34"/>
      <c r="AL463" s="34"/>
      <c r="AM463" s="34"/>
    </row>
    <row r="464" spans="1:39" ht="15">
      <c r="A464" s="65" t="s">
        <v>288</v>
      </c>
      <c r="B464" s="65" t="s">
        <v>285</v>
      </c>
      <c r="C464" s="66" t="s">
        <v>4893</v>
      </c>
      <c r="D464" s="67">
        <v>1</v>
      </c>
      <c r="E464" s="68" t="s">
        <v>133</v>
      </c>
      <c r="F464" s="69">
        <v>32</v>
      </c>
      <c r="G464" s="66"/>
      <c r="H464" s="70"/>
      <c r="I464" s="71"/>
      <c r="J464" s="71"/>
      <c r="K464" s="34"/>
      <c r="L464" s="78">
        <v>464</v>
      </c>
      <c r="M464" s="78"/>
      <c r="N464" s="73"/>
      <c r="O464" s="80" t="s">
        <v>381</v>
      </c>
      <c r="P464" s="80" t="s">
        <v>485</v>
      </c>
      <c r="Q464" s="80" t="s">
        <v>838</v>
      </c>
      <c r="R464" s="80" t="s">
        <v>835</v>
      </c>
      <c r="S464" s="80"/>
      <c r="T464" s="80"/>
      <c r="U464" s="80"/>
      <c r="V464" s="80"/>
      <c r="W464" s="80"/>
      <c r="X464" s="80"/>
      <c r="Y464" s="80"/>
      <c r="Z464" s="80"/>
      <c r="AA464" s="80"/>
      <c r="AB464">
        <v>1</v>
      </c>
      <c r="AC464" s="79" t="str">
        <f>REPLACE(INDEX(GroupVertices[Group],MATCH(Edges[[#This Row],[Vertex 1]],GroupVertices[Vertex],0)),1,1,"")</f>
        <v>3</v>
      </c>
      <c r="AD464" s="79" t="str">
        <f>REPLACE(INDEX(GroupVertices[Group],MATCH(Edges[[#This Row],[Vertex 2]],GroupVertices[Vertex],0)),1,1,"")</f>
        <v>7</v>
      </c>
      <c r="AE464" s="34"/>
      <c r="AF464" s="34"/>
      <c r="AG464" s="34"/>
      <c r="AH464" s="34"/>
      <c r="AI464" s="34"/>
      <c r="AJ464" s="34"/>
      <c r="AK464" s="34"/>
      <c r="AL464" s="34"/>
      <c r="AM464" s="34"/>
    </row>
    <row r="465" spans="1:39" ht="15">
      <c r="A465" s="65" t="s">
        <v>293</v>
      </c>
      <c r="B465" s="65" t="s">
        <v>285</v>
      </c>
      <c r="C465" s="66" t="s">
        <v>4893</v>
      </c>
      <c r="D465" s="67">
        <v>1</v>
      </c>
      <c r="E465" s="68" t="s">
        <v>133</v>
      </c>
      <c r="F465" s="69">
        <v>32</v>
      </c>
      <c r="G465" s="66"/>
      <c r="H465" s="70"/>
      <c r="I465" s="71"/>
      <c r="J465" s="71"/>
      <c r="K465" s="34"/>
      <c r="L465" s="78">
        <v>465</v>
      </c>
      <c r="M465" s="78"/>
      <c r="N465" s="73"/>
      <c r="O465" s="80" t="s">
        <v>381</v>
      </c>
      <c r="P465" s="80" t="s">
        <v>521</v>
      </c>
      <c r="Q465" s="80" t="s">
        <v>913</v>
      </c>
      <c r="R465" s="80" t="s">
        <v>908</v>
      </c>
      <c r="S465" s="80"/>
      <c r="T465" s="80"/>
      <c r="U465" s="80"/>
      <c r="V465" s="80"/>
      <c r="W465" s="80"/>
      <c r="X465" s="80"/>
      <c r="Y465" s="80"/>
      <c r="Z465" s="80"/>
      <c r="AA465" s="80"/>
      <c r="AB465">
        <v>1</v>
      </c>
      <c r="AC465" s="79" t="str">
        <f>REPLACE(INDEX(GroupVertices[Group],MATCH(Edges[[#This Row],[Vertex 1]],GroupVertices[Vertex],0)),1,1,"")</f>
        <v>6</v>
      </c>
      <c r="AD465" s="79" t="str">
        <f>REPLACE(INDEX(GroupVertices[Group],MATCH(Edges[[#This Row],[Vertex 2]],GroupVertices[Vertex],0)),1,1,"")</f>
        <v>7</v>
      </c>
      <c r="AE465" s="34"/>
      <c r="AF465" s="34"/>
      <c r="AG465" s="34"/>
      <c r="AH465" s="34"/>
      <c r="AI465" s="34"/>
      <c r="AJ465" s="34"/>
      <c r="AK465" s="34"/>
      <c r="AL465" s="34"/>
      <c r="AM465" s="34"/>
    </row>
    <row r="466" spans="1:39" ht="15">
      <c r="A466" s="65" t="s">
        <v>303</v>
      </c>
      <c r="B466" s="65" t="s">
        <v>285</v>
      </c>
      <c r="C466" s="66" t="s">
        <v>4893</v>
      </c>
      <c r="D466" s="67">
        <v>1</v>
      </c>
      <c r="E466" s="68" t="s">
        <v>133</v>
      </c>
      <c r="F466" s="69">
        <v>32</v>
      </c>
      <c r="G466" s="66"/>
      <c r="H466" s="70"/>
      <c r="I466" s="71"/>
      <c r="J466" s="71"/>
      <c r="K466" s="34"/>
      <c r="L466" s="78">
        <v>466</v>
      </c>
      <c r="M466" s="78"/>
      <c r="N466" s="73"/>
      <c r="O466" s="80" t="s">
        <v>381</v>
      </c>
      <c r="P466" s="80" t="s">
        <v>521</v>
      </c>
      <c r="Q466" s="80" t="s">
        <v>915</v>
      </c>
      <c r="R466" s="80" t="s">
        <v>908</v>
      </c>
      <c r="S466" s="80"/>
      <c r="T466" s="80"/>
      <c r="U466" s="80"/>
      <c r="V466" s="80"/>
      <c r="W466" s="80"/>
      <c r="X466" s="80"/>
      <c r="Y466" s="80"/>
      <c r="Z466" s="80"/>
      <c r="AA466" s="80"/>
      <c r="AB466">
        <v>1</v>
      </c>
      <c r="AC466" s="79" t="str">
        <f>REPLACE(INDEX(GroupVertices[Group],MATCH(Edges[[#This Row],[Vertex 1]],GroupVertices[Vertex],0)),1,1,"")</f>
        <v>4</v>
      </c>
      <c r="AD466" s="79" t="str">
        <f>REPLACE(INDEX(GroupVertices[Group],MATCH(Edges[[#This Row],[Vertex 2]],GroupVertices[Vertex],0)),1,1,"")</f>
        <v>7</v>
      </c>
      <c r="AE466" s="34"/>
      <c r="AF466" s="34"/>
      <c r="AG466" s="34"/>
      <c r="AH466" s="34"/>
      <c r="AI466" s="34"/>
      <c r="AJ466" s="34"/>
      <c r="AK466" s="34"/>
      <c r="AL466" s="34"/>
      <c r="AM466" s="34"/>
    </row>
    <row r="467" spans="1:39" ht="15">
      <c r="A467" s="65" t="s">
        <v>308</v>
      </c>
      <c r="B467" s="65" t="s">
        <v>285</v>
      </c>
      <c r="C467" s="66" t="s">
        <v>4893</v>
      </c>
      <c r="D467" s="67">
        <v>1</v>
      </c>
      <c r="E467" s="68" t="s">
        <v>133</v>
      </c>
      <c r="F467" s="69">
        <v>32</v>
      </c>
      <c r="G467" s="66"/>
      <c r="H467" s="70"/>
      <c r="I467" s="71"/>
      <c r="J467" s="71"/>
      <c r="K467" s="34"/>
      <c r="L467" s="78">
        <v>467</v>
      </c>
      <c r="M467" s="78"/>
      <c r="N467" s="73"/>
      <c r="O467" s="80" t="s">
        <v>381</v>
      </c>
      <c r="P467" s="80" t="s">
        <v>540</v>
      </c>
      <c r="Q467" s="80" t="s">
        <v>936</v>
      </c>
      <c r="R467" s="80" t="s">
        <v>1413</v>
      </c>
      <c r="S467" s="80"/>
      <c r="T467" s="80"/>
      <c r="U467" s="80"/>
      <c r="V467" s="80"/>
      <c r="W467" s="80"/>
      <c r="X467" s="80"/>
      <c r="Y467" s="80"/>
      <c r="Z467" s="80"/>
      <c r="AA467" s="80"/>
      <c r="AB467">
        <v>1</v>
      </c>
      <c r="AC467" s="79" t="str">
        <f>REPLACE(INDEX(GroupVertices[Group],MATCH(Edges[[#This Row],[Vertex 1]],GroupVertices[Vertex],0)),1,1,"")</f>
        <v>9</v>
      </c>
      <c r="AD467" s="79" t="str">
        <f>REPLACE(INDEX(GroupVertices[Group],MATCH(Edges[[#This Row],[Vertex 2]],GroupVertices[Vertex],0)),1,1,"")</f>
        <v>7</v>
      </c>
      <c r="AE467" s="34"/>
      <c r="AF467" s="34"/>
      <c r="AG467" s="34"/>
      <c r="AH467" s="34"/>
      <c r="AI467" s="34"/>
      <c r="AJ467" s="34"/>
      <c r="AK467" s="34"/>
      <c r="AL467" s="34"/>
      <c r="AM467" s="34"/>
    </row>
    <row r="468" spans="1:39" ht="15">
      <c r="A468" s="65" t="s">
        <v>246</v>
      </c>
      <c r="B468" s="65" t="s">
        <v>362</v>
      </c>
      <c r="C468" s="66" t="s">
        <v>4893</v>
      </c>
      <c r="D468" s="67">
        <v>1</v>
      </c>
      <c r="E468" s="68" t="s">
        <v>133</v>
      </c>
      <c r="F468" s="69">
        <v>32</v>
      </c>
      <c r="G468" s="66"/>
      <c r="H468" s="70"/>
      <c r="I468" s="71"/>
      <c r="J468" s="71"/>
      <c r="K468" s="34"/>
      <c r="L468" s="78">
        <v>468</v>
      </c>
      <c r="M468" s="78"/>
      <c r="N468" s="73"/>
      <c r="O468" s="80" t="s">
        <v>381</v>
      </c>
      <c r="P468" s="80" t="s">
        <v>541</v>
      </c>
      <c r="Q468" s="80" t="s">
        <v>937</v>
      </c>
      <c r="R468" s="80" t="s">
        <v>1414</v>
      </c>
      <c r="S468" s="80"/>
      <c r="T468" s="80"/>
      <c r="U468" s="80"/>
      <c r="V468" s="80"/>
      <c r="W468" s="80"/>
      <c r="X468" s="80"/>
      <c r="Y468" s="80"/>
      <c r="Z468" s="80"/>
      <c r="AA468" s="80"/>
      <c r="AB468">
        <v>1</v>
      </c>
      <c r="AC468" s="79" t="str">
        <f>REPLACE(INDEX(GroupVertices[Group],MATCH(Edges[[#This Row],[Vertex 1]],GroupVertices[Vertex],0)),1,1,"")</f>
        <v>6</v>
      </c>
      <c r="AD468" s="79" t="str">
        <f>REPLACE(INDEX(GroupVertices[Group],MATCH(Edges[[#This Row],[Vertex 2]],GroupVertices[Vertex],0)),1,1,"")</f>
        <v>9</v>
      </c>
      <c r="AE468" s="34"/>
      <c r="AF468" s="34"/>
      <c r="AG468" s="34"/>
      <c r="AH468" s="34"/>
      <c r="AI468" s="34"/>
      <c r="AJ468" s="34"/>
      <c r="AK468" s="34"/>
      <c r="AL468" s="34"/>
      <c r="AM468" s="34"/>
    </row>
    <row r="469" spans="1:39" ht="15">
      <c r="A469" s="65" t="s">
        <v>309</v>
      </c>
      <c r="B469" s="65" t="s">
        <v>362</v>
      </c>
      <c r="C469" s="66" t="s">
        <v>4893</v>
      </c>
      <c r="D469" s="67">
        <v>1</v>
      </c>
      <c r="E469" s="68" t="s">
        <v>133</v>
      </c>
      <c r="F469" s="69">
        <v>32</v>
      </c>
      <c r="G469" s="66"/>
      <c r="H469" s="70"/>
      <c r="I469" s="71"/>
      <c r="J469" s="71"/>
      <c r="K469" s="34"/>
      <c r="L469" s="78">
        <v>469</v>
      </c>
      <c r="M469" s="78"/>
      <c r="N469" s="73"/>
      <c r="O469" s="80" t="s">
        <v>381</v>
      </c>
      <c r="P469" s="80" t="s">
        <v>542</v>
      </c>
      <c r="Q469" s="80" t="s">
        <v>938</v>
      </c>
      <c r="R469" s="80" t="s">
        <v>1415</v>
      </c>
      <c r="S469" s="80"/>
      <c r="T469" s="80"/>
      <c r="U469" s="80"/>
      <c r="V469" s="80"/>
      <c r="W469" s="80"/>
      <c r="X469" s="80"/>
      <c r="Y469" s="80"/>
      <c r="Z469" s="80"/>
      <c r="AA469" s="80"/>
      <c r="AB469">
        <v>1</v>
      </c>
      <c r="AC469" s="79" t="str">
        <f>REPLACE(INDEX(GroupVertices[Group],MATCH(Edges[[#This Row],[Vertex 1]],GroupVertices[Vertex],0)),1,1,"")</f>
        <v>9</v>
      </c>
      <c r="AD469" s="79" t="str">
        <f>REPLACE(INDEX(GroupVertices[Group],MATCH(Edges[[#This Row],[Vertex 2]],GroupVertices[Vertex],0)),1,1,"")</f>
        <v>9</v>
      </c>
      <c r="AE469" s="34"/>
      <c r="AF469" s="34"/>
      <c r="AG469" s="34"/>
      <c r="AH469" s="34"/>
      <c r="AI469" s="34"/>
      <c r="AJ469" s="34"/>
      <c r="AK469" s="34"/>
      <c r="AL469" s="34"/>
      <c r="AM469" s="34"/>
    </row>
    <row r="470" spans="1:39" ht="15">
      <c r="A470" s="65" t="s">
        <v>309</v>
      </c>
      <c r="B470" s="65" t="s">
        <v>308</v>
      </c>
      <c r="C470" s="66" t="s">
        <v>4893</v>
      </c>
      <c r="D470" s="67">
        <v>1</v>
      </c>
      <c r="E470" s="68" t="s">
        <v>133</v>
      </c>
      <c r="F470" s="69">
        <v>32</v>
      </c>
      <c r="G470" s="66"/>
      <c r="H470" s="70"/>
      <c r="I470" s="71"/>
      <c r="J470" s="71"/>
      <c r="K470" s="34"/>
      <c r="L470" s="78">
        <v>470</v>
      </c>
      <c r="M470" s="78"/>
      <c r="N470" s="73"/>
      <c r="O470" s="80" t="s">
        <v>381</v>
      </c>
      <c r="P470" s="80" t="s">
        <v>543</v>
      </c>
      <c r="Q470" s="80" t="s">
        <v>939</v>
      </c>
      <c r="R470" s="80" t="s">
        <v>1416</v>
      </c>
      <c r="S470" s="80"/>
      <c r="T470" s="80"/>
      <c r="U470" s="80"/>
      <c r="V470" s="80"/>
      <c r="W470" s="80"/>
      <c r="X470" s="80"/>
      <c r="Y470" s="80"/>
      <c r="Z470" s="80"/>
      <c r="AA470" s="80"/>
      <c r="AB470">
        <v>1</v>
      </c>
      <c r="AC470" s="79" t="str">
        <f>REPLACE(INDEX(GroupVertices[Group],MATCH(Edges[[#This Row],[Vertex 1]],GroupVertices[Vertex],0)),1,1,"")</f>
        <v>9</v>
      </c>
      <c r="AD470" s="79" t="str">
        <f>REPLACE(INDEX(GroupVertices[Group],MATCH(Edges[[#This Row],[Vertex 2]],GroupVertices[Vertex],0)),1,1,"")</f>
        <v>9</v>
      </c>
      <c r="AE470" s="34"/>
      <c r="AF470" s="34"/>
      <c r="AG470" s="34"/>
      <c r="AH470" s="34"/>
      <c r="AI470" s="34"/>
      <c r="AJ470" s="34"/>
      <c r="AK470" s="34"/>
      <c r="AL470" s="34"/>
      <c r="AM470" s="34"/>
    </row>
    <row r="471" spans="1:39" ht="15">
      <c r="A471" s="65" t="s">
        <v>302</v>
      </c>
      <c r="B471" s="65" t="s">
        <v>334</v>
      </c>
      <c r="C471" s="66" t="s">
        <v>4893</v>
      </c>
      <c r="D471" s="67">
        <v>1.1428571428571428</v>
      </c>
      <c r="E471" s="68" t="s">
        <v>137</v>
      </c>
      <c r="F471" s="69">
        <v>31.59375</v>
      </c>
      <c r="G471" s="66"/>
      <c r="H471" s="70"/>
      <c r="I471" s="71"/>
      <c r="J471" s="71"/>
      <c r="K471" s="34"/>
      <c r="L471" s="78">
        <v>471</v>
      </c>
      <c r="M471" s="78"/>
      <c r="N471" s="73"/>
      <c r="O471" s="80" t="s">
        <v>381</v>
      </c>
      <c r="P471" s="80" t="s">
        <v>544</v>
      </c>
      <c r="Q471" s="80" t="s">
        <v>940</v>
      </c>
      <c r="R471" s="80" t="s">
        <v>1417</v>
      </c>
      <c r="S471" s="80"/>
      <c r="T471" s="80"/>
      <c r="U471" s="80"/>
      <c r="V471" s="80"/>
      <c r="W471" s="80"/>
      <c r="X471" s="80"/>
      <c r="Y471" s="80"/>
      <c r="Z471" s="80"/>
      <c r="AA471" s="80"/>
      <c r="AB471">
        <v>2</v>
      </c>
      <c r="AC471" s="79" t="str">
        <f>REPLACE(INDEX(GroupVertices[Group],MATCH(Edges[[#This Row],[Vertex 1]],GroupVertices[Vertex],0)),1,1,"")</f>
        <v>7</v>
      </c>
      <c r="AD471" s="79" t="str">
        <f>REPLACE(INDEX(GroupVertices[Group],MATCH(Edges[[#This Row],[Vertex 2]],GroupVertices[Vertex],0)),1,1,"")</f>
        <v>5</v>
      </c>
      <c r="AE471" s="34"/>
      <c r="AF471" s="34"/>
      <c r="AG471" s="34"/>
      <c r="AH471" s="34"/>
      <c r="AI471" s="34"/>
      <c r="AJ471" s="34"/>
      <c r="AK471" s="34"/>
      <c r="AL471" s="34"/>
      <c r="AM471" s="34"/>
    </row>
    <row r="472" spans="1:39" ht="15">
      <c r="A472" s="65" t="s">
        <v>302</v>
      </c>
      <c r="B472" s="65" t="s">
        <v>334</v>
      </c>
      <c r="C472" s="66" t="s">
        <v>4893</v>
      </c>
      <c r="D472" s="67">
        <v>1.1428571428571428</v>
      </c>
      <c r="E472" s="68" t="s">
        <v>137</v>
      </c>
      <c r="F472" s="69">
        <v>31.59375</v>
      </c>
      <c r="G472" s="66"/>
      <c r="H472" s="70"/>
      <c r="I472" s="71"/>
      <c r="J472" s="71"/>
      <c r="K472" s="34"/>
      <c r="L472" s="78">
        <v>472</v>
      </c>
      <c r="M472" s="78"/>
      <c r="N472" s="73"/>
      <c r="O472" s="80" t="s">
        <v>381</v>
      </c>
      <c r="P472" s="80" t="s">
        <v>544</v>
      </c>
      <c r="Q472" s="80" t="s">
        <v>941</v>
      </c>
      <c r="R472" s="80" t="s">
        <v>1417</v>
      </c>
      <c r="S472" s="80"/>
      <c r="T472" s="80"/>
      <c r="U472" s="80"/>
      <c r="V472" s="80"/>
      <c r="W472" s="80"/>
      <c r="X472" s="80"/>
      <c r="Y472" s="80"/>
      <c r="Z472" s="80"/>
      <c r="AA472" s="80"/>
      <c r="AB472">
        <v>2</v>
      </c>
      <c r="AC472" s="79" t="str">
        <f>REPLACE(INDEX(GroupVertices[Group],MATCH(Edges[[#This Row],[Vertex 1]],GroupVertices[Vertex],0)),1,1,"")</f>
        <v>7</v>
      </c>
      <c r="AD472" s="79" t="str">
        <f>REPLACE(INDEX(GroupVertices[Group],MATCH(Edges[[#This Row],[Vertex 2]],GroupVertices[Vertex],0)),1,1,"")</f>
        <v>5</v>
      </c>
      <c r="AE472" s="34"/>
      <c r="AF472" s="34"/>
      <c r="AG472" s="34"/>
      <c r="AH472" s="34"/>
      <c r="AI472" s="34"/>
      <c r="AJ472" s="34"/>
      <c r="AK472" s="34"/>
      <c r="AL472" s="34"/>
      <c r="AM472" s="34"/>
    </row>
    <row r="473" spans="1:39" ht="15">
      <c r="A473" s="65" t="s">
        <v>237</v>
      </c>
      <c r="B473" s="65" t="s">
        <v>302</v>
      </c>
      <c r="C473" s="66" t="s">
        <v>4893</v>
      </c>
      <c r="D473" s="67">
        <v>1</v>
      </c>
      <c r="E473" s="68" t="s">
        <v>133</v>
      </c>
      <c r="F473" s="69">
        <v>32</v>
      </c>
      <c r="G473" s="66"/>
      <c r="H473" s="70"/>
      <c r="I473" s="71"/>
      <c r="J473" s="71"/>
      <c r="K473" s="34"/>
      <c r="L473" s="78">
        <v>473</v>
      </c>
      <c r="M473" s="78"/>
      <c r="N473" s="73"/>
      <c r="O473" s="80" t="s">
        <v>381</v>
      </c>
      <c r="P473" s="80" t="s">
        <v>545</v>
      </c>
      <c r="Q473" s="80" t="s">
        <v>942</v>
      </c>
      <c r="R473" s="80" t="s">
        <v>1418</v>
      </c>
      <c r="S473" s="80"/>
      <c r="T473" s="80"/>
      <c r="U473" s="80"/>
      <c r="V473" s="80"/>
      <c r="W473" s="80"/>
      <c r="X473" s="80"/>
      <c r="Y473" s="80"/>
      <c r="Z473" s="80"/>
      <c r="AA473" s="80"/>
      <c r="AB473">
        <v>1</v>
      </c>
      <c r="AC473" s="79" t="str">
        <f>REPLACE(INDEX(GroupVertices[Group],MATCH(Edges[[#This Row],[Vertex 1]],GroupVertices[Vertex],0)),1,1,"")</f>
        <v>7</v>
      </c>
      <c r="AD473" s="79" t="str">
        <f>REPLACE(INDEX(GroupVertices[Group],MATCH(Edges[[#This Row],[Vertex 2]],GroupVertices[Vertex],0)),1,1,"")</f>
        <v>7</v>
      </c>
      <c r="AE473" s="34"/>
      <c r="AF473" s="34"/>
      <c r="AG473" s="34"/>
      <c r="AH473" s="34"/>
      <c r="AI473" s="34"/>
      <c r="AJ473" s="34"/>
      <c r="AK473" s="34"/>
      <c r="AL473" s="34"/>
      <c r="AM473" s="34"/>
    </row>
    <row r="474" spans="1:39" ht="15">
      <c r="A474" s="65" t="s">
        <v>310</v>
      </c>
      <c r="B474" s="65" t="s">
        <v>302</v>
      </c>
      <c r="C474" s="66" t="s">
        <v>4893</v>
      </c>
      <c r="D474" s="67">
        <v>1</v>
      </c>
      <c r="E474" s="68" t="s">
        <v>133</v>
      </c>
      <c r="F474" s="69">
        <v>32</v>
      </c>
      <c r="G474" s="66"/>
      <c r="H474" s="70"/>
      <c r="I474" s="71"/>
      <c r="J474" s="71"/>
      <c r="K474" s="34"/>
      <c r="L474" s="78">
        <v>474</v>
      </c>
      <c r="M474" s="78"/>
      <c r="N474" s="73"/>
      <c r="O474" s="80" t="s">
        <v>381</v>
      </c>
      <c r="P474" s="80" t="s">
        <v>546</v>
      </c>
      <c r="Q474" s="80" t="s">
        <v>943</v>
      </c>
      <c r="R474" s="80" t="s">
        <v>1419</v>
      </c>
      <c r="S474" s="80"/>
      <c r="T474" s="80"/>
      <c r="U474" s="80"/>
      <c r="V474" s="80"/>
      <c r="W474" s="80"/>
      <c r="X474" s="80"/>
      <c r="Y474" s="80"/>
      <c r="Z474" s="80"/>
      <c r="AA474" s="80"/>
      <c r="AB474">
        <v>1</v>
      </c>
      <c r="AC474" s="79" t="str">
        <f>REPLACE(INDEX(GroupVertices[Group],MATCH(Edges[[#This Row],[Vertex 1]],GroupVertices[Vertex],0)),1,1,"")</f>
        <v>7</v>
      </c>
      <c r="AD474" s="79" t="str">
        <f>REPLACE(INDEX(GroupVertices[Group],MATCH(Edges[[#This Row],[Vertex 2]],GroupVertices[Vertex],0)),1,1,"")</f>
        <v>7</v>
      </c>
      <c r="AE474" s="34"/>
      <c r="AF474" s="34"/>
      <c r="AG474" s="34"/>
      <c r="AH474" s="34"/>
      <c r="AI474" s="34"/>
      <c r="AJ474" s="34"/>
      <c r="AK474" s="34"/>
      <c r="AL474" s="34"/>
      <c r="AM474" s="34"/>
    </row>
    <row r="475" spans="1:39" ht="15">
      <c r="A475" s="65" t="s">
        <v>311</v>
      </c>
      <c r="B475" s="65" t="s">
        <v>302</v>
      </c>
      <c r="C475" s="66" t="s">
        <v>4893</v>
      </c>
      <c r="D475" s="67">
        <v>1</v>
      </c>
      <c r="E475" s="68" t="s">
        <v>133</v>
      </c>
      <c r="F475" s="69">
        <v>32</v>
      </c>
      <c r="G475" s="66"/>
      <c r="H475" s="70"/>
      <c r="I475" s="71"/>
      <c r="J475" s="71"/>
      <c r="K475" s="34"/>
      <c r="L475" s="78">
        <v>475</v>
      </c>
      <c r="M475" s="78"/>
      <c r="N475" s="73"/>
      <c r="O475" s="80" t="s">
        <v>381</v>
      </c>
      <c r="P475" s="80" t="s">
        <v>547</v>
      </c>
      <c r="Q475" s="80" t="s">
        <v>944</v>
      </c>
      <c r="R475" s="80" t="s">
        <v>1420</v>
      </c>
      <c r="S475" s="80"/>
      <c r="T475" s="80"/>
      <c r="U475" s="80"/>
      <c r="V475" s="80"/>
      <c r="W475" s="80"/>
      <c r="X475" s="80"/>
      <c r="Y475" s="80"/>
      <c r="Z475" s="80"/>
      <c r="AA475" s="80"/>
      <c r="AB475">
        <v>1</v>
      </c>
      <c r="AC475" s="79" t="str">
        <f>REPLACE(INDEX(GroupVertices[Group],MATCH(Edges[[#This Row],[Vertex 1]],GroupVertices[Vertex],0)),1,1,"")</f>
        <v>7</v>
      </c>
      <c r="AD475" s="79" t="str">
        <f>REPLACE(INDEX(GroupVertices[Group],MATCH(Edges[[#This Row],[Vertex 2]],GroupVertices[Vertex],0)),1,1,"")</f>
        <v>7</v>
      </c>
      <c r="AE475" s="34"/>
      <c r="AF475" s="34"/>
      <c r="AG475" s="34"/>
      <c r="AH475" s="34"/>
      <c r="AI475" s="34"/>
      <c r="AJ475" s="34"/>
      <c r="AK475" s="34"/>
      <c r="AL475" s="34"/>
      <c r="AM475" s="34"/>
    </row>
    <row r="476" spans="1:39" ht="15">
      <c r="A476" s="65" t="s">
        <v>311</v>
      </c>
      <c r="B476" s="65" t="s">
        <v>310</v>
      </c>
      <c r="C476" s="66" t="s">
        <v>4893</v>
      </c>
      <c r="D476" s="67">
        <v>1</v>
      </c>
      <c r="E476" s="68" t="s">
        <v>133</v>
      </c>
      <c r="F476" s="69">
        <v>32</v>
      </c>
      <c r="G476" s="66"/>
      <c r="H476" s="70"/>
      <c r="I476" s="71"/>
      <c r="J476" s="71"/>
      <c r="K476" s="34"/>
      <c r="L476" s="78">
        <v>476</v>
      </c>
      <c r="M476" s="78"/>
      <c r="N476" s="73"/>
      <c r="O476" s="80" t="s">
        <v>381</v>
      </c>
      <c r="P476" s="80" t="s">
        <v>548</v>
      </c>
      <c r="Q476" s="80" t="s">
        <v>945</v>
      </c>
      <c r="R476" s="80" t="s">
        <v>1421</v>
      </c>
      <c r="S476" s="80"/>
      <c r="T476" s="80"/>
      <c r="U476" s="80"/>
      <c r="V476" s="80"/>
      <c r="W476" s="80"/>
      <c r="X476" s="80"/>
      <c r="Y476" s="80"/>
      <c r="Z476" s="80"/>
      <c r="AA476" s="80"/>
      <c r="AB476">
        <v>1</v>
      </c>
      <c r="AC476" s="79" t="str">
        <f>REPLACE(INDEX(GroupVertices[Group],MATCH(Edges[[#This Row],[Vertex 1]],GroupVertices[Vertex],0)),1,1,"")</f>
        <v>7</v>
      </c>
      <c r="AD476" s="79" t="str">
        <f>REPLACE(INDEX(GroupVertices[Group],MATCH(Edges[[#This Row],[Vertex 2]],GroupVertices[Vertex],0)),1,1,"")</f>
        <v>7</v>
      </c>
      <c r="AE476" s="34"/>
      <c r="AF476" s="34"/>
      <c r="AG476" s="34"/>
      <c r="AH476" s="34"/>
      <c r="AI476" s="34"/>
      <c r="AJ476" s="34"/>
      <c r="AK476" s="34"/>
      <c r="AL476" s="34"/>
      <c r="AM476" s="34"/>
    </row>
    <row r="477" spans="1:39" ht="15">
      <c r="A477" s="65" t="s">
        <v>283</v>
      </c>
      <c r="B477" s="65" t="s">
        <v>255</v>
      </c>
      <c r="C477" s="66" t="s">
        <v>4893</v>
      </c>
      <c r="D477" s="67">
        <v>1</v>
      </c>
      <c r="E477" s="68" t="s">
        <v>133</v>
      </c>
      <c r="F477" s="69">
        <v>32</v>
      </c>
      <c r="G477" s="66"/>
      <c r="H477" s="70"/>
      <c r="I477" s="71"/>
      <c r="J477" s="71"/>
      <c r="K477" s="34"/>
      <c r="L477" s="78">
        <v>477</v>
      </c>
      <c r="M477" s="78"/>
      <c r="N477" s="73"/>
      <c r="O477" s="80" t="s">
        <v>381</v>
      </c>
      <c r="P477" s="80" t="s">
        <v>549</v>
      </c>
      <c r="Q477" s="80" t="s">
        <v>946</v>
      </c>
      <c r="R477" s="80" t="s">
        <v>1422</v>
      </c>
      <c r="S477" s="80"/>
      <c r="T477" s="80"/>
      <c r="U477" s="80"/>
      <c r="V477" s="80"/>
      <c r="W477" s="80"/>
      <c r="X477" s="80"/>
      <c r="Y477" s="80"/>
      <c r="Z477" s="80"/>
      <c r="AA477" s="80"/>
      <c r="AB477">
        <v>1</v>
      </c>
      <c r="AC477" s="79" t="str">
        <f>REPLACE(INDEX(GroupVertices[Group],MATCH(Edges[[#This Row],[Vertex 1]],GroupVertices[Vertex],0)),1,1,"")</f>
        <v>6</v>
      </c>
      <c r="AD477" s="79" t="str">
        <f>REPLACE(INDEX(GroupVertices[Group],MATCH(Edges[[#This Row],[Vertex 2]],GroupVertices[Vertex],0)),1,1,"")</f>
        <v>3</v>
      </c>
      <c r="AE477" s="34"/>
      <c r="AF477" s="34"/>
      <c r="AG477" s="34"/>
      <c r="AH477" s="34"/>
      <c r="AI477" s="34"/>
      <c r="AJ477" s="34"/>
      <c r="AK477" s="34"/>
      <c r="AL477" s="34"/>
      <c r="AM477" s="34"/>
    </row>
    <row r="478" spans="1:39" ht="15">
      <c r="A478" s="65" t="s">
        <v>311</v>
      </c>
      <c r="B478" s="65" t="s">
        <v>255</v>
      </c>
      <c r="C478" s="66" t="s">
        <v>4893</v>
      </c>
      <c r="D478" s="67">
        <v>1</v>
      </c>
      <c r="E478" s="68" t="s">
        <v>133</v>
      </c>
      <c r="F478" s="69">
        <v>32</v>
      </c>
      <c r="G478" s="66"/>
      <c r="H478" s="70"/>
      <c r="I478" s="71"/>
      <c r="J478" s="71"/>
      <c r="K478" s="34"/>
      <c r="L478" s="78">
        <v>478</v>
      </c>
      <c r="M478" s="78"/>
      <c r="N478" s="73"/>
      <c r="O478" s="80" t="s">
        <v>381</v>
      </c>
      <c r="P478" s="80" t="s">
        <v>550</v>
      </c>
      <c r="Q478" s="80" t="s">
        <v>947</v>
      </c>
      <c r="R478" s="80" t="s">
        <v>1423</v>
      </c>
      <c r="S478" s="80"/>
      <c r="T478" s="80"/>
      <c r="U478" s="80"/>
      <c r="V478" s="80"/>
      <c r="W478" s="80"/>
      <c r="X478" s="80"/>
      <c r="Y478" s="80"/>
      <c r="Z478" s="80"/>
      <c r="AA478" s="80"/>
      <c r="AB478">
        <v>1</v>
      </c>
      <c r="AC478" s="79" t="str">
        <f>REPLACE(INDEX(GroupVertices[Group],MATCH(Edges[[#This Row],[Vertex 1]],GroupVertices[Vertex],0)),1,1,"")</f>
        <v>7</v>
      </c>
      <c r="AD478" s="79" t="str">
        <f>REPLACE(INDEX(GroupVertices[Group],MATCH(Edges[[#This Row],[Vertex 2]],GroupVertices[Vertex],0)),1,1,"")</f>
        <v>3</v>
      </c>
      <c r="AE478" s="34"/>
      <c r="AF478" s="34"/>
      <c r="AG478" s="34"/>
      <c r="AH478" s="34"/>
      <c r="AI478" s="34"/>
      <c r="AJ478" s="34"/>
      <c r="AK478" s="34"/>
      <c r="AL478" s="34"/>
      <c r="AM478" s="34"/>
    </row>
    <row r="479" spans="1:39" ht="15">
      <c r="A479" s="65" t="s">
        <v>312</v>
      </c>
      <c r="B479" s="65" t="s">
        <v>267</v>
      </c>
      <c r="C479" s="66" t="s">
        <v>4893</v>
      </c>
      <c r="D479" s="67">
        <v>1</v>
      </c>
      <c r="E479" s="68" t="s">
        <v>133</v>
      </c>
      <c r="F479" s="69">
        <v>32</v>
      </c>
      <c r="G479" s="66"/>
      <c r="H479" s="70"/>
      <c r="I479" s="71"/>
      <c r="J479" s="71"/>
      <c r="K479" s="34"/>
      <c r="L479" s="78">
        <v>479</v>
      </c>
      <c r="M479" s="78"/>
      <c r="N479" s="73"/>
      <c r="O479" s="80" t="s">
        <v>381</v>
      </c>
      <c r="P479" s="80" t="s">
        <v>551</v>
      </c>
      <c r="Q479" s="80" t="s">
        <v>948</v>
      </c>
      <c r="R479" s="80" t="s">
        <v>948</v>
      </c>
      <c r="S479" s="80"/>
      <c r="T479" s="80"/>
      <c r="U479" s="80"/>
      <c r="V479" s="80"/>
      <c r="W479" s="80"/>
      <c r="X479" s="80"/>
      <c r="Y479" s="80"/>
      <c r="Z479" s="80"/>
      <c r="AA479" s="80"/>
      <c r="AB479">
        <v>1</v>
      </c>
      <c r="AC479" s="79" t="str">
        <f>REPLACE(INDEX(GroupVertices[Group],MATCH(Edges[[#This Row],[Vertex 1]],GroupVertices[Vertex],0)),1,1,"")</f>
        <v>5</v>
      </c>
      <c r="AD479" s="79" t="str">
        <f>REPLACE(INDEX(GroupVertices[Group],MATCH(Edges[[#This Row],[Vertex 2]],GroupVertices[Vertex],0)),1,1,"")</f>
        <v>5</v>
      </c>
      <c r="AE479" s="34"/>
      <c r="AF479" s="34"/>
      <c r="AG479" s="34"/>
      <c r="AH479" s="34"/>
      <c r="AI479" s="34"/>
      <c r="AJ479" s="34"/>
      <c r="AK479" s="34"/>
      <c r="AL479" s="34"/>
      <c r="AM479" s="34"/>
    </row>
    <row r="480" spans="1:39" ht="15">
      <c r="A480" s="65" t="s">
        <v>299</v>
      </c>
      <c r="B480" s="65" t="s">
        <v>312</v>
      </c>
      <c r="C480" s="66" t="s">
        <v>4893</v>
      </c>
      <c r="D480" s="67">
        <v>1</v>
      </c>
      <c r="E480" s="68" t="s">
        <v>133</v>
      </c>
      <c r="F480" s="69">
        <v>32</v>
      </c>
      <c r="G480" s="66"/>
      <c r="H480" s="70"/>
      <c r="I480" s="71"/>
      <c r="J480" s="71"/>
      <c r="K480" s="34"/>
      <c r="L480" s="78">
        <v>480</v>
      </c>
      <c r="M480" s="78"/>
      <c r="N480" s="73"/>
      <c r="O480" s="80" t="s">
        <v>381</v>
      </c>
      <c r="P480" s="80" t="s">
        <v>552</v>
      </c>
      <c r="Q480" s="80" t="s">
        <v>949</v>
      </c>
      <c r="R480" s="80" t="s">
        <v>1424</v>
      </c>
      <c r="S480" s="80"/>
      <c r="T480" s="80"/>
      <c r="U480" s="80"/>
      <c r="V480" s="80"/>
      <c r="W480" s="80"/>
      <c r="X480" s="80"/>
      <c r="Y480" s="80"/>
      <c r="Z480" s="80"/>
      <c r="AA480" s="80"/>
      <c r="AB480">
        <v>1</v>
      </c>
      <c r="AC480" s="79" t="str">
        <f>REPLACE(INDEX(GroupVertices[Group],MATCH(Edges[[#This Row],[Vertex 1]],GroupVertices[Vertex],0)),1,1,"")</f>
        <v>5</v>
      </c>
      <c r="AD480" s="79" t="str">
        <f>REPLACE(INDEX(GroupVertices[Group],MATCH(Edges[[#This Row],[Vertex 2]],GroupVertices[Vertex],0)),1,1,"")</f>
        <v>5</v>
      </c>
      <c r="AE480" s="34"/>
      <c r="AF480" s="34"/>
      <c r="AG480" s="34"/>
      <c r="AH480" s="34"/>
      <c r="AI480" s="34"/>
      <c r="AJ480" s="34"/>
      <c r="AK480" s="34"/>
      <c r="AL480" s="34"/>
      <c r="AM480" s="34"/>
    </row>
    <row r="481" spans="1:39" ht="15">
      <c r="A481" s="65" t="s">
        <v>313</v>
      </c>
      <c r="B481" s="65" t="s">
        <v>312</v>
      </c>
      <c r="C481" s="66" t="s">
        <v>4896</v>
      </c>
      <c r="D481" s="67">
        <v>1.5714285714285714</v>
      </c>
      <c r="E481" s="68" t="s">
        <v>137</v>
      </c>
      <c r="F481" s="69">
        <v>30.375</v>
      </c>
      <c r="G481" s="66"/>
      <c r="H481" s="70"/>
      <c r="I481" s="71"/>
      <c r="J481" s="71"/>
      <c r="K481" s="34"/>
      <c r="L481" s="78">
        <v>481</v>
      </c>
      <c r="M481" s="78"/>
      <c r="N481" s="73"/>
      <c r="O481" s="80" t="s">
        <v>381</v>
      </c>
      <c r="P481" s="80" t="s">
        <v>553</v>
      </c>
      <c r="Q481" s="80" t="s">
        <v>950</v>
      </c>
      <c r="R481" s="80" t="s">
        <v>1425</v>
      </c>
      <c r="S481" s="80"/>
      <c r="T481" s="80"/>
      <c r="U481" s="80"/>
      <c r="V481" s="80"/>
      <c r="W481" s="80"/>
      <c r="X481" s="80"/>
      <c r="Y481" s="80"/>
      <c r="Z481" s="80"/>
      <c r="AA481" s="80"/>
      <c r="AB481">
        <v>5</v>
      </c>
      <c r="AC481" s="79" t="str">
        <f>REPLACE(INDEX(GroupVertices[Group],MATCH(Edges[[#This Row],[Vertex 1]],GroupVertices[Vertex],0)),1,1,"")</f>
        <v>5</v>
      </c>
      <c r="AD481" s="79" t="str">
        <f>REPLACE(INDEX(GroupVertices[Group],MATCH(Edges[[#This Row],[Vertex 2]],GroupVertices[Vertex],0)),1,1,"")</f>
        <v>5</v>
      </c>
      <c r="AE481" s="34"/>
      <c r="AF481" s="34"/>
      <c r="AG481" s="34"/>
      <c r="AH481" s="34"/>
      <c r="AI481" s="34"/>
      <c r="AJ481" s="34"/>
      <c r="AK481" s="34"/>
      <c r="AL481" s="34"/>
      <c r="AM481" s="34"/>
    </row>
    <row r="482" spans="1:39" ht="15">
      <c r="A482" s="65" t="s">
        <v>313</v>
      </c>
      <c r="B482" s="65" t="s">
        <v>312</v>
      </c>
      <c r="C482" s="66" t="s">
        <v>4896</v>
      </c>
      <c r="D482" s="67">
        <v>1.5714285714285714</v>
      </c>
      <c r="E482" s="68" t="s">
        <v>137</v>
      </c>
      <c r="F482" s="69">
        <v>30.375</v>
      </c>
      <c r="G482" s="66"/>
      <c r="H482" s="70"/>
      <c r="I482" s="71"/>
      <c r="J482" s="71"/>
      <c r="K482" s="34"/>
      <c r="L482" s="78">
        <v>482</v>
      </c>
      <c r="M482" s="78"/>
      <c r="N482" s="73"/>
      <c r="O482" s="80" t="s">
        <v>381</v>
      </c>
      <c r="P482" s="80" t="s">
        <v>553</v>
      </c>
      <c r="Q482" s="80" t="s">
        <v>950</v>
      </c>
      <c r="R482" s="80" t="s">
        <v>1426</v>
      </c>
      <c r="S482" s="80"/>
      <c r="T482" s="80"/>
      <c r="U482" s="80"/>
      <c r="V482" s="80"/>
      <c r="W482" s="80"/>
      <c r="X482" s="80"/>
      <c r="Y482" s="80"/>
      <c r="Z482" s="80"/>
      <c r="AA482" s="80"/>
      <c r="AB482">
        <v>5</v>
      </c>
      <c r="AC482" s="79" t="str">
        <f>REPLACE(INDEX(GroupVertices[Group],MATCH(Edges[[#This Row],[Vertex 1]],GroupVertices[Vertex],0)),1,1,"")</f>
        <v>5</v>
      </c>
      <c r="AD482" s="79" t="str">
        <f>REPLACE(INDEX(GroupVertices[Group],MATCH(Edges[[#This Row],[Vertex 2]],GroupVertices[Vertex],0)),1,1,"")</f>
        <v>5</v>
      </c>
      <c r="AE482" s="34"/>
      <c r="AF482" s="34"/>
      <c r="AG482" s="34"/>
      <c r="AH482" s="34"/>
      <c r="AI482" s="34"/>
      <c r="AJ482" s="34"/>
      <c r="AK482" s="34"/>
      <c r="AL482" s="34"/>
      <c r="AM482" s="34"/>
    </row>
    <row r="483" spans="1:39" ht="15">
      <c r="A483" s="65" t="s">
        <v>313</v>
      </c>
      <c r="B483" s="65" t="s">
        <v>312</v>
      </c>
      <c r="C483" s="66" t="s">
        <v>4896</v>
      </c>
      <c r="D483" s="67">
        <v>1.5714285714285714</v>
      </c>
      <c r="E483" s="68" t="s">
        <v>137</v>
      </c>
      <c r="F483" s="69">
        <v>30.375</v>
      </c>
      <c r="G483" s="66"/>
      <c r="H483" s="70"/>
      <c r="I483" s="71"/>
      <c r="J483" s="71"/>
      <c r="K483" s="34"/>
      <c r="L483" s="78">
        <v>483</v>
      </c>
      <c r="M483" s="78"/>
      <c r="N483" s="73"/>
      <c r="O483" s="80" t="s">
        <v>381</v>
      </c>
      <c r="P483" s="80" t="s">
        <v>553</v>
      </c>
      <c r="Q483" s="80" t="s">
        <v>950</v>
      </c>
      <c r="R483" s="80" t="s">
        <v>1427</v>
      </c>
      <c r="S483" s="80"/>
      <c r="T483" s="80"/>
      <c r="U483" s="80"/>
      <c r="V483" s="80"/>
      <c r="W483" s="80"/>
      <c r="X483" s="80"/>
      <c r="Y483" s="80"/>
      <c r="Z483" s="80"/>
      <c r="AA483" s="80"/>
      <c r="AB483">
        <v>5</v>
      </c>
      <c r="AC483" s="79" t="str">
        <f>REPLACE(INDEX(GroupVertices[Group],MATCH(Edges[[#This Row],[Vertex 1]],GroupVertices[Vertex],0)),1,1,"")</f>
        <v>5</v>
      </c>
      <c r="AD483" s="79" t="str">
        <f>REPLACE(INDEX(GroupVertices[Group],MATCH(Edges[[#This Row],[Vertex 2]],GroupVertices[Vertex],0)),1,1,"")</f>
        <v>5</v>
      </c>
      <c r="AE483" s="34"/>
      <c r="AF483" s="34"/>
      <c r="AG483" s="34"/>
      <c r="AH483" s="34"/>
      <c r="AI483" s="34"/>
      <c r="AJ483" s="34"/>
      <c r="AK483" s="34"/>
      <c r="AL483" s="34"/>
      <c r="AM483" s="34"/>
    </row>
    <row r="484" spans="1:39" ht="15">
      <c r="A484" s="65" t="s">
        <v>313</v>
      </c>
      <c r="B484" s="65" t="s">
        <v>312</v>
      </c>
      <c r="C484" s="66" t="s">
        <v>4896</v>
      </c>
      <c r="D484" s="67">
        <v>1.5714285714285714</v>
      </c>
      <c r="E484" s="68" t="s">
        <v>137</v>
      </c>
      <c r="F484" s="69">
        <v>30.375</v>
      </c>
      <c r="G484" s="66"/>
      <c r="H484" s="70"/>
      <c r="I484" s="71"/>
      <c r="J484" s="71"/>
      <c r="K484" s="34"/>
      <c r="L484" s="78">
        <v>484</v>
      </c>
      <c r="M484" s="78"/>
      <c r="N484" s="73"/>
      <c r="O484" s="80" t="s">
        <v>381</v>
      </c>
      <c r="P484" s="80" t="s">
        <v>553</v>
      </c>
      <c r="Q484" s="80" t="s">
        <v>950</v>
      </c>
      <c r="R484" s="80" t="s">
        <v>1428</v>
      </c>
      <c r="S484" s="80"/>
      <c r="T484" s="80"/>
      <c r="U484" s="80"/>
      <c r="V484" s="80"/>
      <c r="W484" s="80"/>
      <c r="X484" s="80"/>
      <c r="Y484" s="80"/>
      <c r="Z484" s="80"/>
      <c r="AA484" s="80"/>
      <c r="AB484">
        <v>5</v>
      </c>
      <c r="AC484" s="79" t="str">
        <f>REPLACE(INDEX(GroupVertices[Group],MATCH(Edges[[#This Row],[Vertex 1]],GroupVertices[Vertex],0)),1,1,"")</f>
        <v>5</v>
      </c>
      <c r="AD484" s="79" t="str">
        <f>REPLACE(INDEX(GroupVertices[Group],MATCH(Edges[[#This Row],[Vertex 2]],GroupVertices[Vertex],0)),1,1,"")</f>
        <v>5</v>
      </c>
      <c r="AE484" s="34"/>
      <c r="AF484" s="34"/>
      <c r="AG484" s="34"/>
      <c r="AH484" s="34"/>
      <c r="AI484" s="34"/>
      <c r="AJ484" s="34"/>
      <c r="AK484" s="34"/>
      <c r="AL484" s="34"/>
      <c r="AM484" s="34"/>
    </row>
    <row r="485" spans="1:39" ht="15">
      <c r="A485" s="65" t="s">
        <v>313</v>
      </c>
      <c r="B485" s="65" t="s">
        <v>312</v>
      </c>
      <c r="C485" s="66" t="s">
        <v>4896</v>
      </c>
      <c r="D485" s="67">
        <v>1.5714285714285714</v>
      </c>
      <c r="E485" s="68" t="s">
        <v>137</v>
      </c>
      <c r="F485" s="69">
        <v>30.375</v>
      </c>
      <c r="G485" s="66"/>
      <c r="H485" s="70"/>
      <c r="I485" s="71"/>
      <c r="J485" s="71"/>
      <c r="K485" s="34"/>
      <c r="L485" s="78">
        <v>485</v>
      </c>
      <c r="M485" s="78"/>
      <c r="N485" s="73"/>
      <c r="O485" s="80" t="s">
        <v>381</v>
      </c>
      <c r="P485" s="80" t="s">
        <v>553</v>
      </c>
      <c r="Q485" s="80" t="s">
        <v>950</v>
      </c>
      <c r="R485" s="80" t="s">
        <v>1429</v>
      </c>
      <c r="S485" s="80"/>
      <c r="T485" s="80"/>
      <c r="U485" s="80"/>
      <c r="V485" s="80"/>
      <c r="W485" s="80"/>
      <c r="X485" s="80"/>
      <c r="Y485" s="80"/>
      <c r="Z485" s="80"/>
      <c r="AA485" s="80"/>
      <c r="AB485">
        <v>5</v>
      </c>
      <c r="AC485" s="79" t="str">
        <f>REPLACE(INDEX(GroupVertices[Group],MATCH(Edges[[#This Row],[Vertex 1]],GroupVertices[Vertex],0)),1,1,"")</f>
        <v>5</v>
      </c>
      <c r="AD485" s="79" t="str">
        <f>REPLACE(INDEX(GroupVertices[Group],MATCH(Edges[[#This Row],[Vertex 2]],GroupVertices[Vertex],0)),1,1,"")</f>
        <v>5</v>
      </c>
      <c r="AE485" s="34"/>
      <c r="AF485" s="34"/>
      <c r="AG485" s="34"/>
      <c r="AH485" s="34"/>
      <c r="AI485" s="34"/>
      <c r="AJ485" s="34"/>
      <c r="AK485" s="34"/>
      <c r="AL485" s="34"/>
      <c r="AM485" s="34"/>
    </row>
    <row r="486" spans="1:39" ht="15">
      <c r="A486" s="65" t="s">
        <v>246</v>
      </c>
      <c r="B486" s="65" t="s">
        <v>312</v>
      </c>
      <c r="C486" s="66" t="s">
        <v>4893</v>
      </c>
      <c r="D486" s="67">
        <v>1</v>
      </c>
      <c r="E486" s="68" t="s">
        <v>133</v>
      </c>
      <c r="F486" s="69">
        <v>32</v>
      </c>
      <c r="G486" s="66"/>
      <c r="H486" s="70"/>
      <c r="I486" s="71"/>
      <c r="J486" s="71"/>
      <c r="K486" s="34"/>
      <c r="L486" s="78">
        <v>486</v>
      </c>
      <c r="M486" s="78"/>
      <c r="N486" s="73"/>
      <c r="O486" s="80" t="s">
        <v>381</v>
      </c>
      <c r="P486" s="80" t="s">
        <v>552</v>
      </c>
      <c r="Q486" s="80" t="s">
        <v>951</v>
      </c>
      <c r="R486" s="80" t="s">
        <v>1424</v>
      </c>
      <c r="S486" s="80"/>
      <c r="T486" s="80"/>
      <c r="U486" s="80"/>
      <c r="V486" s="80"/>
      <c r="W486" s="80"/>
      <c r="X486" s="80"/>
      <c r="Y486" s="80"/>
      <c r="Z486" s="80"/>
      <c r="AA486" s="80"/>
      <c r="AB486">
        <v>1</v>
      </c>
      <c r="AC486" s="79" t="str">
        <f>REPLACE(INDEX(GroupVertices[Group],MATCH(Edges[[#This Row],[Vertex 1]],GroupVertices[Vertex],0)),1,1,"")</f>
        <v>6</v>
      </c>
      <c r="AD486" s="79" t="str">
        <f>REPLACE(INDEX(GroupVertices[Group],MATCH(Edges[[#This Row],[Vertex 2]],GroupVertices[Vertex],0)),1,1,"")</f>
        <v>5</v>
      </c>
      <c r="AE486" s="34"/>
      <c r="AF486" s="34"/>
      <c r="AG486" s="34"/>
      <c r="AH486" s="34"/>
      <c r="AI486" s="34"/>
      <c r="AJ486" s="34"/>
      <c r="AK486" s="34"/>
      <c r="AL486" s="34"/>
      <c r="AM486" s="34"/>
    </row>
    <row r="487" spans="1:39" ht="15">
      <c r="A487" s="65" t="s">
        <v>286</v>
      </c>
      <c r="B487" s="65" t="s">
        <v>312</v>
      </c>
      <c r="C487" s="66" t="s">
        <v>4893</v>
      </c>
      <c r="D487" s="67">
        <v>1</v>
      </c>
      <c r="E487" s="68" t="s">
        <v>133</v>
      </c>
      <c r="F487" s="69">
        <v>32</v>
      </c>
      <c r="G487" s="66"/>
      <c r="H487" s="70"/>
      <c r="I487" s="71"/>
      <c r="J487" s="71"/>
      <c r="K487" s="34"/>
      <c r="L487" s="78">
        <v>487</v>
      </c>
      <c r="M487" s="78"/>
      <c r="N487" s="73"/>
      <c r="O487" s="80" t="s">
        <v>381</v>
      </c>
      <c r="P487" s="80" t="s">
        <v>554</v>
      </c>
      <c r="Q487" s="80" t="s">
        <v>952</v>
      </c>
      <c r="R487" s="80" t="s">
        <v>1430</v>
      </c>
      <c r="S487" s="80"/>
      <c r="T487" s="80"/>
      <c r="U487" s="80"/>
      <c r="V487" s="80"/>
      <c r="W487" s="80"/>
      <c r="X487" s="80"/>
      <c r="Y487" s="80"/>
      <c r="Z487" s="80"/>
      <c r="AA487" s="80"/>
      <c r="AB487">
        <v>1</v>
      </c>
      <c r="AC487" s="79" t="str">
        <f>REPLACE(INDEX(GroupVertices[Group],MATCH(Edges[[#This Row],[Vertex 1]],GroupVertices[Vertex],0)),1,1,"")</f>
        <v>4</v>
      </c>
      <c r="AD487" s="79" t="str">
        <f>REPLACE(INDEX(GroupVertices[Group],MATCH(Edges[[#This Row],[Vertex 2]],GroupVertices[Vertex],0)),1,1,"")</f>
        <v>5</v>
      </c>
      <c r="AE487" s="34"/>
      <c r="AF487" s="34"/>
      <c r="AG487" s="34"/>
      <c r="AH487" s="34"/>
      <c r="AI487" s="34"/>
      <c r="AJ487" s="34"/>
      <c r="AK487" s="34"/>
      <c r="AL487" s="34"/>
      <c r="AM487" s="34"/>
    </row>
    <row r="488" spans="1:39" ht="15">
      <c r="A488" s="65" t="s">
        <v>298</v>
      </c>
      <c r="B488" s="65" t="s">
        <v>312</v>
      </c>
      <c r="C488" s="66" t="s">
        <v>4897</v>
      </c>
      <c r="D488" s="67">
        <v>2.2857142857142856</v>
      </c>
      <c r="E488" s="68" t="s">
        <v>137</v>
      </c>
      <c r="F488" s="69">
        <v>28.34375</v>
      </c>
      <c r="G488" s="66"/>
      <c r="H488" s="70"/>
      <c r="I488" s="71"/>
      <c r="J488" s="71"/>
      <c r="K488" s="34"/>
      <c r="L488" s="78">
        <v>488</v>
      </c>
      <c r="M488" s="78"/>
      <c r="N488" s="73"/>
      <c r="O488" s="80" t="s">
        <v>381</v>
      </c>
      <c r="P488" s="80" t="s">
        <v>553</v>
      </c>
      <c r="Q488" s="80" t="s">
        <v>953</v>
      </c>
      <c r="R488" s="80" t="s">
        <v>1425</v>
      </c>
      <c r="S488" s="80"/>
      <c r="T488" s="80"/>
      <c r="U488" s="80"/>
      <c r="V488" s="80"/>
      <c r="W488" s="80"/>
      <c r="X488" s="80"/>
      <c r="Y488" s="80"/>
      <c r="Z488" s="80"/>
      <c r="AA488" s="80"/>
      <c r="AB488">
        <v>10</v>
      </c>
      <c r="AC488" s="79" t="str">
        <f>REPLACE(INDEX(GroupVertices[Group],MATCH(Edges[[#This Row],[Vertex 1]],GroupVertices[Vertex],0)),1,1,"")</f>
        <v>5</v>
      </c>
      <c r="AD488" s="79" t="str">
        <f>REPLACE(INDEX(GroupVertices[Group],MATCH(Edges[[#This Row],[Vertex 2]],GroupVertices[Vertex],0)),1,1,"")</f>
        <v>5</v>
      </c>
      <c r="AE488" s="34"/>
      <c r="AF488" s="34"/>
      <c r="AG488" s="34"/>
      <c r="AH488" s="34"/>
      <c r="AI488" s="34"/>
      <c r="AJ488" s="34"/>
      <c r="AK488" s="34"/>
      <c r="AL488" s="34"/>
      <c r="AM488" s="34"/>
    </row>
    <row r="489" spans="1:39" ht="15">
      <c r="A489" s="65" t="s">
        <v>298</v>
      </c>
      <c r="B489" s="65" t="s">
        <v>312</v>
      </c>
      <c r="C489" s="66" t="s">
        <v>4897</v>
      </c>
      <c r="D489" s="67">
        <v>2.2857142857142856</v>
      </c>
      <c r="E489" s="68" t="s">
        <v>137</v>
      </c>
      <c r="F489" s="69">
        <v>28.34375</v>
      </c>
      <c r="G489" s="66"/>
      <c r="H489" s="70"/>
      <c r="I489" s="71"/>
      <c r="J489" s="71"/>
      <c r="K489" s="34"/>
      <c r="L489" s="78">
        <v>489</v>
      </c>
      <c r="M489" s="78"/>
      <c r="N489" s="73"/>
      <c r="O489" s="80" t="s">
        <v>381</v>
      </c>
      <c r="P489" s="80" t="s">
        <v>553</v>
      </c>
      <c r="Q489" s="80" t="s">
        <v>953</v>
      </c>
      <c r="R489" s="80" t="s">
        <v>1426</v>
      </c>
      <c r="S489" s="80"/>
      <c r="T489" s="80"/>
      <c r="U489" s="80"/>
      <c r="V489" s="80"/>
      <c r="W489" s="80"/>
      <c r="X489" s="80"/>
      <c r="Y489" s="80"/>
      <c r="Z489" s="80"/>
      <c r="AA489" s="80"/>
      <c r="AB489">
        <v>10</v>
      </c>
      <c r="AC489" s="79" t="str">
        <f>REPLACE(INDEX(GroupVertices[Group],MATCH(Edges[[#This Row],[Vertex 1]],GroupVertices[Vertex],0)),1,1,"")</f>
        <v>5</v>
      </c>
      <c r="AD489" s="79" t="str">
        <f>REPLACE(INDEX(GroupVertices[Group],MATCH(Edges[[#This Row],[Vertex 2]],GroupVertices[Vertex],0)),1,1,"")</f>
        <v>5</v>
      </c>
      <c r="AE489" s="34"/>
      <c r="AF489" s="34"/>
      <c r="AG489" s="34"/>
      <c r="AH489" s="34"/>
      <c r="AI489" s="34"/>
      <c r="AJ489" s="34"/>
      <c r="AK489" s="34"/>
      <c r="AL489" s="34"/>
      <c r="AM489" s="34"/>
    </row>
    <row r="490" spans="1:39" ht="15">
      <c r="A490" s="65" t="s">
        <v>298</v>
      </c>
      <c r="B490" s="65" t="s">
        <v>312</v>
      </c>
      <c r="C490" s="66" t="s">
        <v>4897</v>
      </c>
      <c r="D490" s="67">
        <v>2.2857142857142856</v>
      </c>
      <c r="E490" s="68" t="s">
        <v>137</v>
      </c>
      <c r="F490" s="69">
        <v>28.34375</v>
      </c>
      <c r="G490" s="66"/>
      <c r="H490" s="70"/>
      <c r="I490" s="71"/>
      <c r="J490" s="71"/>
      <c r="K490" s="34"/>
      <c r="L490" s="78">
        <v>490</v>
      </c>
      <c r="M490" s="78"/>
      <c r="N490" s="73"/>
      <c r="O490" s="80" t="s">
        <v>381</v>
      </c>
      <c r="P490" s="80" t="s">
        <v>553</v>
      </c>
      <c r="Q490" s="80" t="s">
        <v>953</v>
      </c>
      <c r="R490" s="80" t="s">
        <v>1427</v>
      </c>
      <c r="S490" s="80"/>
      <c r="T490" s="80"/>
      <c r="U490" s="80"/>
      <c r="V490" s="80"/>
      <c r="W490" s="80"/>
      <c r="X490" s="80"/>
      <c r="Y490" s="80"/>
      <c r="Z490" s="80"/>
      <c r="AA490" s="80"/>
      <c r="AB490">
        <v>10</v>
      </c>
      <c r="AC490" s="79" t="str">
        <f>REPLACE(INDEX(GroupVertices[Group],MATCH(Edges[[#This Row],[Vertex 1]],GroupVertices[Vertex],0)),1,1,"")</f>
        <v>5</v>
      </c>
      <c r="AD490" s="79" t="str">
        <f>REPLACE(INDEX(GroupVertices[Group],MATCH(Edges[[#This Row],[Vertex 2]],GroupVertices[Vertex],0)),1,1,"")</f>
        <v>5</v>
      </c>
      <c r="AE490" s="34"/>
      <c r="AF490" s="34"/>
      <c r="AG490" s="34"/>
      <c r="AH490" s="34"/>
      <c r="AI490" s="34"/>
      <c r="AJ490" s="34"/>
      <c r="AK490" s="34"/>
      <c r="AL490" s="34"/>
      <c r="AM490" s="34"/>
    </row>
    <row r="491" spans="1:39" ht="15">
      <c r="A491" s="65" t="s">
        <v>298</v>
      </c>
      <c r="B491" s="65" t="s">
        <v>312</v>
      </c>
      <c r="C491" s="66" t="s">
        <v>4897</v>
      </c>
      <c r="D491" s="67">
        <v>2.2857142857142856</v>
      </c>
      <c r="E491" s="68" t="s">
        <v>137</v>
      </c>
      <c r="F491" s="69">
        <v>28.34375</v>
      </c>
      <c r="G491" s="66"/>
      <c r="H491" s="70"/>
      <c r="I491" s="71"/>
      <c r="J491" s="71"/>
      <c r="K491" s="34"/>
      <c r="L491" s="78">
        <v>491</v>
      </c>
      <c r="M491" s="78"/>
      <c r="N491" s="73"/>
      <c r="O491" s="80" t="s">
        <v>381</v>
      </c>
      <c r="P491" s="80" t="s">
        <v>553</v>
      </c>
      <c r="Q491" s="80" t="s">
        <v>953</v>
      </c>
      <c r="R491" s="80" t="s">
        <v>1428</v>
      </c>
      <c r="S491" s="80"/>
      <c r="T491" s="80"/>
      <c r="U491" s="80"/>
      <c r="V491" s="80"/>
      <c r="W491" s="80"/>
      <c r="X491" s="80"/>
      <c r="Y491" s="80"/>
      <c r="Z491" s="80"/>
      <c r="AA491" s="80"/>
      <c r="AB491">
        <v>10</v>
      </c>
      <c r="AC491" s="79" t="str">
        <f>REPLACE(INDEX(GroupVertices[Group],MATCH(Edges[[#This Row],[Vertex 1]],GroupVertices[Vertex],0)),1,1,"")</f>
        <v>5</v>
      </c>
      <c r="AD491" s="79" t="str">
        <f>REPLACE(INDEX(GroupVertices[Group],MATCH(Edges[[#This Row],[Vertex 2]],GroupVertices[Vertex],0)),1,1,"")</f>
        <v>5</v>
      </c>
      <c r="AE491" s="34"/>
      <c r="AF491" s="34"/>
      <c r="AG491" s="34"/>
      <c r="AH491" s="34"/>
      <c r="AI491" s="34"/>
      <c r="AJ491" s="34"/>
      <c r="AK491" s="34"/>
      <c r="AL491" s="34"/>
      <c r="AM491" s="34"/>
    </row>
    <row r="492" spans="1:39" ht="15">
      <c r="A492" s="65" t="s">
        <v>298</v>
      </c>
      <c r="B492" s="65" t="s">
        <v>312</v>
      </c>
      <c r="C492" s="66" t="s">
        <v>4897</v>
      </c>
      <c r="D492" s="67">
        <v>2.2857142857142856</v>
      </c>
      <c r="E492" s="68" t="s">
        <v>137</v>
      </c>
      <c r="F492" s="69">
        <v>28.34375</v>
      </c>
      <c r="G492" s="66"/>
      <c r="H492" s="70"/>
      <c r="I492" s="71"/>
      <c r="J492" s="71"/>
      <c r="K492" s="34"/>
      <c r="L492" s="78">
        <v>492</v>
      </c>
      <c r="M492" s="78"/>
      <c r="N492" s="73"/>
      <c r="O492" s="80" t="s">
        <v>381</v>
      </c>
      <c r="P492" s="80" t="s">
        <v>553</v>
      </c>
      <c r="Q492" s="80" t="s">
        <v>953</v>
      </c>
      <c r="R492" s="80" t="s">
        <v>1429</v>
      </c>
      <c r="S492" s="80"/>
      <c r="T492" s="80"/>
      <c r="U492" s="80"/>
      <c r="V492" s="80"/>
      <c r="W492" s="80"/>
      <c r="X492" s="80"/>
      <c r="Y492" s="80"/>
      <c r="Z492" s="80"/>
      <c r="AA492" s="80"/>
      <c r="AB492">
        <v>10</v>
      </c>
      <c r="AC492" s="79" t="str">
        <f>REPLACE(INDEX(GroupVertices[Group],MATCH(Edges[[#This Row],[Vertex 1]],GroupVertices[Vertex],0)),1,1,"")</f>
        <v>5</v>
      </c>
      <c r="AD492" s="79" t="str">
        <f>REPLACE(INDEX(GroupVertices[Group],MATCH(Edges[[#This Row],[Vertex 2]],GroupVertices[Vertex],0)),1,1,"")</f>
        <v>5</v>
      </c>
      <c r="AE492" s="34"/>
      <c r="AF492" s="34"/>
      <c r="AG492" s="34"/>
      <c r="AH492" s="34"/>
      <c r="AI492" s="34"/>
      <c r="AJ492" s="34"/>
      <c r="AK492" s="34"/>
      <c r="AL492" s="34"/>
      <c r="AM492" s="34"/>
    </row>
    <row r="493" spans="1:39" ht="15">
      <c r="A493" s="65" t="s">
        <v>298</v>
      </c>
      <c r="B493" s="65" t="s">
        <v>312</v>
      </c>
      <c r="C493" s="66" t="s">
        <v>4897</v>
      </c>
      <c r="D493" s="67">
        <v>2.2857142857142856</v>
      </c>
      <c r="E493" s="68" t="s">
        <v>137</v>
      </c>
      <c r="F493" s="69">
        <v>28.34375</v>
      </c>
      <c r="G493" s="66"/>
      <c r="H493" s="70"/>
      <c r="I493" s="71"/>
      <c r="J493" s="71"/>
      <c r="K493" s="34"/>
      <c r="L493" s="78">
        <v>493</v>
      </c>
      <c r="M493" s="78"/>
      <c r="N493" s="73"/>
      <c r="O493" s="80" t="s">
        <v>381</v>
      </c>
      <c r="P493" s="80" t="s">
        <v>553</v>
      </c>
      <c r="Q493" s="80" t="s">
        <v>954</v>
      </c>
      <c r="R493" s="80" t="s">
        <v>1425</v>
      </c>
      <c r="S493" s="80"/>
      <c r="T493" s="80"/>
      <c r="U493" s="80"/>
      <c r="V493" s="80"/>
      <c r="W493" s="80"/>
      <c r="X493" s="80"/>
      <c r="Y493" s="80"/>
      <c r="Z493" s="80"/>
      <c r="AA493" s="80"/>
      <c r="AB493">
        <v>10</v>
      </c>
      <c r="AC493" s="79" t="str">
        <f>REPLACE(INDEX(GroupVertices[Group],MATCH(Edges[[#This Row],[Vertex 1]],GroupVertices[Vertex],0)),1,1,"")</f>
        <v>5</v>
      </c>
      <c r="AD493" s="79" t="str">
        <f>REPLACE(INDEX(GroupVertices[Group],MATCH(Edges[[#This Row],[Vertex 2]],GroupVertices[Vertex],0)),1,1,"")</f>
        <v>5</v>
      </c>
      <c r="AE493" s="34"/>
      <c r="AF493" s="34"/>
      <c r="AG493" s="34"/>
      <c r="AH493" s="34"/>
      <c r="AI493" s="34"/>
      <c r="AJ493" s="34"/>
      <c r="AK493" s="34"/>
      <c r="AL493" s="34"/>
      <c r="AM493" s="34"/>
    </row>
    <row r="494" spans="1:39" ht="15">
      <c r="A494" s="65" t="s">
        <v>298</v>
      </c>
      <c r="B494" s="65" t="s">
        <v>312</v>
      </c>
      <c r="C494" s="66" t="s">
        <v>4897</v>
      </c>
      <c r="D494" s="67">
        <v>2.2857142857142856</v>
      </c>
      <c r="E494" s="68" t="s">
        <v>137</v>
      </c>
      <c r="F494" s="69">
        <v>28.34375</v>
      </c>
      <c r="G494" s="66"/>
      <c r="H494" s="70"/>
      <c r="I494" s="71"/>
      <c r="J494" s="71"/>
      <c r="K494" s="34"/>
      <c r="L494" s="78">
        <v>494</v>
      </c>
      <c r="M494" s="78"/>
      <c r="N494" s="73"/>
      <c r="O494" s="80" t="s">
        <v>381</v>
      </c>
      <c r="P494" s="80" t="s">
        <v>553</v>
      </c>
      <c r="Q494" s="80" t="s">
        <v>954</v>
      </c>
      <c r="R494" s="80" t="s">
        <v>1426</v>
      </c>
      <c r="S494" s="80"/>
      <c r="T494" s="80"/>
      <c r="U494" s="80"/>
      <c r="V494" s="80"/>
      <c r="W494" s="80"/>
      <c r="X494" s="80"/>
      <c r="Y494" s="80"/>
      <c r="Z494" s="80"/>
      <c r="AA494" s="80"/>
      <c r="AB494">
        <v>10</v>
      </c>
      <c r="AC494" s="79" t="str">
        <f>REPLACE(INDEX(GroupVertices[Group],MATCH(Edges[[#This Row],[Vertex 1]],GroupVertices[Vertex],0)),1,1,"")</f>
        <v>5</v>
      </c>
      <c r="AD494" s="79" t="str">
        <f>REPLACE(INDEX(GroupVertices[Group],MATCH(Edges[[#This Row],[Vertex 2]],GroupVertices[Vertex],0)),1,1,"")</f>
        <v>5</v>
      </c>
      <c r="AE494" s="34"/>
      <c r="AF494" s="34"/>
      <c r="AG494" s="34"/>
      <c r="AH494" s="34"/>
      <c r="AI494" s="34"/>
      <c r="AJ494" s="34"/>
      <c r="AK494" s="34"/>
      <c r="AL494" s="34"/>
      <c r="AM494" s="34"/>
    </row>
    <row r="495" spans="1:39" ht="15">
      <c r="A495" s="65" t="s">
        <v>298</v>
      </c>
      <c r="B495" s="65" t="s">
        <v>312</v>
      </c>
      <c r="C495" s="66" t="s">
        <v>4897</v>
      </c>
      <c r="D495" s="67">
        <v>2.2857142857142856</v>
      </c>
      <c r="E495" s="68" t="s">
        <v>137</v>
      </c>
      <c r="F495" s="69">
        <v>28.34375</v>
      </c>
      <c r="G495" s="66"/>
      <c r="H495" s="70"/>
      <c r="I495" s="71"/>
      <c r="J495" s="71"/>
      <c r="K495" s="34"/>
      <c r="L495" s="78">
        <v>495</v>
      </c>
      <c r="M495" s="78"/>
      <c r="N495" s="73"/>
      <c r="O495" s="80" t="s">
        <v>381</v>
      </c>
      <c r="P495" s="80" t="s">
        <v>553</v>
      </c>
      <c r="Q495" s="80" t="s">
        <v>954</v>
      </c>
      <c r="R495" s="80" t="s">
        <v>1427</v>
      </c>
      <c r="S495" s="80"/>
      <c r="T495" s="80"/>
      <c r="U495" s="80"/>
      <c r="V495" s="80"/>
      <c r="W495" s="80"/>
      <c r="X495" s="80"/>
      <c r="Y495" s="80"/>
      <c r="Z495" s="80"/>
      <c r="AA495" s="80"/>
      <c r="AB495">
        <v>10</v>
      </c>
      <c r="AC495" s="79" t="str">
        <f>REPLACE(INDEX(GroupVertices[Group],MATCH(Edges[[#This Row],[Vertex 1]],GroupVertices[Vertex],0)),1,1,"")</f>
        <v>5</v>
      </c>
      <c r="AD495" s="79" t="str">
        <f>REPLACE(INDEX(GroupVertices[Group],MATCH(Edges[[#This Row],[Vertex 2]],GroupVertices[Vertex],0)),1,1,"")</f>
        <v>5</v>
      </c>
      <c r="AE495" s="34"/>
      <c r="AF495" s="34"/>
      <c r="AG495" s="34"/>
      <c r="AH495" s="34"/>
      <c r="AI495" s="34"/>
      <c r="AJ495" s="34"/>
      <c r="AK495" s="34"/>
      <c r="AL495" s="34"/>
      <c r="AM495" s="34"/>
    </row>
    <row r="496" spans="1:39" ht="15">
      <c r="A496" s="65" t="s">
        <v>298</v>
      </c>
      <c r="B496" s="65" t="s">
        <v>312</v>
      </c>
      <c r="C496" s="66" t="s">
        <v>4897</v>
      </c>
      <c r="D496" s="67">
        <v>2.2857142857142856</v>
      </c>
      <c r="E496" s="68" t="s">
        <v>137</v>
      </c>
      <c r="F496" s="69">
        <v>28.34375</v>
      </c>
      <c r="G496" s="66"/>
      <c r="H496" s="70"/>
      <c r="I496" s="71"/>
      <c r="J496" s="71"/>
      <c r="K496" s="34"/>
      <c r="L496" s="78">
        <v>496</v>
      </c>
      <c r="M496" s="78"/>
      <c r="N496" s="73"/>
      <c r="O496" s="80" t="s">
        <v>381</v>
      </c>
      <c r="P496" s="80" t="s">
        <v>553</v>
      </c>
      <c r="Q496" s="80" t="s">
        <v>954</v>
      </c>
      <c r="R496" s="80" t="s">
        <v>1428</v>
      </c>
      <c r="S496" s="80"/>
      <c r="T496" s="80"/>
      <c r="U496" s="80"/>
      <c r="V496" s="80"/>
      <c r="W496" s="80"/>
      <c r="X496" s="80"/>
      <c r="Y496" s="80"/>
      <c r="Z496" s="80"/>
      <c r="AA496" s="80"/>
      <c r="AB496">
        <v>10</v>
      </c>
      <c r="AC496" s="79" t="str">
        <f>REPLACE(INDEX(GroupVertices[Group],MATCH(Edges[[#This Row],[Vertex 1]],GroupVertices[Vertex],0)),1,1,"")</f>
        <v>5</v>
      </c>
      <c r="AD496" s="79" t="str">
        <f>REPLACE(INDEX(GroupVertices[Group],MATCH(Edges[[#This Row],[Vertex 2]],GroupVertices[Vertex],0)),1,1,"")</f>
        <v>5</v>
      </c>
      <c r="AE496" s="34"/>
      <c r="AF496" s="34"/>
      <c r="AG496" s="34"/>
      <c r="AH496" s="34"/>
      <c r="AI496" s="34"/>
      <c r="AJ496" s="34"/>
      <c r="AK496" s="34"/>
      <c r="AL496" s="34"/>
      <c r="AM496" s="34"/>
    </row>
    <row r="497" spans="1:39" ht="15">
      <c r="A497" s="65" t="s">
        <v>298</v>
      </c>
      <c r="B497" s="65" t="s">
        <v>312</v>
      </c>
      <c r="C497" s="66" t="s">
        <v>4897</v>
      </c>
      <c r="D497" s="67">
        <v>2.2857142857142856</v>
      </c>
      <c r="E497" s="68" t="s">
        <v>137</v>
      </c>
      <c r="F497" s="69">
        <v>28.34375</v>
      </c>
      <c r="G497" s="66"/>
      <c r="H497" s="70"/>
      <c r="I497" s="71"/>
      <c r="J497" s="71"/>
      <c r="K497" s="34"/>
      <c r="L497" s="78">
        <v>497</v>
      </c>
      <c r="M497" s="78"/>
      <c r="N497" s="73"/>
      <c r="O497" s="80" t="s">
        <v>381</v>
      </c>
      <c r="P497" s="80" t="s">
        <v>553</v>
      </c>
      <c r="Q497" s="80" t="s">
        <v>954</v>
      </c>
      <c r="R497" s="80" t="s">
        <v>1429</v>
      </c>
      <c r="S497" s="80"/>
      <c r="T497" s="80"/>
      <c r="U497" s="80"/>
      <c r="V497" s="80"/>
      <c r="W497" s="80"/>
      <c r="X497" s="80"/>
      <c r="Y497" s="80"/>
      <c r="Z497" s="80"/>
      <c r="AA497" s="80"/>
      <c r="AB497">
        <v>10</v>
      </c>
      <c r="AC497" s="79" t="str">
        <f>REPLACE(INDEX(GroupVertices[Group],MATCH(Edges[[#This Row],[Vertex 1]],GroupVertices[Vertex],0)),1,1,"")</f>
        <v>5</v>
      </c>
      <c r="AD497" s="79" t="str">
        <f>REPLACE(INDEX(GroupVertices[Group],MATCH(Edges[[#This Row],[Vertex 2]],GroupVertices[Vertex],0)),1,1,"")</f>
        <v>5</v>
      </c>
      <c r="AE497" s="34"/>
      <c r="AF497" s="34"/>
      <c r="AG497" s="34"/>
      <c r="AH497" s="34"/>
      <c r="AI497" s="34"/>
      <c r="AJ497" s="34"/>
      <c r="AK497" s="34"/>
      <c r="AL497" s="34"/>
      <c r="AM497" s="34"/>
    </row>
    <row r="498" spans="1:39" ht="15">
      <c r="A498" s="65" t="s">
        <v>306</v>
      </c>
      <c r="B498" s="65" t="s">
        <v>312</v>
      </c>
      <c r="C498" s="66" t="s">
        <v>4893</v>
      </c>
      <c r="D498" s="67">
        <v>1.1428571428571428</v>
      </c>
      <c r="E498" s="68" t="s">
        <v>137</v>
      </c>
      <c r="F498" s="69">
        <v>31.59375</v>
      </c>
      <c r="G498" s="66"/>
      <c r="H498" s="70"/>
      <c r="I498" s="71"/>
      <c r="J498" s="71"/>
      <c r="K498" s="34"/>
      <c r="L498" s="78">
        <v>498</v>
      </c>
      <c r="M498" s="78"/>
      <c r="N498" s="73"/>
      <c r="O498" s="80" t="s">
        <v>381</v>
      </c>
      <c r="P498" s="80" t="s">
        <v>555</v>
      </c>
      <c r="Q498" s="80" t="s">
        <v>955</v>
      </c>
      <c r="R498" s="80" t="s">
        <v>1431</v>
      </c>
      <c r="S498" s="80"/>
      <c r="T498" s="80"/>
      <c r="U498" s="80"/>
      <c r="V498" s="80"/>
      <c r="W498" s="80"/>
      <c r="X498" s="80"/>
      <c r="Y498" s="80"/>
      <c r="Z498" s="80"/>
      <c r="AA498" s="80"/>
      <c r="AB498">
        <v>2</v>
      </c>
      <c r="AC498" s="79" t="str">
        <f>REPLACE(INDEX(GroupVertices[Group],MATCH(Edges[[#This Row],[Vertex 1]],GroupVertices[Vertex],0)),1,1,"")</f>
        <v>5</v>
      </c>
      <c r="AD498" s="79" t="str">
        <f>REPLACE(INDEX(GroupVertices[Group],MATCH(Edges[[#This Row],[Vertex 2]],GroupVertices[Vertex],0)),1,1,"")</f>
        <v>5</v>
      </c>
      <c r="AE498" s="34"/>
      <c r="AF498" s="34"/>
      <c r="AG498" s="34"/>
      <c r="AH498" s="34"/>
      <c r="AI498" s="34"/>
      <c r="AJ498" s="34"/>
      <c r="AK498" s="34"/>
      <c r="AL498" s="34"/>
      <c r="AM498" s="34"/>
    </row>
    <row r="499" spans="1:39" ht="15">
      <c r="A499" s="65" t="s">
        <v>306</v>
      </c>
      <c r="B499" s="65" t="s">
        <v>312</v>
      </c>
      <c r="C499" s="66" t="s">
        <v>4893</v>
      </c>
      <c r="D499" s="67">
        <v>1.1428571428571428</v>
      </c>
      <c r="E499" s="68" t="s">
        <v>137</v>
      </c>
      <c r="F499" s="69">
        <v>31.59375</v>
      </c>
      <c r="G499" s="66"/>
      <c r="H499" s="70"/>
      <c r="I499" s="71"/>
      <c r="J499" s="71"/>
      <c r="K499" s="34"/>
      <c r="L499" s="78">
        <v>499</v>
      </c>
      <c r="M499" s="78"/>
      <c r="N499" s="73"/>
      <c r="O499" s="80" t="s">
        <v>381</v>
      </c>
      <c r="P499" s="80" t="s">
        <v>556</v>
      </c>
      <c r="Q499" s="80" t="s">
        <v>956</v>
      </c>
      <c r="R499" s="80" t="s">
        <v>956</v>
      </c>
      <c r="S499" s="80"/>
      <c r="T499" s="80"/>
      <c r="U499" s="80"/>
      <c r="V499" s="80"/>
      <c r="W499" s="80"/>
      <c r="X499" s="80"/>
      <c r="Y499" s="80"/>
      <c r="Z499" s="80"/>
      <c r="AA499" s="80"/>
      <c r="AB499">
        <v>2</v>
      </c>
      <c r="AC499" s="79" t="str">
        <f>REPLACE(INDEX(GroupVertices[Group],MATCH(Edges[[#This Row],[Vertex 1]],GroupVertices[Vertex],0)),1,1,"")</f>
        <v>5</v>
      </c>
      <c r="AD499" s="79" t="str">
        <f>REPLACE(INDEX(GroupVertices[Group],MATCH(Edges[[#This Row],[Vertex 2]],GroupVertices[Vertex],0)),1,1,"")</f>
        <v>5</v>
      </c>
      <c r="AE499" s="34"/>
      <c r="AF499" s="34"/>
      <c r="AG499" s="34"/>
      <c r="AH499" s="34"/>
      <c r="AI499" s="34"/>
      <c r="AJ499" s="34"/>
      <c r="AK499" s="34"/>
      <c r="AL499" s="34"/>
      <c r="AM499" s="34"/>
    </row>
    <row r="500" spans="1:39" ht="15">
      <c r="A500" s="65" t="s">
        <v>314</v>
      </c>
      <c r="B500" s="65" t="s">
        <v>312</v>
      </c>
      <c r="C500" s="66" t="s">
        <v>4900</v>
      </c>
      <c r="D500" s="67">
        <v>3</v>
      </c>
      <c r="E500" s="68" t="s">
        <v>137</v>
      </c>
      <c r="F500" s="69">
        <v>26.3125</v>
      </c>
      <c r="G500" s="66"/>
      <c r="H500" s="70"/>
      <c r="I500" s="71"/>
      <c r="J500" s="71"/>
      <c r="K500" s="34"/>
      <c r="L500" s="78">
        <v>500</v>
      </c>
      <c r="M500" s="78"/>
      <c r="N500" s="73"/>
      <c r="O500" s="80" t="s">
        <v>381</v>
      </c>
      <c r="P500" s="80" t="s">
        <v>553</v>
      </c>
      <c r="Q500" s="80" t="s">
        <v>957</v>
      </c>
      <c r="R500" s="80" t="s">
        <v>1425</v>
      </c>
      <c r="S500" s="80"/>
      <c r="T500" s="80"/>
      <c r="U500" s="80"/>
      <c r="V500" s="80"/>
      <c r="W500" s="80"/>
      <c r="X500" s="80"/>
      <c r="Y500" s="80"/>
      <c r="Z500" s="80"/>
      <c r="AA500" s="80"/>
      <c r="AB500">
        <v>15</v>
      </c>
      <c r="AC500" s="79" t="str">
        <f>REPLACE(INDEX(GroupVertices[Group],MATCH(Edges[[#This Row],[Vertex 1]],GroupVertices[Vertex],0)),1,1,"")</f>
        <v>5</v>
      </c>
      <c r="AD500" s="79" t="str">
        <f>REPLACE(INDEX(GroupVertices[Group],MATCH(Edges[[#This Row],[Vertex 2]],GroupVertices[Vertex],0)),1,1,"")</f>
        <v>5</v>
      </c>
      <c r="AE500" s="34"/>
      <c r="AF500" s="34"/>
      <c r="AG500" s="34"/>
      <c r="AH500" s="34"/>
      <c r="AI500" s="34"/>
      <c r="AJ500" s="34"/>
      <c r="AK500" s="34"/>
      <c r="AL500" s="34"/>
      <c r="AM500" s="34"/>
    </row>
    <row r="501" spans="1:39" ht="15">
      <c r="A501" s="65" t="s">
        <v>314</v>
      </c>
      <c r="B501" s="65" t="s">
        <v>312</v>
      </c>
      <c r="C501" s="66" t="s">
        <v>4900</v>
      </c>
      <c r="D501" s="67">
        <v>3</v>
      </c>
      <c r="E501" s="68" t="s">
        <v>137</v>
      </c>
      <c r="F501" s="69">
        <v>26.3125</v>
      </c>
      <c r="G501" s="66"/>
      <c r="H501" s="70"/>
      <c r="I501" s="71"/>
      <c r="J501" s="71"/>
      <c r="K501" s="34"/>
      <c r="L501" s="78">
        <v>501</v>
      </c>
      <c r="M501" s="78"/>
      <c r="N501" s="73"/>
      <c r="O501" s="80" t="s">
        <v>381</v>
      </c>
      <c r="P501" s="80" t="s">
        <v>553</v>
      </c>
      <c r="Q501" s="80" t="s">
        <v>957</v>
      </c>
      <c r="R501" s="80" t="s">
        <v>1426</v>
      </c>
      <c r="S501" s="80"/>
      <c r="T501" s="80"/>
      <c r="U501" s="80"/>
      <c r="V501" s="80"/>
      <c r="W501" s="80"/>
      <c r="X501" s="80"/>
      <c r="Y501" s="80"/>
      <c r="Z501" s="80"/>
      <c r="AA501" s="80"/>
      <c r="AB501">
        <v>15</v>
      </c>
      <c r="AC501" s="79" t="str">
        <f>REPLACE(INDEX(GroupVertices[Group],MATCH(Edges[[#This Row],[Vertex 1]],GroupVertices[Vertex],0)),1,1,"")</f>
        <v>5</v>
      </c>
      <c r="AD501" s="79" t="str">
        <f>REPLACE(INDEX(GroupVertices[Group],MATCH(Edges[[#This Row],[Vertex 2]],GroupVertices[Vertex],0)),1,1,"")</f>
        <v>5</v>
      </c>
      <c r="AE501" s="34"/>
      <c r="AF501" s="34"/>
      <c r="AG501" s="34"/>
      <c r="AH501" s="34"/>
      <c r="AI501" s="34"/>
      <c r="AJ501" s="34"/>
      <c r="AK501" s="34"/>
      <c r="AL501" s="34"/>
      <c r="AM501" s="34"/>
    </row>
    <row r="502" spans="1:39" ht="15">
      <c r="A502" s="65" t="s">
        <v>314</v>
      </c>
      <c r="B502" s="65" t="s">
        <v>312</v>
      </c>
      <c r="C502" s="66" t="s">
        <v>4900</v>
      </c>
      <c r="D502" s="67">
        <v>3</v>
      </c>
      <c r="E502" s="68" t="s">
        <v>137</v>
      </c>
      <c r="F502" s="69">
        <v>26.3125</v>
      </c>
      <c r="G502" s="66"/>
      <c r="H502" s="70"/>
      <c r="I502" s="71"/>
      <c r="J502" s="71"/>
      <c r="K502" s="34"/>
      <c r="L502" s="78">
        <v>502</v>
      </c>
      <c r="M502" s="78"/>
      <c r="N502" s="73"/>
      <c r="O502" s="80" t="s">
        <v>381</v>
      </c>
      <c r="P502" s="80" t="s">
        <v>553</v>
      </c>
      <c r="Q502" s="80" t="s">
        <v>957</v>
      </c>
      <c r="R502" s="80" t="s">
        <v>1427</v>
      </c>
      <c r="S502" s="80"/>
      <c r="T502" s="80"/>
      <c r="U502" s="80"/>
      <c r="V502" s="80"/>
      <c r="W502" s="80"/>
      <c r="X502" s="80"/>
      <c r="Y502" s="80"/>
      <c r="Z502" s="80"/>
      <c r="AA502" s="80"/>
      <c r="AB502">
        <v>15</v>
      </c>
      <c r="AC502" s="79" t="str">
        <f>REPLACE(INDEX(GroupVertices[Group],MATCH(Edges[[#This Row],[Vertex 1]],GroupVertices[Vertex],0)),1,1,"")</f>
        <v>5</v>
      </c>
      <c r="AD502" s="79" t="str">
        <f>REPLACE(INDEX(GroupVertices[Group],MATCH(Edges[[#This Row],[Vertex 2]],GroupVertices[Vertex],0)),1,1,"")</f>
        <v>5</v>
      </c>
      <c r="AE502" s="34"/>
      <c r="AF502" s="34"/>
      <c r="AG502" s="34"/>
      <c r="AH502" s="34"/>
      <c r="AI502" s="34"/>
      <c r="AJ502" s="34"/>
      <c r="AK502" s="34"/>
      <c r="AL502" s="34"/>
      <c r="AM502" s="34"/>
    </row>
    <row r="503" spans="1:39" ht="15">
      <c r="A503" s="65" t="s">
        <v>314</v>
      </c>
      <c r="B503" s="65" t="s">
        <v>312</v>
      </c>
      <c r="C503" s="66" t="s">
        <v>4900</v>
      </c>
      <c r="D503" s="67">
        <v>3</v>
      </c>
      <c r="E503" s="68" t="s">
        <v>137</v>
      </c>
      <c r="F503" s="69">
        <v>26.3125</v>
      </c>
      <c r="G503" s="66"/>
      <c r="H503" s="70"/>
      <c r="I503" s="71"/>
      <c r="J503" s="71"/>
      <c r="K503" s="34"/>
      <c r="L503" s="78">
        <v>503</v>
      </c>
      <c r="M503" s="78"/>
      <c r="N503" s="73"/>
      <c r="O503" s="80" t="s">
        <v>381</v>
      </c>
      <c r="P503" s="80" t="s">
        <v>553</v>
      </c>
      <c r="Q503" s="80" t="s">
        <v>957</v>
      </c>
      <c r="R503" s="80" t="s">
        <v>1428</v>
      </c>
      <c r="S503" s="80"/>
      <c r="T503" s="80"/>
      <c r="U503" s="80"/>
      <c r="V503" s="80"/>
      <c r="W503" s="80"/>
      <c r="X503" s="80"/>
      <c r="Y503" s="80"/>
      <c r="Z503" s="80"/>
      <c r="AA503" s="80"/>
      <c r="AB503">
        <v>15</v>
      </c>
      <c r="AC503" s="79" t="str">
        <f>REPLACE(INDEX(GroupVertices[Group],MATCH(Edges[[#This Row],[Vertex 1]],GroupVertices[Vertex],0)),1,1,"")</f>
        <v>5</v>
      </c>
      <c r="AD503" s="79" t="str">
        <f>REPLACE(INDEX(GroupVertices[Group],MATCH(Edges[[#This Row],[Vertex 2]],GroupVertices[Vertex],0)),1,1,"")</f>
        <v>5</v>
      </c>
      <c r="AE503" s="34"/>
      <c r="AF503" s="34"/>
      <c r="AG503" s="34"/>
      <c r="AH503" s="34"/>
      <c r="AI503" s="34"/>
      <c r="AJ503" s="34"/>
      <c r="AK503" s="34"/>
      <c r="AL503" s="34"/>
      <c r="AM503" s="34"/>
    </row>
    <row r="504" spans="1:39" ht="15">
      <c r="A504" s="65" t="s">
        <v>314</v>
      </c>
      <c r="B504" s="65" t="s">
        <v>312</v>
      </c>
      <c r="C504" s="66" t="s">
        <v>4900</v>
      </c>
      <c r="D504" s="67">
        <v>3</v>
      </c>
      <c r="E504" s="68" t="s">
        <v>137</v>
      </c>
      <c r="F504" s="69">
        <v>26.3125</v>
      </c>
      <c r="G504" s="66"/>
      <c r="H504" s="70"/>
      <c r="I504" s="71"/>
      <c r="J504" s="71"/>
      <c r="K504" s="34"/>
      <c r="L504" s="78">
        <v>504</v>
      </c>
      <c r="M504" s="78"/>
      <c r="N504" s="73"/>
      <c r="O504" s="80" t="s">
        <v>381</v>
      </c>
      <c r="P504" s="80" t="s">
        <v>553</v>
      </c>
      <c r="Q504" s="80" t="s">
        <v>957</v>
      </c>
      <c r="R504" s="80" t="s">
        <v>1429</v>
      </c>
      <c r="S504" s="80"/>
      <c r="T504" s="80"/>
      <c r="U504" s="80"/>
      <c r="V504" s="80"/>
      <c r="W504" s="80"/>
      <c r="X504" s="80"/>
      <c r="Y504" s="80"/>
      <c r="Z504" s="80"/>
      <c r="AA504" s="80"/>
      <c r="AB504">
        <v>15</v>
      </c>
      <c r="AC504" s="79" t="str">
        <f>REPLACE(INDEX(GroupVertices[Group],MATCH(Edges[[#This Row],[Vertex 1]],GroupVertices[Vertex],0)),1,1,"")</f>
        <v>5</v>
      </c>
      <c r="AD504" s="79" t="str">
        <f>REPLACE(INDEX(GroupVertices[Group],MATCH(Edges[[#This Row],[Vertex 2]],GroupVertices[Vertex],0)),1,1,"")</f>
        <v>5</v>
      </c>
      <c r="AE504" s="34"/>
      <c r="AF504" s="34"/>
      <c r="AG504" s="34"/>
      <c r="AH504" s="34"/>
      <c r="AI504" s="34"/>
      <c r="AJ504" s="34"/>
      <c r="AK504" s="34"/>
      <c r="AL504" s="34"/>
      <c r="AM504" s="34"/>
    </row>
    <row r="505" spans="1:39" ht="15">
      <c r="A505" s="65" t="s">
        <v>314</v>
      </c>
      <c r="B505" s="65" t="s">
        <v>312</v>
      </c>
      <c r="C505" s="66" t="s">
        <v>4900</v>
      </c>
      <c r="D505" s="67">
        <v>3</v>
      </c>
      <c r="E505" s="68" t="s">
        <v>137</v>
      </c>
      <c r="F505" s="69">
        <v>26.3125</v>
      </c>
      <c r="G505" s="66"/>
      <c r="H505" s="70"/>
      <c r="I505" s="71"/>
      <c r="J505" s="71"/>
      <c r="K505" s="34"/>
      <c r="L505" s="78">
        <v>505</v>
      </c>
      <c r="M505" s="78"/>
      <c r="N505" s="73"/>
      <c r="O505" s="80" t="s">
        <v>381</v>
      </c>
      <c r="P505" s="80" t="s">
        <v>553</v>
      </c>
      <c r="Q505" s="80" t="s">
        <v>958</v>
      </c>
      <c r="R505" s="80" t="s">
        <v>1425</v>
      </c>
      <c r="S505" s="80"/>
      <c r="T505" s="80"/>
      <c r="U505" s="80"/>
      <c r="V505" s="80"/>
      <c r="W505" s="80"/>
      <c r="X505" s="80"/>
      <c r="Y505" s="80"/>
      <c r="Z505" s="80"/>
      <c r="AA505" s="80"/>
      <c r="AB505">
        <v>15</v>
      </c>
      <c r="AC505" s="79" t="str">
        <f>REPLACE(INDEX(GroupVertices[Group],MATCH(Edges[[#This Row],[Vertex 1]],GroupVertices[Vertex],0)),1,1,"")</f>
        <v>5</v>
      </c>
      <c r="AD505" s="79" t="str">
        <f>REPLACE(INDEX(GroupVertices[Group],MATCH(Edges[[#This Row],[Vertex 2]],GroupVertices[Vertex],0)),1,1,"")</f>
        <v>5</v>
      </c>
      <c r="AE505" s="34"/>
      <c r="AF505" s="34"/>
      <c r="AG505" s="34"/>
      <c r="AH505" s="34"/>
      <c r="AI505" s="34"/>
      <c r="AJ505" s="34"/>
      <c r="AK505" s="34"/>
      <c r="AL505" s="34"/>
      <c r="AM505" s="34"/>
    </row>
    <row r="506" spans="1:39" ht="15">
      <c r="A506" s="65" t="s">
        <v>314</v>
      </c>
      <c r="B506" s="65" t="s">
        <v>312</v>
      </c>
      <c r="C506" s="66" t="s">
        <v>4900</v>
      </c>
      <c r="D506" s="67">
        <v>3</v>
      </c>
      <c r="E506" s="68" t="s">
        <v>137</v>
      </c>
      <c r="F506" s="69">
        <v>26.3125</v>
      </c>
      <c r="G506" s="66"/>
      <c r="H506" s="70"/>
      <c r="I506" s="71"/>
      <c r="J506" s="71"/>
      <c r="K506" s="34"/>
      <c r="L506" s="78">
        <v>506</v>
      </c>
      <c r="M506" s="78"/>
      <c r="N506" s="73"/>
      <c r="O506" s="80" t="s">
        <v>381</v>
      </c>
      <c r="P506" s="80" t="s">
        <v>553</v>
      </c>
      <c r="Q506" s="80" t="s">
        <v>958</v>
      </c>
      <c r="R506" s="80" t="s">
        <v>1426</v>
      </c>
      <c r="S506" s="80"/>
      <c r="T506" s="80"/>
      <c r="U506" s="80"/>
      <c r="V506" s="80"/>
      <c r="W506" s="80"/>
      <c r="X506" s="80"/>
      <c r="Y506" s="80"/>
      <c r="Z506" s="80"/>
      <c r="AA506" s="80"/>
      <c r="AB506">
        <v>15</v>
      </c>
      <c r="AC506" s="79" t="str">
        <f>REPLACE(INDEX(GroupVertices[Group],MATCH(Edges[[#This Row],[Vertex 1]],GroupVertices[Vertex],0)),1,1,"")</f>
        <v>5</v>
      </c>
      <c r="AD506" s="79" t="str">
        <f>REPLACE(INDEX(GroupVertices[Group],MATCH(Edges[[#This Row],[Vertex 2]],GroupVertices[Vertex],0)),1,1,"")</f>
        <v>5</v>
      </c>
      <c r="AE506" s="34"/>
      <c r="AF506" s="34"/>
      <c r="AG506" s="34"/>
      <c r="AH506" s="34"/>
      <c r="AI506" s="34"/>
      <c r="AJ506" s="34"/>
      <c r="AK506" s="34"/>
      <c r="AL506" s="34"/>
      <c r="AM506" s="34"/>
    </row>
    <row r="507" spans="1:39" ht="15">
      <c r="A507" s="65" t="s">
        <v>314</v>
      </c>
      <c r="B507" s="65" t="s">
        <v>312</v>
      </c>
      <c r="C507" s="66" t="s">
        <v>4900</v>
      </c>
      <c r="D507" s="67">
        <v>3</v>
      </c>
      <c r="E507" s="68" t="s">
        <v>137</v>
      </c>
      <c r="F507" s="69">
        <v>26.3125</v>
      </c>
      <c r="G507" s="66"/>
      <c r="H507" s="70"/>
      <c r="I507" s="71"/>
      <c r="J507" s="71"/>
      <c r="K507" s="34"/>
      <c r="L507" s="78">
        <v>507</v>
      </c>
      <c r="M507" s="78"/>
      <c r="N507" s="73"/>
      <c r="O507" s="80" t="s">
        <v>381</v>
      </c>
      <c r="P507" s="80" t="s">
        <v>553</v>
      </c>
      <c r="Q507" s="80" t="s">
        <v>958</v>
      </c>
      <c r="R507" s="80" t="s">
        <v>1427</v>
      </c>
      <c r="S507" s="80"/>
      <c r="T507" s="80"/>
      <c r="U507" s="80"/>
      <c r="V507" s="80"/>
      <c r="W507" s="80"/>
      <c r="X507" s="80"/>
      <c r="Y507" s="80"/>
      <c r="Z507" s="80"/>
      <c r="AA507" s="80"/>
      <c r="AB507">
        <v>15</v>
      </c>
      <c r="AC507" s="79" t="str">
        <f>REPLACE(INDEX(GroupVertices[Group],MATCH(Edges[[#This Row],[Vertex 1]],GroupVertices[Vertex],0)),1,1,"")</f>
        <v>5</v>
      </c>
      <c r="AD507" s="79" t="str">
        <f>REPLACE(INDEX(GroupVertices[Group],MATCH(Edges[[#This Row],[Vertex 2]],GroupVertices[Vertex],0)),1,1,"")</f>
        <v>5</v>
      </c>
      <c r="AE507" s="34"/>
      <c r="AF507" s="34"/>
      <c r="AG507" s="34"/>
      <c r="AH507" s="34"/>
      <c r="AI507" s="34"/>
      <c r="AJ507" s="34"/>
      <c r="AK507" s="34"/>
      <c r="AL507" s="34"/>
      <c r="AM507" s="34"/>
    </row>
    <row r="508" spans="1:39" ht="15">
      <c r="A508" s="65" t="s">
        <v>314</v>
      </c>
      <c r="B508" s="65" t="s">
        <v>312</v>
      </c>
      <c r="C508" s="66" t="s">
        <v>4900</v>
      </c>
      <c r="D508" s="67">
        <v>3</v>
      </c>
      <c r="E508" s="68" t="s">
        <v>137</v>
      </c>
      <c r="F508" s="69">
        <v>26.3125</v>
      </c>
      <c r="G508" s="66"/>
      <c r="H508" s="70"/>
      <c r="I508" s="71"/>
      <c r="J508" s="71"/>
      <c r="K508" s="34"/>
      <c r="L508" s="78">
        <v>508</v>
      </c>
      <c r="M508" s="78"/>
      <c r="N508" s="73"/>
      <c r="O508" s="80" t="s">
        <v>381</v>
      </c>
      <c r="P508" s="80" t="s">
        <v>553</v>
      </c>
      <c r="Q508" s="80" t="s">
        <v>958</v>
      </c>
      <c r="R508" s="80" t="s">
        <v>1428</v>
      </c>
      <c r="S508" s="80"/>
      <c r="T508" s="80"/>
      <c r="U508" s="80"/>
      <c r="V508" s="80"/>
      <c r="W508" s="80"/>
      <c r="X508" s="80"/>
      <c r="Y508" s="80"/>
      <c r="Z508" s="80"/>
      <c r="AA508" s="80"/>
      <c r="AB508">
        <v>15</v>
      </c>
      <c r="AC508" s="79" t="str">
        <f>REPLACE(INDEX(GroupVertices[Group],MATCH(Edges[[#This Row],[Vertex 1]],GroupVertices[Vertex],0)),1,1,"")</f>
        <v>5</v>
      </c>
      <c r="AD508" s="79" t="str">
        <f>REPLACE(INDEX(GroupVertices[Group],MATCH(Edges[[#This Row],[Vertex 2]],GroupVertices[Vertex],0)),1,1,"")</f>
        <v>5</v>
      </c>
      <c r="AE508" s="34"/>
      <c r="AF508" s="34"/>
      <c r="AG508" s="34"/>
      <c r="AH508" s="34"/>
      <c r="AI508" s="34"/>
      <c r="AJ508" s="34"/>
      <c r="AK508" s="34"/>
      <c r="AL508" s="34"/>
      <c r="AM508" s="34"/>
    </row>
    <row r="509" spans="1:39" ht="15">
      <c r="A509" s="65" t="s">
        <v>314</v>
      </c>
      <c r="B509" s="65" t="s">
        <v>312</v>
      </c>
      <c r="C509" s="66" t="s">
        <v>4900</v>
      </c>
      <c r="D509" s="67">
        <v>3</v>
      </c>
      <c r="E509" s="68" t="s">
        <v>137</v>
      </c>
      <c r="F509" s="69">
        <v>26.3125</v>
      </c>
      <c r="G509" s="66"/>
      <c r="H509" s="70"/>
      <c r="I509" s="71"/>
      <c r="J509" s="71"/>
      <c r="K509" s="34"/>
      <c r="L509" s="78">
        <v>509</v>
      </c>
      <c r="M509" s="78"/>
      <c r="N509" s="73"/>
      <c r="O509" s="80" t="s">
        <v>381</v>
      </c>
      <c r="P509" s="80" t="s">
        <v>553</v>
      </c>
      <c r="Q509" s="80" t="s">
        <v>958</v>
      </c>
      <c r="R509" s="80" t="s">
        <v>1429</v>
      </c>
      <c r="S509" s="80"/>
      <c r="T509" s="80"/>
      <c r="U509" s="80"/>
      <c r="V509" s="80"/>
      <c r="W509" s="80"/>
      <c r="X509" s="80"/>
      <c r="Y509" s="80"/>
      <c r="Z509" s="80"/>
      <c r="AA509" s="80"/>
      <c r="AB509">
        <v>15</v>
      </c>
      <c r="AC509" s="79" t="str">
        <f>REPLACE(INDEX(GroupVertices[Group],MATCH(Edges[[#This Row],[Vertex 1]],GroupVertices[Vertex],0)),1,1,"")</f>
        <v>5</v>
      </c>
      <c r="AD509" s="79" t="str">
        <f>REPLACE(INDEX(GroupVertices[Group],MATCH(Edges[[#This Row],[Vertex 2]],GroupVertices[Vertex],0)),1,1,"")</f>
        <v>5</v>
      </c>
      <c r="AE509" s="34"/>
      <c r="AF509" s="34"/>
      <c r="AG509" s="34"/>
      <c r="AH509" s="34"/>
      <c r="AI509" s="34"/>
      <c r="AJ509" s="34"/>
      <c r="AK509" s="34"/>
      <c r="AL509" s="34"/>
      <c r="AM509" s="34"/>
    </row>
    <row r="510" spans="1:39" ht="15">
      <c r="A510" s="65" t="s">
        <v>314</v>
      </c>
      <c r="B510" s="65" t="s">
        <v>312</v>
      </c>
      <c r="C510" s="66" t="s">
        <v>4900</v>
      </c>
      <c r="D510" s="67">
        <v>3</v>
      </c>
      <c r="E510" s="68" t="s">
        <v>137</v>
      </c>
      <c r="F510" s="69">
        <v>26.3125</v>
      </c>
      <c r="G510" s="66"/>
      <c r="H510" s="70"/>
      <c r="I510" s="71"/>
      <c r="J510" s="71"/>
      <c r="K510" s="34"/>
      <c r="L510" s="78">
        <v>510</v>
      </c>
      <c r="M510" s="78"/>
      <c r="N510" s="73"/>
      <c r="O510" s="80" t="s">
        <v>381</v>
      </c>
      <c r="P510" s="80" t="s">
        <v>553</v>
      </c>
      <c r="Q510" s="80" t="s">
        <v>959</v>
      </c>
      <c r="R510" s="80" t="s">
        <v>1425</v>
      </c>
      <c r="S510" s="80"/>
      <c r="T510" s="80"/>
      <c r="U510" s="80"/>
      <c r="V510" s="80"/>
      <c r="W510" s="80"/>
      <c r="X510" s="80"/>
      <c r="Y510" s="80"/>
      <c r="Z510" s="80"/>
      <c r="AA510" s="80"/>
      <c r="AB510">
        <v>15</v>
      </c>
      <c r="AC510" s="79" t="str">
        <f>REPLACE(INDEX(GroupVertices[Group],MATCH(Edges[[#This Row],[Vertex 1]],GroupVertices[Vertex],0)),1,1,"")</f>
        <v>5</v>
      </c>
      <c r="AD510" s="79" t="str">
        <f>REPLACE(INDEX(GroupVertices[Group],MATCH(Edges[[#This Row],[Vertex 2]],GroupVertices[Vertex],0)),1,1,"")</f>
        <v>5</v>
      </c>
      <c r="AE510" s="34"/>
      <c r="AF510" s="34"/>
      <c r="AG510" s="34"/>
      <c r="AH510" s="34"/>
      <c r="AI510" s="34"/>
      <c r="AJ510" s="34"/>
      <c r="AK510" s="34"/>
      <c r="AL510" s="34"/>
      <c r="AM510" s="34"/>
    </row>
    <row r="511" spans="1:39" ht="15">
      <c r="A511" s="65" t="s">
        <v>314</v>
      </c>
      <c r="B511" s="65" t="s">
        <v>312</v>
      </c>
      <c r="C511" s="66" t="s">
        <v>4900</v>
      </c>
      <c r="D511" s="67">
        <v>3</v>
      </c>
      <c r="E511" s="68" t="s">
        <v>137</v>
      </c>
      <c r="F511" s="69">
        <v>26.3125</v>
      </c>
      <c r="G511" s="66"/>
      <c r="H511" s="70"/>
      <c r="I511" s="71"/>
      <c r="J511" s="71"/>
      <c r="K511" s="34"/>
      <c r="L511" s="78">
        <v>511</v>
      </c>
      <c r="M511" s="78"/>
      <c r="N511" s="73"/>
      <c r="O511" s="80" t="s">
        <v>381</v>
      </c>
      <c r="P511" s="80" t="s">
        <v>553</v>
      </c>
      <c r="Q511" s="80" t="s">
        <v>959</v>
      </c>
      <c r="R511" s="80" t="s">
        <v>1426</v>
      </c>
      <c r="S511" s="80"/>
      <c r="T511" s="80"/>
      <c r="U511" s="80"/>
      <c r="V511" s="80"/>
      <c r="W511" s="80"/>
      <c r="X511" s="80"/>
      <c r="Y511" s="80"/>
      <c r="Z511" s="80"/>
      <c r="AA511" s="80"/>
      <c r="AB511">
        <v>15</v>
      </c>
      <c r="AC511" s="79" t="str">
        <f>REPLACE(INDEX(GroupVertices[Group],MATCH(Edges[[#This Row],[Vertex 1]],GroupVertices[Vertex],0)),1,1,"")</f>
        <v>5</v>
      </c>
      <c r="AD511" s="79" t="str">
        <f>REPLACE(INDEX(GroupVertices[Group],MATCH(Edges[[#This Row],[Vertex 2]],GroupVertices[Vertex],0)),1,1,"")</f>
        <v>5</v>
      </c>
      <c r="AE511" s="34"/>
      <c r="AF511" s="34"/>
      <c r="AG511" s="34"/>
      <c r="AH511" s="34"/>
      <c r="AI511" s="34"/>
      <c r="AJ511" s="34"/>
      <c r="AK511" s="34"/>
      <c r="AL511" s="34"/>
      <c r="AM511" s="34"/>
    </row>
    <row r="512" spans="1:39" ht="15">
      <c r="A512" s="65" t="s">
        <v>314</v>
      </c>
      <c r="B512" s="65" t="s">
        <v>312</v>
      </c>
      <c r="C512" s="66" t="s">
        <v>4900</v>
      </c>
      <c r="D512" s="67">
        <v>3</v>
      </c>
      <c r="E512" s="68" t="s">
        <v>137</v>
      </c>
      <c r="F512" s="69">
        <v>26.3125</v>
      </c>
      <c r="G512" s="66"/>
      <c r="H512" s="70"/>
      <c r="I512" s="71"/>
      <c r="J512" s="71"/>
      <c r="K512" s="34"/>
      <c r="L512" s="78">
        <v>512</v>
      </c>
      <c r="M512" s="78"/>
      <c r="N512" s="73"/>
      <c r="O512" s="80" t="s">
        <v>381</v>
      </c>
      <c r="P512" s="80" t="s">
        <v>553</v>
      </c>
      <c r="Q512" s="80" t="s">
        <v>959</v>
      </c>
      <c r="R512" s="80" t="s">
        <v>1427</v>
      </c>
      <c r="S512" s="80"/>
      <c r="T512" s="80"/>
      <c r="U512" s="80"/>
      <c r="V512" s="80"/>
      <c r="W512" s="80"/>
      <c r="X512" s="80"/>
      <c r="Y512" s="80"/>
      <c r="Z512" s="80"/>
      <c r="AA512" s="80"/>
      <c r="AB512">
        <v>15</v>
      </c>
      <c r="AC512" s="79" t="str">
        <f>REPLACE(INDEX(GroupVertices[Group],MATCH(Edges[[#This Row],[Vertex 1]],GroupVertices[Vertex],0)),1,1,"")</f>
        <v>5</v>
      </c>
      <c r="AD512" s="79" t="str">
        <f>REPLACE(INDEX(GroupVertices[Group],MATCH(Edges[[#This Row],[Vertex 2]],GroupVertices[Vertex],0)),1,1,"")</f>
        <v>5</v>
      </c>
      <c r="AE512" s="34"/>
      <c r="AF512" s="34"/>
      <c r="AG512" s="34"/>
      <c r="AH512" s="34"/>
      <c r="AI512" s="34"/>
      <c r="AJ512" s="34"/>
      <c r="AK512" s="34"/>
      <c r="AL512" s="34"/>
      <c r="AM512" s="34"/>
    </row>
    <row r="513" spans="1:39" ht="15">
      <c r="A513" s="65" t="s">
        <v>314</v>
      </c>
      <c r="B513" s="65" t="s">
        <v>312</v>
      </c>
      <c r="C513" s="66" t="s">
        <v>4900</v>
      </c>
      <c r="D513" s="67">
        <v>3</v>
      </c>
      <c r="E513" s="68" t="s">
        <v>137</v>
      </c>
      <c r="F513" s="69">
        <v>26.3125</v>
      </c>
      <c r="G513" s="66"/>
      <c r="H513" s="70"/>
      <c r="I513" s="71"/>
      <c r="J513" s="71"/>
      <c r="K513" s="34"/>
      <c r="L513" s="78">
        <v>513</v>
      </c>
      <c r="M513" s="78"/>
      <c r="N513" s="73"/>
      <c r="O513" s="80" t="s">
        <v>381</v>
      </c>
      <c r="P513" s="80" t="s">
        <v>553</v>
      </c>
      <c r="Q513" s="80" t="s">
        <v>959</v>
      </c>
      <c r="R513" s="80" t="s">
        <v>1428</v>
      </c>
      <c r="S513" s="80"/>
      <c r="T513" s="80"/>
      <c r="U513" s="80"/>
      <c r="V513" s="80"/>
      <c r="W513" s="80"/>
      <c r="X513" s="80"/>
      <c r="Y513" s="80"/>
      <c r="Z513" s="80"/>
      <c r="AA513" s="80"/>
      <c r="AB513">
        <v>15</v>
      </c>
      <c r="AC513" s="79" t="str">
        <f>REPLACE(INDEX(GroupVertices[Group],MATCH(Edges[[#This Row],[Vertex 1]],GroupVertices[Vertex],0)),1,1,"")</f>
        <v>5</v>
      </c>
      <c r="AD513" s="79" t="str">
        <f>REPLACE(INDEX(GroupVertices[Group],MATCH(Edges[[#This Row],[Vertex 2]],GroupVertices[Vertex],0)),1,1,"")</f>
        <v>5</v>
      </c>
      <c r="AE513" s="34"/>
      <c r="AF513" s="34"/>
      <c r="AG513" s="34"/>
      <c r="AH513" s="34"/>
      <c r="AI513" s="34"/>
      <c r="AJ513" s="34"/>
      <c r="AK513" s="34"/>
      <c r="AL513" s="34"/>
      <c r="AM513" s="34"/>
    </row>
    <row r="514" spans="1:39" ht="15">
      <c r="A514" s="65" t="s">
        <v>314</v>
      </c>
      <c r="B514" s="65" t="s">
        <v>312</v>
      </c>
      <c r="C514" s="66" t="s">
        <v>4900</v>
      </c>
      <c r="D514" s="67">
        <v>3</v>
      </c>
      <c r="E514" s="68" t="s">
        <v>137</v>
      </c>
      <c r="F514" s="69">
        <v>26.3125</v>
      </c>
      <c r="G514" s="66"/>
      <c r="H514" s="70"/>
      <c r="I514" s="71"/>
      <c r="J514" s="71"/>
      <c r="K514" s="34"/>
      <c r="L514" s="78">
        <v>514</v>
      </c>
      <c r="M514" s="78"/>
      <c r="N514" s="73"/>
      <c r="O514" s="80" t="s">
        <v>381</v>
      </c>
      <c r="P514" s="80" t="s">
        <v>553</v>
      </c>
      <c r="Q514" s="80" t="s">
        <v>959</v>
      </c>
      <c r="R514" s="80" t="s">
        <v>1429</v>
      </c>
      <c r="S514" s="80"/>
      <c r="T514" s="80"/>
      <c r="U514" s="80"/>
      <c r="V514" s="80"/>
      <c r="W514" s="80"/>
      <c r="X514" s="80"/>
      <c r="Y514" s="80"/>
      <c r="Z514" s="80"/>
      <c r="AA514" s="80"/>
      <c r="AB514">
        <v>15</v>
      </c>
      <c r="AC514" s="79" t="str">
        <f>REPLACE(INDEX(GroupVertices[Group],MATCH(Edges[[#This Row],[Vertex 1]],GroupVertices[Vertex],0)),1,1,"")</f>
        <v>5</v>
      </c>
      <c r="AD514" s="79" t="str">
        <f>REPLACE(INDEX(GroupVertices[Group],MATCH(Edges[[#This Row],[Vertex 2]],GroupVertices[Vertex],0)),1,1,"")</f>
        <v>5</v>
      </c>
      <c r="AE514" s="34"/>
      <c r="AF514" s="34"/>
      <c r="AG514" s="34"/>
      <c r="AH514" s="34"/>
      <c r="AI514" s="34"/>
      <c r="AJ514" s="34"/>
      <c r="AK514" s="34"/>
      <c r="AL514" s="34"/>
      <c r="AM514" s="34"/>
    </row>
    <row r="515" spans="1:39" ht="15">
      <c r="A515" s="65" t="s">
        <v>298</v>
      </c>
      <c r="B515" s="65" t="s">
        <v>313</v>
      </c>
      <c r="C515" s="66" t="s">
        <v>4893</v>
      </c>
      <c r="D515" s="67">
        <v>1.1428571428571428</v>
      </c>
      <c r="E515" s="68" t="s">
        <v>137</v>
      </c>
      <c r="F515" s="69">
        <v>31.59375</v>
      </c>
      <c r="G515" s="66"/>
      <c r="H515" s="70"/>
      <c r="I515" s="71"/>
      <c r="J515" s="71"/>
      <c r="K515" s="34"/>
      <c r="L515" s="78">
        <v>515</v>
      </c>
      <c r="M515" s="78"/>
      <c r="N515" s="73"/>
      <c r="O515" s="80" t="s">
        <v>381</v>
      </c>
      <c r="P515" s="80" t="s">
        <v>553</v>
      </c>
      <c r="Q515" s="80" t="s">
        <v>953</v>
      </c>
      <c r="R515" s="80" t="s">
        <v>950</v>
      </c>
      <c r="S515" s="80"/>
      <c r="T515" s="80"/>
      <c r="U515" s="80"/>
      <c r="V515" s="80"/>
      <c r="W515" s="80"/>
      <c r="X515" s="80"/>
      <c r="Y515" s="80"/>
      <c r="Z515" s="80"/>
      <c r="AA515" s="80"/>
      <c r="AB515">
        <v>2</v>
      </c>
      <c r="AC515" s="79" t="str">
        <f>REPLACE(INDEX(GroupVertices[Group],MATCH(Edges[[#This Row],[Vertex 1]],GroupVertices[Vertex],0)),1,1,"")</f>
        <v>5</v>
      </c>
      <c r="AD515" s="79" t="str">
        <f>REPLACE(INDEX(GroupVertices[Group],MATCH(Edges[[#This Row],[Vertex 2]],GroupVertices[Vertex],0)),1,1,"")</f>
        <v>5</v>
      </c>
      <c r="AE515" s="34"/>
      <c r="AF515" s="34"/>
      <c r="AG515" s="34"/>
      <c r="AH515" s="34"/>
      <c r="AI515" s="34"/>
      <c r="AJ515" s="34"/>
      <c r="AK515" s="34"/>
      <c r="AL515" s="34"/>
      <c r="AM515" s="34"/>
    </row>
    <row r="516" spans="1:39" ht="15">
      <c r="A516" s="65" t="s">
        <v>298</v>
      </c>
      <c r="B516" s="65" t="s">
        <v>313</v>
      </c>
      <c r="C516" s="66" t="s">
        <v>4893</v>
      </c>
      <c r="D516" s="67">
        <v>1.1428571428571428</v>
      </c>
      <c r="E516" s="68" t="s">
        <v>137</v>
      </c>
      <c r="F516" s="69">
        <v>31.59375</v>
      </c>
      <c r="G516" s="66"/>
      <c r="H516" s="70"/>
      <c r="I516" s="71"/>
      <c r="J516" s="71"/>
      <c r="K516" s="34"/>
      <c r="L516" s="78">
        <v>516</v>
      </c>
      <c r="M516" s="78"/>
      <c r="N516" s="73"/>
      <c r="O516" s="80" t="s">
        <v>381</v>
      </c>
      <c r="P516" s="80" t="s">
        <v>553</v>
      </c>
      <c r="Q516" s="80" t="s">
        <v>954</v>
      </c>
      <c r="R516" s="80" t="s">
        <v>950</v>
      </c>
      <c r="S516" s="80"/>
      <c r="T516" s="80"/>
      <c r="U516" s="80"/>
      <c r="V516" s="80"/>
      <c r="W516" s="80"/>
      <c r="X516" s="80"/>
      <c r="Y516" s="80"/>
      <c r="Z516" s="80"/>
      <c r="AA516" s="80"/>
      <c r="AB516">
        <v>2</v>
      </c>
      <c r="AC516" s="79" t="str">
        <f>REPLACE(INDEX(GroupVertices[Group],MATCH(Edges[[#This Row],[Vertex 1]],GroupVertices[Vertex],0)),1,1,"")</f>
        <v>5</v>
      </c>
      <c r="AD516" s="79" t="str">
        <f>REPLACE(INDEX(GroupVertices[Group],MATCH(Edges[[#This Row],[Vertex 2]],GroupVertices[Vertex],0)),1,1,"")</f>
        <v>5</v>
      </c>
      <c r="AE516" s="34"/>
      <c r="AF516" s="34"/>
      <c r="AG516" s="34"/>
      <c r="AH516" s="34"/>
      <c r="AI516" s="34"/>
      <c r="AJ516" s="34"/>
      <c r="AK516" s="34"/>
      <c r="AL516" s="34"/>
      <c r="AM516" s="34"/>
    </row>
    <row r="517" spans="1:39" ht="15">
      <c r="A517" s="65" t="s">
        <v>298</v>
      </c>
      <c r="B517" s="65" t="s">
        <v>246</v>
      </c>
      <c r="C517" s="66" t="s">
        <v>4893</v>
      </c>
      <c r="D517" s="67">
        <v>1</v>
      </c>
      <c r="E517" s="68" t="s">
        <v>133</v>
      </c>
      <c r="F517" s="69">
        <v>32</v>
      </c>
      <c r="G517" s="66"/>
      <c r="H517" s="70"/>
      <c r="I517" s="71"/>
      <c r="J517" s="71"/>
      <c r="K517" s="34"/>
      <c r="L517" s="78">
        <v>517</v>
      </c>
      <c r="M517" s="78"/>
      <c r="N517" s="73"/>
      <c r="O517" s="80" t="s">
        <v>381</v>
      </c>
      <c r="P517" s="80" t="s">
        <v>505</v>
      </c>
      <c r="Q517" s="80" t="s">
        <v>880</v>
      </c>
      <c r="R517" s="80" t="s">
        <v>875</v>
      </c>
      <c r="S517" s="80"/>
      <c r="T517" s="80"/>
      <c r="U517" s="80"/>
      <c r="V517" s="80"/>
      <c r="W517" s="80"/>
      <c r="X517" s="80"/>
      <c r="Y517" s="80"/>
      <c r="Z517" s="80"/>
      <c r="AA517" s="80"/>
      <c r="AB517">
        <v>1</v>
      </c>
      <c r="AC517" s="79" t="str">
        <f>REPLACE(INDEX(GroupVertices[Group],MATCH(Edges[[#This Row],[Vertex 1]],GroupVertices[Vertex],0)),1,1,"")</f>
        <v>5</v>
      </c>
      <c r="AD517" s="79" t="str">
        <f>REPLACE(INDEX(GroupVertices[Group],MATCH(Edges[[#This Row],[Vertex 2]],GroupVertices[Vertex],0)),1,1,"")</f>
        <v>6</v>
      </c>
      <c r="AE517" s="34"/>
      <c r="AF517" s="34"/>
      <c r="AG517" s="34"/>
      <c r="AH517" s="34"/>
      <c r="AI517" s="34"/>
      <c r="AJ517" s="34"/>
      <c r="AK517" s="34"/>
      <c r="AL517" s="34"/>
      <c r="AM517" s="34"/>
    </row>
    <row r="518" spans="1:39" ht="15">
      <c r="A518" s="65" t="s">
        <v>314</v>
      </c>
      <c r="B518" s="65" t="s">
        <v>298</v>
      </c>
      <c r="C518" s="66" t="s">
        <v>4901</v>
      </c>
      <c r="D518" s="67">
        <v>1.7142857142857144</v>
      </c>
      <c r="E518" s="68" t="s">
        <v>137</v>
      </c>
      <c r="F518" s="69">
        <v>29.96875</v>
      </c>
      <c r="G518" s="66"/>
      <c r="H518" s="70"/>
      <c r="I518" s="71"/>
      <c r="J518" s="71"/>
      <c r="K518" s="34"/>
      <c r="L518" s="78">
        <v>518</v>
      </c>
      <c r="M518" s="78"/>
      <c r="N518" s="73"/>
      <c r="O518" s="80" t="s">
        <v>381</v>
      </c>
      <c r="P518" s="80" t="s">
        <v>553</v>
      </c>
      <c r="Q518" s="80" t="s">
        <v>957</v>
      </c>
      <c r="R518" s="80" t="s">
        <v>953</v>
      </c>
      <c r="S518" s="80"/>
      <c r="T518" s="80"/>
      <c r="U518" s="80"/>
      <c r="V518" s="80"/>
      <c r="W518" s="80"/>
      <c r="X518" s="80"/>
      <c r="Y518" s="80"/>
      <c r="Z518" s="80"/>
      <c r="AA518" s="80"/>
      <c r="AB518">
        <v>6</v>
      </c>
      <c r="AC518" s="79" t="str">
        <f>REPLACE(INDEX(GroupVertices[Group],MATCH(Edges[[#This Row],[Vertex 1]],GroupVertices[Vertex],0)),1,1,"")</f>
        <v>5</v>
      </c>
      <c r="AD518" s="79" t="str">
        <f>REPLACE(INDEX(GroupVertices[Group],MATCH(Edges[[#This Row],[Vertex 2]],GroupVertices[Vertex],0)),1,1,"")</f>
        <v>5</v>
      </c>
      <c r="AE518" s="34"/>
      <c r="AF518" s="34"/>
      <c r="AG518" s="34"/>
      <c r="AH518" s="34"/>
      <c r="AI518" s="34"/>
      <c r="AJ518" s="34"/>
      <c r="AK518" s="34"/>
      <c r="AL518" s="34"/>
      <c r="AM518" s="34"/>
    </row>
    <row r="519" spans="1:39" ht="15">
      <c r="A519" s="65" t="s">
        <v>314</v>
      </c>
      <c r="B519" s="65" t="s">
        <v>298</v>
      </c>
      <c r="C519" s="66" t="s">
        <v>4901</v>
      </c>
      <c r="D519" s="67">
        <v>1.7142857142857144</v>
      </c>
      <c r="E519" s="68" t="s">
        <v>137</v>
      </c>
      <c r="F519" s="69">
        <v>29.96875</v>
      </c>
      <c r="G519" s="66"/>
      <c r="H519" s="70"/>
      <c r="I519" s="71"/>
      <c r="J519" s="71"/>
      <c r="K519" s="34"/>
      <c r="L519" s="78">
        <v>519</v>
      </c>
      <c r="M519" s="78"/>
      <c r="N519" s="73"/>
      <c r="O519" s="80" t="s">
        <v>381</v>
      </c>
      <c r="P519" s="80" t="s">
        <v>553</v>
      </c>
      <c r="Q519" s="80" t="s">
        <v>957</v>
      </c>
      <c r="R519" s="80" t="s">
        <v>954</v>
      </c>
      <c r="S519" s="80"/>
      <c r="T519" s="80"/>
      <c r="U519" s="80"/>
      <c r="V519" s="80"/>
      <c r="W519" s="80"/>
      <c r="X519" s="80"/>
      <c r="Y519" s="80"/>
      <c r="Z519" s="80"/>
      <c r="AA519" s="80"/>
      <c r="AB519">
        <v>6</v>
      </c>
      <c r="AC519" s="79" t="str">
        <f>REPLACE(INDEX(GroupVertices[Group],MATCH(Edges[[#This Row],[Vertex 1]],GroupVertices[Vertex],0)),1,1,"")</f>
        <v>5</v>
      </c>
      <c r="AD519" s="79" t="str">
        <f>REPLACE(INDEX(GroupVertices[Group],MATCH(Edges[[#This Row],[Vertex 2]],GroupVertices[Vertex],0)),1,1,"")</f>
        <v>5</v>
      </c>
      <c r="AE519" s="34"/>
      <c r="AF519" s="34"/>
      <c r="AG519" s="34"/>
      <c r="AH519" s="34"/>
      <c r="AI519" s="34"/>
      <c r="AJ519" s="34"/>
      <c r="AK519" s="34"/>
      <c r="AL519" s="34"/>
      <c r="AM519" s="34"/>
    </row>
    <row r="520" spans="1:39" ht="15">
      <c r="A520" s="65" t="s">
        <v>314</v>
      </c>
      <c r="B520" s="65" t="s">
        <v>298</v>
      </c>
      <c r="C520" s="66" t="s">
        <v>4901</v>
      </c>
      <c r="D520" s="67">
        <v>1.7142857142857144</v>
      </c>
      <c r="E520" s="68" t="s">
        <v>137</v>
      </c>
      <c r="F520" s="69">
        <v>29.96875</v>
      </c>
      <c r="G520" s="66"/>
      <c r="H520" s="70"/>
      <c r="I520" s="71"/>
      <c r="J520" s="71"/>
      <c r="K520" s="34"/>
      <c r="L520" s="78">
        <v>520</v>
      </c>
      <c r="M520" s="78"/>
      <c r="N520" s="73"/>
      <c r="O520" s="80" t="s">
        <v>381</v>
      </c>
      <c r="P520" s="80" t="s">
        <v>553</v>
      </c>
      <c r="Q520" s="80" t="s">
        <v>958</v>
      </c>
      <c r="R520" s="80" t="s">
        <v>953</v>
      </c>
      <c r="S520" s="80"/>
      <c r="T520" s="80"/>
      <c r="U520" s="80"/>
      <c r="V520" s="80"/>
      <c r="W520" s="80"/>
      <c r="X520" s="80"/>
      <c r="Y520" s="80"/>
      <c r="Z520" s="80"/>
      <c r="AA520" s="80"/>
      <c r="AB520">
        <v>6</v>
      </c>
      <c r="AC520" s="79" t="str">
        <f>REPLACE(INDEX(GroupVertices[Group],MATCH(Edges[[#This Row],[Vertex 1]],GroupVertices[Vertex],0)),1,1,"")</f>
        <v>5</v>
      </c>
      <c r="AD520" s="79" t="str">
        <f>REPLACE(INDEX(GroupVertices[Group],MATCH(Edges[[#This Row],[Vertex 2]],GroupVertices[Vertex],0)),1,1,"")</f>
        <v>5</v>
      </c>
      <c r="AE520" s="34"/>
      <c r="AF520" s="34"/>
      <c r="AG520" s="34"/>
      <c r="AH520" s="34"/>
      <c r="AI520" s="34"/>
      <c r="AJ520" s="34"/>
      <c r="AK520" s="34"/>
      <c r="AL520" s="34"/>
      <c r="AM520" s="34"/>
    </row>
    <row r="521" spans="1:39" ht="15">
      <c r="A521" s="65" t="s">
        <v>314</v>
      </c>
      <c r="B521" s="65" t="s">
        <v>298</v>
      </c>
      <c r="C521" s="66" t="s">
        <v>4901</v>
      </c>
      <c r="D521" s="67">
        <v>1.7142857142857144</v>
      </c>
      <c r="E521" s="68" t="s">
        <v>137</v>
      </c>
      <c r="F521" s="69">
        <v>29.96875</v>
      </c>
      <c r="G521" s="66"/>
      <c r="H521" s="70"/>
      <c r="I521" s="71"/>
      <c r="J521" s="71"/>
      <c r="K521" s="34"/>
      <c r="L521" s="78">
        <v>521</v>
      </c>
      <c r="M521" s="78"/>
      <c r="N521" s="73"/>
      <c r="O521" s="80" t="s">
        <v>381</v>
      </c>
      <c r="P521" s="80" t="s">
        <v>553</v>
      </c>
      <c r="Q521" s="80" t="s">
        <v>958</v>
      </c>
      <c r="R521" s="80" t="s">
        <v>954</v>
      </c>
      <c r="S521" s="80"/>
      <c r="T521" s="80"/>
      <c r="U521" s="80"/>
      <c r="V521" s="80"/>
      <c r="W521" s="80"/>
      <c r="X521" s="80"/>
      <c r="Y521" s="80"/>
      <c r="Z521" s="80"/>
      <c r="AA521" s="80"/>
      <c r="AB521">
        <v>6</v>
      </c>
      <c r="AC521" s="79" t="str">
        <f>REPLACE(INDEX(GroupVertices[Group],MATCH(Edges[[#This Row],[Vertex 1]],GroupVertices[Vertex],0)),1,1,"")</f>
        <v>5</v>
      </c>
      <c r="AD521" s="79" t="str">
        <f>REPLACE(INDEX(GroupVertices[Group],MATCH(Edges[[#This Row],[Vertex 2]],GroupVertices[Vertex],0)),1,1,"")</f>
        <v>5</v>
      </c>
      <c r="AE521" s="34"/>
      <c r="AF521" s="34"/>
      <c r="AG521" s="34"/>
      <c r="AH521" s="34"/>
      <c r="AI521" s="34"/>
      <c r="AJ521" s="34"/>
      <c r="AK521" s="34"/>
      <c r="AL521" s="34"/>
      <c r="AM521" s="34"/>
    </row>
    <row r="522" spans="1:39" ht="15">
      <c r="A522" s="65" t="s">
        <v>314</v>
      </c>
      <c r="B522" s="65" t="s">
        <v>298</v>
      </c>
      <c r="C522" s="66" t="s">
        <v>4901</v>
      </c>
      <c r="D522" s="67">
        <v>1.7142857142857144</v>
      </c>
      <c r="E522" s="68" t="s">
        <v>137</v>
      </c>
      <c r="F522" s="69">
        <v>29.96875</v>
      </c>
      <c r="G522" s="66"/>
      <c r="H522" s="70"/>
      <c r="I522" s="71"/>
      <c r="J522" s="71"/>
      <c r="K522" s="34"/>
      <c r="L522" s="78">
        <v>522</v>
      </c>
      <c r="M522" s="78"/>
      <c r="N522" s="73"/>
      <c r="O522" s="80" t="s">
        <v>381</v>
      </c>
      <c r="P522" s="80" t="s">
        <v>553</v>
      </c>
      <c r="Q522" s="80" t="s">
        <v>959</v>
      </c>
      <c r="R522" s="80" t="s">
        <v>953</v>
      </c>
      <c r="S522" s="80"/>
      <c r="T522" s="80"/>
      <c r="U522" s="80"/>
      <c r="V522" s="80"/>
      <c r="W522" s="80"/>
      <c r="X522" s="80"/>
      <c r="Y522" s="80"/>
      <c r="Z522" s="80"/>
      <c r="AA522" s="80"/>
      <c r="AB522">
        <v>6</v>
      </c>
      <c r="AC522" s="79" t="str">
        <f>REPLACE(INDEX(GroupVertices[Group],MATCH(Edges[[#This Row],[Vertex 1]],GroupVertices[Vertex],0)),1,1,"")</f>
        <v>5</v>
      </c>
      <c r="AD522" s="79" t="str">
        <f>REPLACE(INDEX(GroupVertices[Group],MATCH(Edges[[#This Row],[Vertex 2]],GroupVertices[Vertex],0)),1,1,"")</f>
        <v>5</v>
      </c>
      <c r="AE522" s="34"/>
      <c r="AF522" s="34"/>
      <c r="AG522" s="34"/>
      <c r="AH522" s="34"/>
      <c r="AI522" s="34"/>
      <c r="AJ522" s="34"/>
      <c r="AK522" s="34"/>
      <c r="AL522" s="34"/>
      <c r="AM522" s="34"/>
    </row>
    <row r="523" spans="1:39" ht="15">
      <c r="A523" s="65" t="s">
        <v>314</v>
      </c>
      <c r="B523" s="65" t="s">
        <v>298</v>
      </c>
      <c r="C523" s="66" t="s">
        <v>4901</v>
      </c>
      <c r="D523" s="67">
        <v>1.7142857142857144</v>
      </c>
      <c r="E523" s="68" t="s">
        <v>137</v>
      </c>
      <c r="F523" s="69">
        <v>29.96875</v>
      </c>
      <c r="G523" s="66"/>
      <c r="H523" s="70"/>
      <c r="I523" s="71"/>
      <c r="J523" s="71"/>
      <c r="K523" s="34"/>
      <c r="L523" s="78">
        <v>523</v>
      </c>
      <c r="M523" s="78"/>
      <c r="N523" s="73"/>
      <c r="O523" s="80" t="s">
        <v>381</v>
      </c>
      <c r="P523" s="80" t="s">
        <v>553</v>
      </c>
      <c r="Q523" s="80" t="s">
        <v>959</v>
      </c>
      <c r="R523" s="80" t="s">
        <v>954</v>
      </c>
      <c r="S523" s="80"/>
      <c r="T523" s="80"/>
      <c r="U523" s="80"/>
      <c r="V523" s="80"/>
      <c r="W523" s="80"/>
      <c r="X523" s="80"/>
      <c r="Y523" s="80"/>
      <c r="Z523" s="80"/>
      <c r="AA523" s="80"/>
      <c r="AB523">
        <v>6</v>
      </c>
      <c r="AC523" s="79" t="str">
        <f>REPLACE(INDEX(GroupVertices[Group],MATCH(Edges[[#This Row],[Vertex 1]],GroupVertices[Vertex],0)),1,1,"")</f>
        <v>5</v>
      </c>
      <c r="AD523" s="79" t="str">
        <f>REPLACE(INDEX(GroupVertices[Group],MATCH(Edges[[#This Row],[Vertex 2]],GroupVertices[Vertex],0)),1,1,"")</f>
        <v>5</v>
      </c>
      <c r="AE523" s="34"/>
      <c r="AF523" s="34"/>
      <c r="AG523" s="34"/>
      <c r="AH523" s="34"/>
      <c r="AI523" s="34"/>
      <c r="AJ523" s="34"/>
      <c r="AK523" s="34"/>
      <c r="AL523" s="34"/>
      <c r="AM523" s="34"/>
    </row>
    <row r="524" spans="1:39" ht="15">
      <c r="A524" s="65" t="s">
        <v>314</v>
      </c>
      <c r="B524" s="65" t="s">
        <v>334</v>
      </c>
      <c r="C524" s="66" t="s">
        <v>4893</v>
      </c>
      <c r="D524" s="67">
        <v>1.1428571428571428</v>
      </c>
      <c r="E524" s="68" t="s">
        <v>137</v>
      </c>
      <c r="F524" s="69">
        <v>31.59375</v>
      </c>
      <c r="G524" s="66"/>
      <c r="H524" s="70"/>
      <c r="I524" s="71"/>
      <c r="J524" s="71"/>
      <c r="K524" s="34"/>
      <c r="L524" s="78">
        <v>524</v>
      </c>
      <c r="M524" s="78"/>
      <c r="N524" s="73"/>
      <c r="O524" s="80" t="s">
        <v>381</v>
      </c>
      <c r="P524" s="80" t="s">
        <v>557</v>
      </c>
      <c r="Q524" s="80" t="s">
        <v>960</v>
      </c>
      <c r="R524" s="80" t="s">
        <v>1432</v>
      </c>
      <c r="S524" s="80"/>
      <c r="T524" s="80"/>
      <c r="U524" s="80"/>
      <c r="V524" s="80"/>
      <c r="W524" s="80"/>
      <c r="X524" s="80"/>
      <c r="Y524" s="80"/>
      <c r="Z524" s="80"/>
      <c r="AA524" s="80"/>
      <c r="AB524">
        <v>2</v>
      </c>
      <c r="AC524" s="79" t="str">
        <f>REPLACE(INDEX(GroupVertices[Group],MATCH(Edges[[#This Row],[Vertex 1]],GroupVertices[Vertex],0)),1,1,"")</f>
        <v>5</v>
      </c>
      <c r="AD524" s="79" t="str">
        <f>REPLACE(INDEX(GroupVertices[Group],MATCH(Edges[[#This Row],[Vertex 2]],GroupVertices[Vertex],0)),1,1,"")</f>
        <v>5</v>
      </c>
      <c r="AE524" s="34"/>
      <c r="AF524" s="34"/>
      <c r="AG524" s="34"/>
      <c r="AH524" s="34"/>
      <c r="AI524" s="34"/>
      <c r="AJ524" s="34"/>
      <c r="AK524" s="34"/>
      <c r="AL524" s="34"/>
      <c r="AM524" s="34"/>
    </row>
    <row r="525" spans="1:39" ht="15">
      <c r="A525" s="65" t="s">
        <v>314</v>
      </c>
      <c r="B525" s="65" t="s">
        <v>334</v>
      </c>
      <c r="C525" s="66" t="s">
        <v>4893</v>
      </c>
      <c r="D525" s="67">
        <v>1.1428571428571428</v>
      </c>
      <c r="E525" s="68" t="s">
        <v>137</v>
      </c>
      <c r="F525" s="69">
        <v>31.59375</v>
      </c>
      <c r="G525" s="66"/>
      <c r="H525" s="70"/>
      <c r="I525" s="71"/>
      <c r="J525" s="71"/>
      <c r="K525" s="34"/>
      <c r="L525" s="78">
        <v>525</v>
      </c>
      <c r="M525" s="78"/>
      <c r="N525" s="73"/>
      <c r="O525" s="80" t="s">
        <v>381</v>
      </c>
      <c r="P525" s="80" t="s">
        <v>557</v>
      </c>
      <c r="Q525" s="80" t="s">
        <v>961</v>
      </c>
      <c r="R525" s="80" t="s">
        <v>1432</v>
      </c>
      <c r="S525" s="80"/>
      <c r="T525" s="80"/>
      <c r="U525" s="80"/>
      <c r="V525" s="80"/>
      <c r="W525" s="80"/>
      <c r="X525" s="80"/>
      <c r="Y525" s="80"/>
      <c r="Z525" s="80"/>
      <c r="AA525" s="80"/>
      <c r="AB525">
        <v>2</v>
      </c>
      <c r="AC525" s="79" t="str">
        <f>REPLACE(INDEX(GroupVertices[Group],MATCH(Edges[[#This Row],[Vertex 1]],GroupVertices[Vertex],0)),1,1,"")</f>
        <v>5</v>
      </c>
      <c r="AD525" s="79" t="str">
        <f>REPLACE(INDEX(GroupVertices[Group],MATCH(Edges[[#This Row],[Vertex 2]],GroupVertices[Vertex],0)),1,1,"")</f>
        <v>5</v>
      </c>
      <c r="AE525" s="34"/>
      <c r="AF525" s="34"/>
      <c r="AG525" s="34"/>
      <c r="AH525" s="34"/>
      <c r="AI525" s="34"/>
      <c r="AJ525" s="34"/>
      <c r="AK525" s="34"/>
      <c r="AL525" s="34"/>
      <c r="AM525" s="34"/>
    </row>
    <row r="526" spans="1:39" ht="15">
      <c r="A526" s="65" t="s">
        <v>314</v>
      </c>
      <c r="B526" s="65" t="s">
        <v>325</v>
      </c>
      <c r="C526" s="66" t="s">
        <v>4893</v>
      </c>
      <c r="D526" s="67">
        <v>1</v>
      </c>
      <c r="E526" s="68" t="s">
        <v>133</v>
      </c>
      <c r="F526" s="69">
        <v>32</v>
      </c>
      <c r="G526" s="66"/>
      <c r="H526" s="70"/>
      <c r="I526" s="71"/>
      <c r="J526" s="71"/>
      <c r="K526" s="34"/>
      <c r="L526" s="78">
        <v>526</v>
      </c>
      <c r="M526" s="78"/>
      <c r="N526" s="73"/>
      <c r="O526" s="80" t="s">
        <v>381</v>
      </c>
      <c r="P526" s="80" t="s">
        <v>558</v>
      </c>
      <c r="Q526" s="80" t="s">
        <v>962</v>
      </c>
      <c r="R526" s="80" t="s">
        <v>1433</v>
      </c>
      <c r="S526" s="80"/>
      <c r="T526" s="80"/>
      <c r="U526" s="80"/>
      <c r="V526" s="80"/>
      <c r="W526" s="80"/>
      <c r="X526" s="80"/>
      <c r="Y526" s="80"/>
      <c r="Z526" s="80"/>
      <c r="AA526" s="80"/>
      <c r="AB526">
        <v>1</v>
      </c>
      <c r="AC526" s="79" t="str">
        <f>REPLACE(INDEX(GroupVertices[Group],MATCH(Edges[[#This Row],[Vertex 1]],GroupVertices[Vertex],0)),1,1,"")</f>
        <v>5</v>
      </c>
      <c r="AD526" s="79" t="str">
        <f>REPLACE(INDEX(GroupVertices[Group],MATCH(Edges[[#This Row],[Vertex 2]],GroupVertices[Vertex],0)),1,1,"")</f>
        <v>5</v>
      </c>
      <c r="AE526" s="34"/>
      <c r="AF526" s="34"/>
      <c r="AG526" s="34"/>
      <c r="AH526" s="34"/>
      <c r="AI526" s="34"/>
      <c r="AJ526" s="34"/>
      <c r="AK526" s="34"/>
      <c r="AL526" s="34"/>
      <c r="AM526" s="34"/>
    </row>
    <row r="527" spans="1:39" ht="15">
      <c r="A527" s="65" t="s">
        <v>314</v>
      </c>
      <c r="B527" s="65" t="s">
        <v>313</v>
      </c>
      <c r="C527" s="66" t="s">
        <v>4894</v>
      </c>
      <c r="D527" s="67">
        <v>1.2857142857142856</v>
      </c>
      <c r="E527" s="68" t="s">
        <v>137</v>
      </c>
      <c r="F527" s="69">
        <v>31.1875</v>
      </c>
      <c r="G527" s="66"/>
      <c r="H527" s="70"/>
      <c r="I527" s="71"/>
      <c r="J527" s="71"/>
      <c r="K527" s="34"/>
      <c r="L527" s="78">
        <v>527</v>
      </c>
      <c r="M527" s="78"/>
      <c r="N527" s="73"/>
      <c r="O527" s="80" t="s">
        <v>381</v>
      </c>
      <c r="P527" s="80" t="s">
        <v>553</v>
      </c>
      <c r="Q527" s="80" t="s">
        <v>957</v>
      </c>
      <c r="R527" s="80" t="s">
        <v>950</v>
      </c>
      <c r="S527" s="80"/>
      <c r="T527" s="80"/>
      <c r="U527" s="80"/>
      <c r="V527" s="80"/>
      <c r="W527" s="80"/>
      <c r="X527" s="80"/>
      <c r="Y527" s="80"/>
      <c r="Z527" s="80"/>
      <c r="AA527" s="80"/>
      <c r="AB527">
        <v>3</v>
      </c>
      <c r="AC527" s="79" t="str">
        <f>REPLACE(INDEX(GroupVertices[Group],MATCH(Edges[[#This Row],[Vertex 1]],GroupVertices[Vertex],0)),1,1,"")</f>
        <v>5</v>
      </c>
      <c r="AD527" s="79" t="str">
        <f>REPLACE(INDEX(GroupVertices[Group],MATCH(Edges[[#This Row],[Vertex 2]],GroupVertices[Vertex],0)),1,1,"")</f>
        <v>5</v>
      </c>
      <c r="AE527" s="34"/>
      <c r="AF527" s="34"/>
      <c r="AG527" s="34"/>
      <c r="AH527" s="34"/>
      <c r="AI527" s="34"/>
      <c r="AJ527" s="34"/>
      <c r="AK527" s="34"/>
      <c r="AL527" s="34"/>
      <c r="AM527" s="34"/>
    </row>
    <row r="528" spans="1:39" ht="15">
      <c r="A528" s="65" t="s">
        <v>314</v>
      </c>
      <c r="B528" s="65" t="s">
        <v>313</v>
      </c>
      <c r="C528" s="66" t="s">
        <v>4894</v>
      </c>
      <c r="D528" s="67">
        <v>1.2857142857142856</v>
      </c>
      <c r="E528" s="68" t="s">
        <v>137</v>
      </c>
      <c r="F528" s="69">
        <v>31.1875</v>
      </c>
      <c r="G528" s="66"/>
      <c r="H528" s="70"/>
      <c r="I528" s="71"/>
      <c r="J528" s="71"/>
      <c r="K528" s="34"/>
      <c r="L528" s="78">
        <v>528</v>
      </c>
      <c r="M528" s="78"/>
      <c r="N528" s="73"/>
      <c r="O528" s="80" t="s">
        <v>381</v>
      </c>
      <c r="P528" s="80" t="s">
        <v>553</v>
      </c>
      <c r="Q528" s="80" t="s">
        <v>958</v>
      </c>
      <c r="R528" s="80" t="s">
        <v>950</v>
      </c>
      <c r="S528" s="80"/>
      <c r="T528" s="80"/>
      <c r="U528" s="80"/>
      <c r="V528" s="80"/>
      <c r="W528" s="80"/>
      <c r="X528" s="80"/>
      <c r="Y528" s="80"/>
      <c r="Z528" s="80"/>
      <c r="AA528" s="80"/>
      <c r="AB528">
        <v>3</v>
      </c>
      <c r="AC528" s="79" t="str">
        <f>REPLACE(INDEX(GroupVertices[Group],MATCH(Edges[[#This Row],[Vertex 1]],GroupVertices[Vertex],0)),1,1,"")</f>
        <v>5</v>
      </c>
      <c r="AD528" s="79" t="str">
        <f>REPLACE(INDEX(GroupVertices[Group],MATCH(Edges[[#This Row],[Vertex 2]],GroupVertices[Vertex],0)),1,1,"")</f>
        <v>5</v>
      </c>
      <c r="AE528" s="34"/>
      <c r="AF528" s="34"/>
      <c r="AG528" s="34"/>
      <c r="AH528" s="34"/>
      <c r="AI528" s="34"/>
      <c r="AJ528" s="34"/>
      <c r="AK528" s="34"/>
      <c r="AL528" s="34"/>
      <c r="AM528" s="34"/>
    </row>
    <row r="529" spans="1:39" ht="15">
      <c r="A529" s="65" t="s">
        <v>314</v>
      </c>
      <c r="B529" s="65" t="s">
        <v>313</v>
      </c>
      <c r="C529" s="66" t="s">
        <v>4894</v>
      </c>
      <c r="D529" s="67">
        <v>1.2857142857142856</v>
      </c>
      <c r="E529" s="68" t="s">
        <v>137</v>
      </c>
      <c r="F529" s="69">
        <v>31.1875</v>
      </c>
      <c r="G529" s="66"/>
      <c r="H529" s="70"/>
      <c r="I529" s="71"/>
      <c r="J529" s="71"/>
      <c r="K529" s="34"/>
      <c r="L529" s="78">
        <v>529</v>
      </c>
      <c r="M529" s="78"/>
      <c r="N529" s="73"/>
      <c r="O529" s="80" t="s">
        <v>381</v>
      </c>
      <c r="P529" s="80" t="s">
        <v>553</v>
      </c>
      <c r="Q529" s="80" t="s">
        <v>959</v>
      </c>
      <c r="R529" s="80" t="s">
        <v>950</v>
      </c>
      <c r="S529" s="80"/>
      <c r="T529" s="80"/>
      <c r="U529" s="80"/>
      <c r="V529" s="80"/>
      <c r="W529" s="80"/>
      <c r="X529" s="80"/>
      <c r="Y529" s="80"/>
      <c r="Z529" s="80"/>
      <c r="AA529" s="80"/>
      <c r="AB529">
        <v>3</v>
      </c>
      <c r="AC529" s="79" t="str">
        <f>REPLACE(INDEX(GroupVertices[Group],MATCH(Edges[[#This Row],[Vertex 1]],GroupVertices[Vertex],0)),1,1,"")</f>
        <v>5</v>
      </c>
      <c r="AD529" s="79" t="str">
        <f>REPLACE(INDEX(GroupVertices[Group],MATCH(Edges[[#This Row],[Vertex 2]],GroupVertices[Vertex],0)),1,1,"")</f>
        <v>5</v>
      </c>
      <c r="AE529" s="34"/>
      <c r="AF529" s="34"/>
      <c r="AG529" s="34"/>
      <c r="AH529" s="34"/>
      <c r="AI529" s="34"/>
      <c r="AJ529" s="34"/>
      <c r="AK529" s="34"/>
      <c r="AL529" s="34"/>
      <c r="AM529" s="34"/>
    </row>
    <row r="530" spans="1:39" ht="15">
      <c r="A530" s="65" t="s">
        <v>299</v>
      </c>
      <c r="B530" s="65" t="s">
        <v>372</v>
      </c>
      <c r="C530" s="66" t="s">
        <v>4893</v>
      </c>
      <c r="D530" s="67">
        <v>1</v>
      </c>
      <c r="E530" s="68" t="s">
        <v>133</v>
      </c>
      <c r="F530" s="69">
        <v>32</v>
      </c>
      <c r="G530" s="66"/>
      <c r="H530" s="70"/>
      <c r="I530" s="71"/>
      <c r="J530" s="71"/>
      <c r="K530" s="34"/>
      <c r="L530" s="78">
        <v>530</v>
      </c>
      <c r="M530" s="78"/>
      <c r="N530" s="73"/>
      <c r="O530" s="80" t="s">
        <v>381</v>
      </c>
      <c r="P530" s="80" t="s">
        <v>559</v>
      </c>
      <c r="Q530" s="80" t="s">
        <v>963</v>
      </c>
      <c r="R530" s="80" t="s">
        <v>1434</v>
      </c>
      <c r="S530" s="80"/>
      <c r="T530" s="80"/>
      <c r="U530" s="80"/>
      <c r="V530" s="80"/>
      <c r="W530" s="80"/>
      <c r="X530" s="80"/>
      <c r="Y530" s="80"/>
      <c r="Z530" s="80"/>
      <c r="AA530" s="80"/>
      <c r="AB530">
        <v>1</v>
      </c>
      <c r="AC530" s="79" t="str">
        <f>REPLACE(INDEX(GroupVertices[Group],MATCH(Edges[[#This Row],[Vertex 1]],GroupVertices[Vertex],0)),1,1,"")</f>
        <v>5</v>
      </c>
      <c r="AD530" s="79" t="str">
        <f>REPLACE(INDEX(GroupVertices[Group],MATCH(Edges[[#This Row],[Vertex 2]],GroupVertices[Vertex],0)),1,1,"")</f>
        <v>5</v>
      </c>
      <c r="AE530" s="34"/>
      <c r="AF530" s="34"/>
      <c r="AG530" s="34"/>
      <c r="AH530" s="34"/>
      <c r="AI530" s="34"/>
      <c r="AJ530" s="34"/>
      <c r="AK530" s="34"/>
      <c r="AL530" s="34"/>
      <c r="AM530" s="34"/>
    </row>
    <row r="531" spans="1:39" ht="15">
      <c r="A531" s="65" t="s">
        <v>315</v>
      </c>
      <c r="B531" s="65" t="s">
        <v>372</v>
      </c>
      <c r="C531" s="66" t="s">
        <v>4893</v>
      </c>
      <c r="D531" s="67">
        <v>1</v>
      </c>
      <c r="E531" s="68" t="s">
        <v>133</v>
      </c>
      <c r="F531" s="69">
        <v>32</v>
      </c>
      <c r="G531" s="66"/>
      <c r="H531" s="70"/>
      <c r="I531" s="71"/>
      <c r="J531" s="71"/>
      <c r="K531" s="34"/>
      <c r="L531" s="78">
        <v>531</v>
      </c>
      <c r="M531" s="78"/>
      <c r="N531" s="73"/>
      <c r="O531" s="80" t="s">
        <v>381</v>
      </c>
      <c r="P531" s="80" t="s">
        <v>560</v>
      </c>
      <c r="Q531" s="80" t="s">
        <v>964</v>
      </c>
      <c r="R531" s="80" t="s">
        <v>1435</v>
      </c>
      <c r="S531" s="80"/>
      <c r="T531" s="80"/>
      <c r="U531" s="80"/>
      <c r="V531" s="80"/>
      <c r="W531" s="80"/>
      <c r="X531" s="80"/>
      <c r="Y531" s="80"/>
      <c r="Z531" s="80"/>
      <c r="AA531" s="80"/>
      <c r="AB531">
        <v>1</v>
      </c>
      <c r="AC531" s="79" t="str">
        <f>REPLACE(INDEX(GroupVertices[Group],MATCH(Edges[[#This Row],[Vertex 1]],GroupVertices[Vertex],0)),1,1,"")</f>
        <v>4</v>
      </c>
      <c r="AD531" s="79" t="str">
        <f>REPLACE(INDEX(GroupVertices[Group],MATCH(Edges[[#This Row],[Vertex 2]],GroupVertices[Vertex],0)),1,1,"")</f>
        <v>5</v>
      </c>
      <c r="AE531" s="34"/>
      <c r="AF531" s="34"/>
      <c r="AG531" s="34"/>
      <c r="AH531" s="34"/>
      <c r="AI531" s="34"/>
      <c r="AJ531" s="34"/>
      <c r="AK531" s="34"/>
      <c r="AL531" s="34"/>
      <c r="AM531" s="34"/>
    </row>
    <row r="532" spans="1:39" ht="15">
      <c r="A532" s="65" t="s">
        <v>316</v>
      </c>
      <c r="B532" s="65" t="s">
        <v>361</v>
      </c>
      <c r="C532" s="66" t="s">
        <v>4893</v>
      </c>
      <c r="D532" s="67">
        <v>1</v>
      </c>
      <c r="E532" s="68" t="s">
        <v>133</v>
      </c>
      <c r="F532" s="69">
        <v>32</v>
      </c>
      <c r="G532" s="66"/>
      <c r="H532" s="70"/>
      <c r="I532" s="71"/>
      <c r="J532" s="71"/>
      <c r="K532" s="34"/>
      <c r="L532" s="78">
        <v>532</v>
      </c>
      <c r="M532" s="78"/>
      <c r="N532" s="73"/>
      <c r="O532" s="80" t="s">
        <v>381</v>
      </c>
      <c r="P532" s="80" t="s">
        <v>561</v>
      </c>
      <c r="Q532" s="80" t="s">
        <v>965</v>
      </c>
      <c r="R532" s="80" t="s">
        <v>1436</v>
      </c>
      <c r="S532" s="80"/>
      <c r="T532" s="80"/>
      <c r="U532" s="80"/>
      <c r="V532" s="80"/>
      <c r="W532" s="80"/>
      <c r="X532" s="80"/>
      <c r="Y532" s="80"/>
      <c r="Z532" s="80"/>
      <c r="AA532" s="80"/>
      <c r="AB532">
        <v>1</v>
      </c>
      <c r="AC532" s="79" t="str">
        <f>REPLACE(INDEX(GroupVertices[Group],MATCH(Edges[[#This Row],[Vertex 1]],GroupVertices[Vertex],0)),1,1,"")</f>
        <v>4</v>
      </c>
      <c r="AD532" s="79" t="str">
        <f>REPLACE(INDEX(GroupVertices[Group],MATCH(Edges[[#This Row],[Vertex 2]],GroupVertices[Vertex],0)),1,1,"")</f>
        <v>4</v>
      </c>
      <c r="AE532" s="34"/>
      <c r="AF532" s="34"/>
      <c r="AG532" s="34"/>
      <c r="AH532" s="34"/>
      <c r="AI532" s="34"/>
      <c r="AJ532" s="34"/>
      <c r="AK532" s="34"/>
      <c r="AL532" s="34"/>
      <c r="AM532" s="34"/>
    </row>
    <row r="533" spans="1:39" ht="15">
      <c r="A533" s="65" t="s">
        <v>317</v>
      </c>
      <c r="B533" s="65" t="s">
        <v>316</v>
      </c>
      <c r="C533" s="66" t="s">
        <v>4893</v>
      </c>
      <c r="D533" s="67">
        <v>1</v>
      </c>
      <c r="E533" s="68" t="s">
        <v>133</v>
      </c>
      <c r="F533" s="69">
        <v>32</v>
      </c>
      <c r="G533" s="66"/>
      <c r="H533" s="70"/>
      <c r="I533" s="71"/>
      <c r="J533" s="71"/>
      <c r="K533" s="34"/>
      <c r="L533" s="78">
        <v>533</v>
      </c>
      <c r="M533" s="78"/>
      <c r="N533" s="73"/>
      <c r="O533" s="80" t="s">
        <v>381</v>
      </c>
      <c r="P533" s="80" t="s">
        <v>562</v>
      </c>
      <c r="Q533" s="80" t="s">
        <v>966</v>
      </c>
      <c r="R533" s="80" t="s">
        <v>1437</v>
      </c>
      <c r="S533" s="80" t="s">
        <v>1597</v>
      </c>
      <c r="T533" s="80"/>
      <c r="U533" s="80" t="s">
        <v>1634</v>
      </c>
      <c r="V533" s="80"/>
      <c r="W533" s="80"/>
      <c r="X533" s="80"/>
      <c r="Y533" s="80" t="s">
        <v>1704</v>
      </c>
      <c r="Z533" s="80" t="s">
        <v>1759</v>
      </c>
      <c r="AA533" s="80"/>
      <c r="AB533">
        <v>1</v>
      </c>
      <c r="AC533" s="79" t="str">
        <f>REPLACE(INDEX(GroupVertices[Group],MATCH(Edges[[#This Row],[Vertex 1]],GroupVertices[Vertex],0)),1,1,"")</f>
        <v>4</v>
      </c>
      <c r="AD533" s="79" t="str">
        <f>REPLACE(INDEX(GroupVertices[Group],MATCH(Edges[[#This Row],[Vertex 2]],GroupVertices[Vertex],0)),1,1,"")</f>
        <v>4</v>
      </c>
      <c r="AE533" s="34"/>
      <c r="AF533" s="34"/>
      <c r="AG533" s="34"/>
      <c r="AH533" s="34"/>
      <c r="AI533" s="34"/>
      <c r="AJ533" s="34"/>
      <c r="AK533" s="34"/>
      <c r="AL533" s="34"/>
      <c r="AM533" s="34"/>
    </row>
    <row r="534" spans="1:39" ht="15">
      <c r="A534" s="65" t="s">
        <v>297</v>
      </c>
      <c r="B534" s="65" t="s">
        <v>316</v>
      </c>
      <c r="C534" s="66" t="s">
        <v>4893</v>
      </c>
      <c r="D534" s="67">
        <v>1</v>
      </c>
      <c r="E534" s="68" t="s">
        <v>133</v>
      </c>
      <c r="F534" s="69">
        <v>32</v>
      </c>
      <c r="G534" s="66"/>
      <c r="H534" s="70"/>
      <c r="I534" s="71"/>
      <c r="J534" s="71"/>
      <c r="K534" s="34"/>
      <c r="L534" s="78">
        <v>534</v>
      </c>
      <c r="M534" s="78"/>
      <c r="N534" s="73"/>
      <c r="O534" s="80" t="s">
        <v>381</v>
      </c>
      <c r="P534" s="80" t="s">
        <v>562</v>
      </c>
      <c r="Q534" s="80" t="s">
        <v>967</v>
      </c>
      <c r="R534" s="80" t="s">
        <v>1437</v>
      </c>
      <c r="S534" s="80"/>
      <c r="T534" s="80"/>
      <c r="U534" s="80"/>
      <c r="V534" s="80"/>
      <c r="W534" s="80"/>
      <c r="X534" s="80"/>
      <c r="Y534" s="80"/>
      <c r="Z534" s="80"/>
      <c r="AA534" s="80"/>
      <c r="AB534">
        <v>1</v>
      </c>
      <c r="AC534" s="79" t="str">
        <f>REPLACE(INDEX(GroupVertices[Group],MATCH(Edges[[#This Row],[Vertex 1]],GroupVertices[Vertex],0)),1,1,"")</f>
        <v>4</v>
      </c>
      <c r="AD534" s="79" t="str">
        <f>REPLACE(INDEX(GroupVertices[Group],MATCH(Edges[[#This Row],[Vertex 2]],GroupVertices[Vertex],0)),1,1,"")</f>
        <v>4</v>
      </c>
      <c r="AE534" s="34"/>
      <c r="AF534" s="34"/>
      <c r="AG534" s="34"/>
      <c r="AH534" s="34"/>
      <c r="AI534" s="34"/>
      <c r="AJ534" s="34"/>
      <c r="AK534" s="34"/>
      <c r="AL534" s="34"/>
      <c r="AM534" s="34"/>
    </row>
    <row r="535" spans="1:39" ht="15">
      <c r="A535" s="65" t="s">
        <v>304</v>
      </c>
      <c r="B535" s="65" t="s">
        <v>316</v>
      </c>
      <c r="C535" s="66" t="s">
        <v>4893</v>
      </c>
      <c r="D535" s="67">
        <v>1</v>
      </c>
      <c r="E535" s="68" t="s">
        <v>133</v>
      </c>
      <c r="F535" s="69">
        <v>32</v>
      </c>
      <c r="G535" s="66"/>
      <c r="H535" s="70"/>
      <c r="I535" s="71"/>
      <c r="J535" s="71"/>
      <c r="K535" s="34"/>
      <c r="L535" s="78">
        <v>535</v>
      </c>
      <c r="M535" s="78"/>
      <c r="N535" s="73"/>
      <c r="O535" s="80" t="s">
        <v>381</v>
      </c>
      <c r="P535" s="80" t="s">
        <v>562</v>
      </c>
      <c r="Q535" s="80" t="s">
        <v>968</v>
      </c>
      <c r="R535" s="80" t="s">
        <v>1437</v>
      </c>
      <c r="S535" s="80"/>
      <c r="T535" s="80"/>
      <c r="U535" s="80"/>
      <c r="V535" s="80"/>
      <c r="W535" s="80"/>
      <c r="X535" s="80"/>
      <c r="Y535" s="80"/>
      <c r="Z535" s="80"/>
      <c r="AA535" s="80"/>
      <c r="AB535">
        <v>1</v>
      </c>
      <c r="AC535" s="79" t="str">
        <f>REPLACE(INDEX(GroupVertices[Group],MATCH(Edges[[#This Row],[Vertex 1]],GroupVertices[Vertex],0)),1,1,"")</f>
        <v>4</v>
      </c>
      <c r="AD535" s="79" t="str">
        <f>REPLACE(INDEX(GroupVertices[Group],MATCH(Edges[[#This Row],[Vertex 2]],GroupVertices[Vertex],0)),1,1,"")</f>
        <v>4</v>
      </c>
      <c r="AE535" s="34"/>
      <c r="AF535" s="34"/>
      <c r="AG535" s="34"/>
      <c r="AH535" s="34"/>
      <c r="AI535" s="34"/>
      <c r="AJ535" s="34"/>
      <c r="AK535" s="34"/>
      <c r="AL535" s="34"/>
      <c r="AM535" s="34"/>
    </row>
    <row r="536" spans="1:39" ht="15">
      <c r="A536" s="65" t="s">
        <v>303</v>
      </c>
      <c r="B536" s="65" t="s">
        <v>316</v>
      </c>
      <c r="C536" s="66" t="s">
        <v>4893</v>
      </c>
      <c r="D536" s="67">
        <v>1</v>
      </c>
      <c r="E536" s="68" t="s">
        <v>133</v>
      </c>
      <c r="F536" s="69">
        <v>32</v>
      </c>
      <c r="G536" s="66"/>
      <c r="H536" s="70"/>
      <c r="I536" s="71"/>
      <c r="J536" s="71"/>
      <c r="K536" s="34"/>
      <c r="L536" s="78">
        <v>536</v>
      </c>
      <c r="M536" s="78"/>
      <c r="N536" s="73"/>
      <c r="O536" s="80" t="s">
        <v>381</v>
      </c>
      <c r="P536" s="80" t="s">
        <v>562</v>
      </c>
      <c r="Q536" s="80" t="s">
        <v>969</v>
      </c>
      <c r="R536" s="80" t="s">
        <v>1437</v>
      </c>
      <c r="S536" s="80"/>
      <c r="T536" s="80"/>
      <c r="U536" s="80"/>
      <c r="V536" s="80"/>
      <c r="W536" s="80"/>
      <c r="X536" s="80"/>
      <c r="Y536" s="80"/>
      <c r="Z536" s="80"/>
      <c r="AA536" s="80"/>
      <c r="AB536">
        <v>1</v>
      </c>
      <c r="AC536" s="79" t="str">
        <f>REPLACE(INDEX(GroupVertices[Group],MATCH(Edges[[#This Row],[Vertex 1]],GroupVertices[Vertex],0)),1,1,"")</f>
        <v>4</v>
      </c>
      <c r="AD536" s="79" t="str">
        <f>REPLACE(INDEX(GroupVertices[Group],MATCH(Edges[[#This Row],[Vertex 2]],GroupVertices[Vertex],0)),1,1,"")</f>
        <v>4</v>
      </c>
      <c r="AE536" s="34"/>
      <c r="AF536" s="34"/>
      <c r="AG536" s="34"/>
      <c r="AH536" s="34"/>
      <c r="AI536" s="34"/>
      <c r="AJ536" s="34"/>
      <c r="AK536" s="34"/>
      <c r="AL536" s="34"/>
      <c r="AM536" s="34"/>
    </row>
    <row r="537" spans="1:39" ht="15">
      <c r="A537" s="65" t="s">
        <v>315</v>
      </c>
      <c r="B537" s="65" t="s">
        <v>316</v>
      </c>
      <c r="C537" s="66" t="s">
        <v>4893</v>
      </c>
      <c r="D537" s="67">
        <v>1</v>
      </c>
      <c r="E537" s="68" t="s">
        <v>133</v>
      </c>
      <c r="F537" s="69">
        <v>32</v>
      </c>
      <c r="G537" s="66"/>
      <c r="H537" s="70"/>
      <c r="I537" s="71"/>
      <c r="J537" s="71"/>
      <c r="K537" s="34"/>
      <c r="L537" s="78">
        <v>537</v>
      </c>
      <c r="M537" s="78"/>
      <c r="N537" s="73"/>
      <c r="O537" s="80" t="s">
        <v>381</v>
      </c>
      <c r="P537" s="80" t="s">
        <v>562</v>
      </c>
      <c r="Q537" s="80" t="s">
        <v>970</v>
      </c>
      <c r="R537" s="80" t="s">
        <v>1437</v>
      </c>
      <c r="S537" s="80"/>
      <c r="T537" s="80"/>
      <c r="U537" s="80"/>
      <c r="V537" s="80"/>
      <c r="W537" s="80"/>
      <c r="X537" s="80"/>
      <c r="Y537" s="80"/>
      <c r="Z537" s="80"/>
      <c r="AA537" s="80"/>
      <c r="AB537">
        <v>1</v>
      </c>
      <c r="AC537" s="79" t="str">
        <f>REPLACE(INDEX(GroupVertices[Group],MATCH(Edges[[#This Row],[Vertex 1]],GroupVertices[Vertex],0)),1,1,"")</f>
        <v>4</v>
      </c>
      <c r="AD537" s="79" t="str">
        <f>REPLACE(INDEX(GroupVertices[Group],MATCH(Edges[[#This Row],[Vertex 2]],GroupVertices[Vertex],0)),1,1,"")</f>
        <v>4</v>
      </c>
      <c r="AE537" s="34"/>
      <c r="AF537" s="34"/>
      <c r="AG537" s="34"/>
      <c r="AH537" s="34"/>
      <c r="AI537" s="34"/>
      <c r="AJ537" s="34"/>
      <c r="AK537" s="34"/>
      <c r="AL537" s="34"/>
      <c r="AM537" s="34"/>
    </row>
    <row r="538" spans="1:39" ht="15">
      <c r="A538" s="65" t="s">
        <v>297</v>
      </c>
      <c r="B538" s="65" t="s">
        <v>317</v>
      </c>
      <c r="C538" s="66" t="s">
        <v>4893</v>
      </c>
      <c r="D538" s="67">
        <v>1</v>
      </c>
      <c r="E538" s="68" t="s">
        <v>133</v>
      </c>
      <c r="F538" s="69">
        <v>32</v>
      </c>
      <c r="G538" s="66"/>
      <c r="H538" s="70"/>
      <c r="I538" s="71"/>
      <c r="J538" s="71"/>
      <c r="K538" s="34"/>
      <c r="L538" s="78">
        <v>538</v>
      </c>
      <c r="M538" s="78"/>
      <c r="N538" s="73"/>
      <c r="O538" s="80" t="s">
        <v>381</v>
      </c>
      <c r="P538" s="80" t="s">
        <v>562</v>
      </c>
      <c r="Q538" s="80" t="s">
        <v>967</v>
      </c>
      <c r="R538" s="80" t="s">
        <v>966</v>
      </c>
      <c r="S538" s="80"/>
      <c r="T538" s="80" t="s">
        <v>1597</v>
      </c>
      <c r="U538" s="80"/>
      <c r="V538" s="80" t="s">
        <v>1634</v>
      </c>
      <c r="W538" s="80"/>
      <c r="X538" s="80"/>
      <c r="Y538" s="80" t="s">
        <v>1705</v>
      </c>
      <c r="Z538" s="80" t="s">
        <v>1760</v>
      </c>
      <c r="AA538" s="80"/>
      <c r="AB538">
        <v>1</v>
      </c>
      <c r="AC538" s="79" t="str">
        <f>REPLACE(INDEX(GroupVertices[Group],MATCH(Edges[[#This Row],[Vertex 1]],GroupVertices[Vertex],0)),1,1,"")</f>
        <v>4</v>
      </c>
      <c r="AD538" s="79" t="str">
        <f>REPLACE(INDEX(GroupVertices[Group],MATCH(Edges[[#This Row],[Vertex 2]],GroupVertices[Vertex],0)),1,1,"")</f>
        <v>4</v>
      </c>
      <c r="AE538" s="34"/>
      <c r="AF538" s="34"/>
      <c r="AG538" s="34"/>
      <c r="AH538" s="34"/>
      <c r="AI538" s="34"/>
      <c r="AJ538" s="34"/>
      <c r="AK538" s="34"/>
      <c r="AL538" s="34"/>
      <c r="AM538" s="34"/>
    </row>
    <row r="539" spans="1:39" ht="15">
      <c r="A539" s="65" t="s">
        <v>286</v>
      </c>
      <c r="B539" s="65" t="s">
        <v>297</v>
      </c>
      <c r="C539" s="66" t="s">
        <v>4893</v>
      </c>
      <c r="D539" s="67">
        <v>1</v>
      </c>
      <c r="E539" s="68" t="s">
        <v>133</v>
      </c>
      <c r="F539" s="69">
        <v>32</v>
      </c>
      <c r="G539" s="66"/>
      <c r="H539" s="70"/>
      <c r="I539" s="71"/>
      <c r="J539" s="71"/>
      <c r="K539" s="34"/>
      <c r="L539" s="78">
        <v>539</v>
      </c>
      <c r="M539" s="78"/>
      <c r="N539" s="73"/>
      <c r="O539" s="80" t="s">
        <v>381</v>
      </c>
      <c r="P539" s="80" t="s">
        <v>563</v>
      </c>
      <c r="Q539" s="80" t="s">
        <v>971</v>
      </c>
      <c r="R539" s="80" t="s">
        <v>1438</v>
      </c>
      <c r="S539" s="80"/>
      <c r="T539" s="80"/>
      <c r="U539" s="80"/>
      <c r="V539" s="80"/>
      <c r="W539" s="80"/>
      <c r="X539" s="80"/>
      <c r="Y539" s="80"/>
      <c r="Z539" s="80"/>
      <c r="AA539" s="80"/>
      <c r="AB539">
        <v>1</v>
      </c>
      <c r="AC539" s="79" t="str">
        <f>REPLACE(INDEX(GroupVertices[Group],MATCH(Edges[[#This Row],[Vertex 1]],GroupVertices[Vertex],0)),1,1,"")</f>
        <v>4</v>
      </c>
      <c r="AD539" s="79" t="str">
        <f>REPLACE(INDEX(GroupVertices[Group],MATCH(Edges[[#This Row],[Vertex 2]],GroupVertices[Vertex],0)),1,1,"")</f>
        <v>4</v>
      </c>
      <c r="AE539" s="34"/>
      <c r="AF539" s="34"/>
      <c r="AG539" s="34"/>
      <c r="AH539" s="34"/>
      <c r="AI539" s="34"/>
      <c r="AJ539" s="34"/>
      <c r="AK539" s="34"/>
      <c r="AL539" s="34"/>
      <c r="AM539" s="34"/>
    </row>
    <row r="540" spans="1:39" ht="15">
      <c r="A540" s="65" t="s">
        <v>304</v>
      </c>
      <c r="B540" s="65" t="s">
        <v>297</v>
      </c>
      <c r="C540" s="66" t="s">
        <v>4894</v>
      </c>
      <c r="D540" s="67">
        <v>1.4285714285714286</v>
      </c>
      <c r="E540" s="68" t="s">
        <v>137</v>
      </c>
      <c r="F540" s="69">
        <v>30.78125</v>
      </c>
      <c r="G540" s="66"/>
      <c r="H540" s="70"/>
      <c r="I540" s="71"/>
      <c r="J540" s="71"/>
      <c r="K540" s="34"/>
      <c r="L540" s="78">
        <v>540</v>
      </c>
      <c r="M540" s="78"/>
      <c r="N540" s="73"/>
      <c r="O540" s="80" t="s">
        <v>381</v>
      </c>
      <c r="P540" s="80" t="s">
        <v>564</v>
      </c>
      <c r="Q540" s="80" t="s">
        <v>972</v>
      </c>
      <c r="R540" s="80" t="s">
        <v>1439</v>
      </c>
      <c r="S540" s="80"/>
      <c r="T540" s="80"/>
      <c r="U540" s="80"/>
      <c r="V540" s="80"/>
      <c r="W540" s="80"/>
      <c r="X540" s="80"/>
      <c r="Y540" s="80"/>
      <c r="Z540" s="80"/>
      <c r="AA540" s="80"/>
      <c r="AB540">
        <v>4</v>
      </c>
      <c r="AC540" s="79" t="str">
        <f>REPLACE(INDEX(GroupVertices[Group],MATCH(Edges[[#This Row],[Vertex 1]],GroupVertices[Vertex],0)),1,1,"")</f>
        <v>4</v>
      </c>
      <c r="AD540" s="79" t="str">
        <f>REPLACE(INDEX(GroupVertices[Group],MATCH(Edges[[#This Row],[Vertex 2]],GroupVertices[Vertex],0)),1,1,"")</f>
        <v>4</v>
      </c>
      <c r="AE540" s="34"/>
      <c r="AF540" s="34"/>
      <c r="AG540" s="34"/>
      <c r="AH540" s="34"/>
      <c r="AI540" s="34"/>
      <c r="AJ540" s="34"/>
      <c r="AK540" s="34"/>
      <c r="AL540" s="34"/>
      <c r="AM540" s="34"/>
    </row>
    <row r="541" spans="1:39" ht="15">
      <c r="A541" s="65" t="s">
        <v>304</v>
      </c>
      <c r="B541" s="65" t="s">
        <v>297</v>
      </c>
      <c r="C541" s="66" t="s">
        <v>4894</v>
      </c>
      <c r="D541" s="67">
        <v>1.4285714285714286</v>
      </c>
      <c r="E541" s="68" t="s">
        <v>137</v>
      </c>
      <c r="F541" s="69">
        <v>30.78125</v>
      </c>
      <c r="G541" s="66"/>
      <c r="H541" s="70"/>
      <c r="I541" s="71"/>
      <c r="J541" s="71"/>
      <c r="K541" s="34"/>
      <c r="L541" s="78">
        <v>541</v>
      </c>
      <c r="M541" s="78"/>
      <c r="N541" s="73"/>
      <c r="O541" s="80" t="s">
        <v>381</v>
      </c>
      <c r="P541" s="80" t="s">
        <v>564</v>
      </c>
      <c r="Q541" s="80" t="s">
        <v>973</v>
      </c>
      <c r="R541" s="80" t="s">
        <v>1439</v>
      </c>
      <c r="S541" s="80"/>
      <c r="T541" s="80"/>
      <c r="U541" s="80"/>
      <c r="V541" s="80"/>
      <c r="W541" s="80"/>
      <c r="X541" s="80"/>
      <c r="Y541" s="80"/>
      <c r="Z541" s="80"/>
      <c r="AA541" s="80"/>
      <c r="AB541">
        <v>4</v>
      </c>
      <c r="AC541" s="79" t="str">
        <f>REPLACE(INDEX(GroupVertices[Group],MATCH(Edges[[#This Row],[Vertex 1]],GroupVertices[Vertex],0)),1,1,"")</f>
        <v>4</v>
      </c>
      <c r="AD541" s="79" t="str">
        <f>REPLACE(INDEX(GroupVertices[Group],MATCH(Edges[[#This Row],[Vertex 2]],GroupVertices[Vertex],0)),1,1,"")</f>
        <v>4</v>
      </c>
      <c r="AE541" s="34"/>
      <c r="AF541" s="34"/>
      <c r="AG541" s="34"/>
      <c r="AH541" s="34"/>
      <c r="AI541" s="34"/>
      <c r="AJ541" s="34"/>
      <c r="AK541" s="34"/>
      <c r="AL541" s="34"/>
      <c r="AM541" s="34"/>
    </row>
    <row r="542" spans="1:39" ht="15">
      <c r="A542" s="65" t="s">
        <v>304</v>
      </c>
      <c r="B542" s="65" t="s">
        <v>297</v>
      </c>
      <c r="C542" s="66" t="s">
        <v>4894</v>
      </c>
      <c r="D542" s="67">
        <v>1.4285714285714286</v>
      </c>
      <c r="E542" s="68" t="s">
        <v>137</v>
      </c>
      <c r="F542" s="69">
        <v>30.78125</v>
      </c>
      <c r="G542" s="66"/>
      <c r="H542" s="70"/>
      <c r="I542" s="71"/>
      <c r="J542" s="71"/>
      <c r="K542" s="34"/>
      <c r="L542" s="78">
        <v>542</v>
      </c>
      <c r="M542" s="78"/>
      <c r="N542" s="73"/>
      <c r="O542" s="80" t="s">
        <v>381</v>
      </c>
      <c r="P542" s="80" t="s">
        <v>565</v>
      </c>
      <c r="Q542" s="80" t="s">
        <v>974</v>
      </c>
      <c r="R542" s="80" t="s">
        <v>1440</v>
      </c>
      <c r="S542" s="80"/>
      <c r="T542" s="80"/>
      <c r="U542" s="80"/>
      <c r="V542" s="80"/>
      <c r="W542" s="80"/>
      <c r="X542" s="80"/>
      <c r="Y542" s="80"/>
      <c r="Z542" s="80"/>
      <c r="AA542" s="80"/>
      <c r="AB542">
        <v>4</v>
      </c>
      <c r="AC542" s="79" t="str">
        <f>REPLACE(INDEX(GroupVertices[Group],MATCH(Edges[[#This Row],[Vertex 1]],GroupVertices[Vertex],0)),1,1,"")</f>
        <v>4</v>
      </c>
      <c r="AD542" s="79" t="str">
        <f>REPLACE(INDEX(GroupVertices[Group],MATCH(Edges[[#This Row],[Vertex 2]],GroupVertices[Vertex],0)),1,1,"")</f>
        <v>4</v>
      </c>
      <c r="AE542" s="34"/>
      <c r="AF542" s="34"/>
      <c r="AG542" s="34"/>
      <c r="AH542" s="34"/>
      <c r="AI542" s="34"/>
      <c r="AJ542" s="34"/>
      <c r="AK542" s="34"/>
      <c r="AL542" s="34"/>
      <c r="AM542" s="34"/>
    </row>
    <row r="543" spans="1:39" ht="15">
      <c r="A543" s="65" t="s">
        <v>304</v>
      </c>
      <c r="B543" s="65" t="s">
        <v>297</v>
      </c>
      <c r="C543" s="66" t="s">
        <v>4894</v>
      </c>
      <c r="D543" s="67">
        <v>1.4285714285714286</v>
      </c>
      <c r="E543" s="68" t="s">
        <v>137</v>
      </c>
      <c r="F543" s="69">
        <v>30.78125</v>
      </c>
      <c r="G543" s="66"/>
      <c r="H543" s="70"/>
      <c r="I543" s="71"/>
      <c r="J543" s="71"/>
      <c r="K543" s="34"/>
      <c r="L543" s="78">
        <v>543</v>
      </c>
      <c r="M543" s="78"/>
      <c r="N543" s="73"/>
      <c r="O543" s="80" t="s">
        <v>381</v>
      </c>
      <c r="P543" s="80" t="s">
        <v>562</v>
      </c>
      <c r="Q543" s="80" t="s">
        <v>968</v>
      </c>
      <c r="R543" s="80" t="s">
        <v>967</v>
      </c>
      <c r="S543" s="80"/>
      <c r="T543" s="80"/>
      <c r="U543" s="80"/>
      <c r="V543" s="80"/>
      <c r="W543" s="80"/>
      <c r="X543" s="80"/>
      <c r="Y543" s="80"/>
      <c r="Z543" s="80"/>
      <c r="AA543" s="80"/>
      <c r="AB543">
        <v>4</v>
      </c>
      <c r="AC543" s="79" t="str">
        <f>REPLACE(INDEX(GroupVertices[Group],MATCH(Edges[[#This Row],[Vertex 1]],GroupVertices[Vertex],0)),1,1,"")</f>
        <v>4</v>
      </c>
      <c r="AD543" s="79" t="str">
        <f>REPLACE(INDEX(GroupVertices[Group],MATCH(Edges[[#This Row],[Vertex 2]],GroupVertices[Vertex],0)),1,1,"")</f>
        <v>4</v>
      </c>
      <c r="AE543" s="34"/>
      <c r="AF543" s="34"/>
      <c r="AG543" s="34"/>
      <c r="AH543" s="34"/>
      <c r="AI543" s="34"/>
      <c r="AJ543" s="34"/>
      <c r="AK543" s="34"/>
      <c r="AL543" s="34"/>
      <c r="AM543" s="34"/>
    </row>
    <row r="544" spans="1:39" ht="15">
      <c r="A544" s="65" t="s">
        <v>303</v>
      </c>
      <c r="B544" s="65" t="s">
        <v>297</v>
      </c>
      <c r="C544" s="66" t="s">
        <v>4893</v>
      </c>
      <c r="D544" s="67">
        <v>1</v>
      </c>
      <c r="E544" s="68" t="s">
        <v>133</v>
      </c>
      <c r="F544" s="69">
        <v>32</v>
      </c>
      <c r="G544" s="66"/>
      <c r="H544" s="70"/>
      <c r="I544" s="71"/>
      <c r="J544" s="71"/>
      <c r="K544" s="34"/>
      <c r="L544" s="78">
        <v>544</v>
      </c>
      <c r="M544" s="78"/>
      <c r="N544" s="73"/>
      <c r="O544" s="80" t="s">
        <v>381</v>
      </c>
      <c r="P544" s="80" t="s">
        <v>562</v>
      </c>
      <c r="Q544" s="80" t="s">
        <v>969</v>
      </c>
      <c r="R544" s="80" t="s">
        <v>967</v>
      </c>
      <c r="S544" s="80"/>
      <c r="T544" s="80"/>
      <c r="U544" s="80"/>
      <c r="V544" s="80"/>
      <c r="W544" s="80"/>
      <c r="X544" s="80"/>
      <c r="Y544" s="80"/>
      <c r="Z544" s="80"/>
      <c r="AA544" s="80"/>
      <c r="AB544">
        <v>1</v>
      </c>
      <c r="AC544" s="79" t="str">
        <f>REPLACE(INDEX(GroupVertices[Group],MATCH(Edges[[#This Row],[Vertex 1]],GroupVertices[Vertex],0)),1,1,"")</f>
        <v>4</v>
      </c>
      <c r="AD544" s="79" t="str">
        <f>REPLACE(INDEX(GroupVertices[Group],MATCH(Edges[[#This Row],[Vertex 2]],GroupVertices[Vertex],0)),1,1,"")</f>
        <v>4</v>
      </c>
      <c r="AE544" s="34"/>
      <c r="AF544" s="34"/>
      <c r="AG544" s="34"/>
      <c r="AH544" s="34"/>
      <c r="AI544" s="34"/>
      <c r="AJ544" s="34"/>
      <c r="AK544" s="34"/>
      <c r="AL544" s="34"/>
      <c r="AM544" s="34"/>
    </row>
    <row r="545" spans="1:39" ht="15">
      <c r="A545" s="65" t="s">
        <v>315</v>
      </c>
      <c r="B545" s="65" t="s">
        <v>297</v>
      </c>
      <c r="C545" s="66" t="s">
        <v>4893</v>
      </c>
      <c r="D545" s="67">
        <v>1</v>
      </c>
      <c r="E545" s="68" t="s">
        <v>133</v>
      </c>
      <c r="F545" s="69">
        <v>32</v>
      </c>
      <c r="G545" s="66"/>
      <c r="H545" s="70"/>
      <c r="I545" s="71"/>
      <c r="J545" s="71"/>
      <c r="K545" s="34"/>
      <c r="L545" s="78">
        <v>545</v>
      </c>
      <c r="M545" s="78"/>
      <c r="N545" s="73"/>
      <c r="O545" s="80" t="s">
        <v>381</v>
      </c>
      <c r="P545" s="80" t="s">
        <v>562</v>
      </c>
      <c r="Q545" s="80" t="s">
        <v>970</v>
      </c>
      <c r="R545" s="80" t="s">
        <v>967</v>
      </c>
      <c r="S545" s="80"/>
      <c r="T545" s="80"/>
      <c r="U545" s="80"/>
      <c r="V545" s="80"/>
      <c r="W545" s="80"/>
      <c r="X545" s="80"/>
      <c r="Y545" s="80"/>
      <c r="Z545" s="80"/>
      <c r="AA545" s="80"/>
      <c r="AB545">
        <v>1</v>
      </c>
      <c r="AC545" s="79" t="str">
        <f>REPLACE(INDEX(GroupVertices[Group],MATCH(Edges[[#This Row],[Vertex 1]],GroupVertices[Vertex],0)),1,1,"")</f>
        <v>4</v>
      </c>
      <c r="AD545" s="79" t="str">
        <f>REPLACE(INDEX(GroupVertices[Group],MATCH(Edges[[#This Row],[Vertex 2]],GroupVertices[Vertex],0)),1,1,"")</f>
        <v>4</v>
      </c>
      <c r="AE545" s="34"/>
      <c r="AF545" s="34"/>
      <c r="AG545" s="34"/>
      <c r="AH545" s="34"/>
      <c r="AI545" s="34"/>
      <c r="AJ545" s="34"/>
      <c r="AK545" s="34"/>
      <c r="AL545" s="34"/>
      <c r="AM545" s="34"/>
    </row>
    <row r="546" spans="1:39" ht="15">
      <c r="A546" s="65" t="s">
        <v>318</v>
      </c>
      <c r="B546" s="65" t="s">
        <v>328</v>
      </c>
      <c r="C546" s="66" t="s">
        <v>4893</v>
      </c>
      <c r="D546" s="67">
        <v>1</v>
      </c>
      <c r="E546" s="68" t="s">
        <v>133</v>
      </c>
      <c r="F546" s="69">
        <v>32</v>
      </c>
      <c r="G546" s="66"/>
      <c r="H546" s="70"/>
      <c r="I546" s="71"/>
      <c r="J546" s="71"/>
      <c r="K546" s="34"/>
      <c r="L546" s="78">
        <v>546</v>
      </c>
      <c r="M546" s="78"/>
      <c r="N546" s="73"/>
      <c r="O546" s="80" t="s">
        <v>381</v>
      </c>
      <c r="P546" s="80" t="s">
        <v>566</v>
      </c>
      <c r="Q546" s="80" t="s">
        <v>975</v>
      </c>
      <c r="R546" s="80" t="s">
        <v>1441</v>
      </c>
      <c r="S546" s="80" t="s">
        <v>1598</v>
      </c>
      <c r="T546" s="80"/>
      <c r="U546" s="80" t="s">
        <v>1634</v>
      </c>
      <c r="V546" s="80"/>
      <c r="W546" s="80"/>
      <c r="X546" s="80"/>
      <c r="Y546" s="80" t="s">
        <v>1706</v>
      </c>
      <c r="Z546" s="80" t="s">
        <v>1759</v>
      </c>
      <c r="AA546" s="80"/>
      <c r="AB546">
        <v>1</v>
      </c>
      <c r="AC546" s="79" t="str">
        <f>REPLACE(INDEX(GroupVertices[Group],MATCH(Edges[[#This Row],[Vertex 1]],GroupVertices[Vertex],0)),1,1,"")</f>
        <v>4</v>
      </c>
      <c r="AD546" s="79" t="str">
        <f>REPLACE(INDEX(GroupVertices[Group],MATCH(Edges[[#This Row],[Vertex 2]],GroupVertices[Vertex],0)),1,1,"")</f>
        <v>4</v>
      </c>
      <c r="AE546" s="34"/>
      <c r="AF546" s="34"/>
      <c r="AG546" s="34"/>
      <c r="AH546" s="34"/>
      <c r="AI546" s="34"/>
      <c r="AJ546" s="34"/>
      <c r="AK546" s="34"/>
      <c r="AL546" s="34"/>
      <c r="AM546" s="34"/>
    </row>
    <row r="547" spans="1:39" ht="15">
      <c r="A547" s="65" t="s">
        <v>293</v>
      </c>
      <c r="B547" s="65" t="s">
        <v>318</v>
      </c>
      <c r="C547" s="66" t="s">
        <v>4893</v>
      </c>
      <c r="D547" s="67">
        <v>1</v>
      </c>
      <c r="E547" s="68" t="s">
        <v>133</v>
      </c>
      <c r="F547" s="69">
        <v>32</v>
      </c>
      <c r="G547" s="66"/>
      <c r="H547" s="70"/>
      <c r="I547" s="71"/>
      <c r="J547" s="71"/>
      <c r="K547" s="34"/>
      <c r="L547" s="78">
        <v>547</v>
      </c>
      <c r="M547" s="78"/>
      <c r="N547" s="73"/>
      <c r="O547" s="80" t="s">
        <v>381</v>
      </c>
      <c r="P547" s="80" t="s">
        <v>567</v>
      </c>
      <c r="Q547" s="80" t="s">
        <v>976</v>
      </c>
      <c r="R547" s="80" t="s">
        <v>1442</v>
      </c>
      <c r="S547" s="80"/>
      <c r="T547" s="80"/>
      <c r="U547" s="80"/>
      <c r="V547" s="80"/>
      <c r="W547" s="80"/>
      <c r="X547" s="80"/>
      <c r="Y547" s="80"/>
      <c r="Z547" s="80"/>
      <c r="AA547" s="80"/>
      <c r="AB547">
        <v>1</v>
      </c>
      <c r="AC547" s="79" t="str">
        <f>REPLACE(INDEX(GroupVertices[Group],MATCH(Edges[[#This Row],[Vertex 1]],GroupVertices[Vertex],0)),1,1,"")</f>
        <v>6</v>
      </c>
      <c r="AD547" s="79" t="str">
        <f>REPLACE(INDEX(GroupVertices[Group],MATCH(Edges[[#This Row],[Vertex 2]],GroupVertices[Vertex],0)),1,1,"")</f>
        <v>4</v>
      </c>
      <c r="AE547" s="34"/>
      <c r="AF547" s="34"/>
      <c r="AG547" s="34"/>
      <c r="AH547" s="34"/>
      <c r="AI547" s="34"/>
      <c r="AJ547" s="34"/>
      <c r="AK547" s="34"/>
      <c r="AL547" s="34"/>
      <c r="AM547" s="34"/>
    </row>
    <row r="548" spans="1:39" ht="15">
      <c r="A548" s="65" t="s">
        <v>315</v>
      </c>
      <c r="B548" s="65" t="s">
        <v>318</v>
      </c>
      <c r="C548" s="66" t="s">
        <v>4893</v>
      </c>
      <c r="D548" s="67">
        <v>1.1428571428571428</v>
      </c>
      <c r="E548" s="68" t="s">
        <v>137</v>
      </c>
      <c r="F548" s="69">
        <v>31.59375</v>
      </c>
      <c r="G548" s="66"/>
      <c r="H548" s="70"/>
      <c r="I548" s="71"/>
      <c r="J548" s="71"/>
      <c r="K548" s="34"/>
      <c r="L548" s="78">
        <v>548</v>
      </c>
      <c r="M548" s="78"/>
      <c r="N548" s="73"/>
      <c r="O548" s="80" t="s">
        <v>381</v>
      </c>
      <c r="P548" s="80" t="s">
        <v>566</v>
      </c>
      <c r="Q548" s="80" t="s">
        <v>977</v>
      </c>
      <c r="R548" s="80" t="s">
        <v>975</v>
      </c>
      <c r="S548" s="80" t="s">
        <v>1599</v>
      </c>
      <c r="T548" s="80" t="s">
        <v>1598</v>
      </c>
      <c r="U548" s="80" t="s">
        <v>1634</v>
      </c>
      <c r="V548" s="80" t="s">
        <v>1634</v>
      </c>
      <c r="W548" s="80"/>
      <c r="X548" s="80"/>
      <c r="Y548" s="80" t="s">
        <v>1707</v>
      </c>
      <c r="Z548" s="80" t="s">
        <v>1631</v>
      </c>
      <c r="AA548" s="80"/>
      <c r="AB548">
        <v>2</v>
      </c>
      <c r="AC548" s="79" t="str">
        <f>REPLACE(INDEX(GroupVertices[Group],MATCH(Edges[[#This Row],[Vertex 1]],GroupVertices[Vertex],0)),1,1,"")</f>
        <v>4</v>
      </c>
      <c r="AD548" s="79" t="str">
        <f>REPLACE(INDEX(GroupVertices[Group],MATCH(Edges[[#This Row],[Vertex 2]],GroupVertices[Vertex],0)),1,1,"")</f>
        <v>4</v>
      </c>
      <c r="AE548" s="34"/>
      <c r="AF548" s="34"/>
      <c r="AG548" s="34"/>
      <c r="AH548" s="34"/>
      <c r="AI548" s="34"/>
      <c r="AJ548" s="34"/>
      <c r="AK548" s="34"/>
      <c r="AL548" s="34"/>
      <c r="AM548" s="34"/>
    </row>
    <row r="549" spans="1:39" ht="15">
      <c r="A549" s="65" t="s">
        <v>315</v>
      </c>
      <c r="B549" s="65" t="s">
        <v>318</v>
      </c>
      <c r="C549" s="66" t="s">
        <v>4893</v>
      </c>
      <c r="D549" s="67">
        <v>1.1428571428571428</v>
      </c>
      <c r="E549" s="68" t="s">
        <v>137</v>
      </c>
      <c r="F549" s="69">
        <v>31.59375</v>
      </c>
      <c r="G549" s="66"/>
      <c r="H549" s="70"/>
      <c r="I549" s="71"/>
      <c r="J549" s="71"/>
      <c r="K549" s="34"/>
      <c r="L549" s="78">
        <v>549</v>
      </c>
      <c r="M549" s="78"/>
      <c r="N549" s="73"/>
      <c r="O549" s="80" t="s">
        <v>381</v>
      </c>
      <c r="P549" s="80" t="s">
        <v>566</v>
      </c>
      <c r="Q549" s="80" t="s">
        <v>978</v>
      </c>
      <c r="R549" s="80" t="s">
        <v>975</v>
      </c>
      <c r="S549" s="80" t="s">
        <v>1600</v>
      </c>
      <c r="T549" s="80" t="s">
        <v>1598</v>
      </c>
      <c r="U549" s="80" t="s">
        <v>1634</v>
      </c>
      <c r="V549" s="80" t="s">
        <v>1634</v>
      </c>
      <c r="W549" s="80"/>
      <c r="X549" s="80"/>
      <c r="Y549" s="80" t="s">
        <v>1708</v>
      </c>
      <c r="Z549" s="80" t="s">
        <v>1631</v>
      </c>
      <c r="AA549" s="80"/>
      <c r="AB549">
        <v>2</v>
      </c>
      <c r="AC549" s="79" t="str">
        <f>REPLACE(INDEX(GroupVertices[Group],MATCH(Edges[[#This Row],[Vertex 1]],GroupVertices[Vertex],0)),1,1,"")</f>
        <v>4</v>
      </c>
      <c r="AD549" s="79" t="str">
        <f>REPLACE(INDEX(GroupVertices[Group],MATCH(Edges[[#This Row],[Vertex 2]],GroupVertices[Vertex],0)),1,1,"")</f>
        <v>4</v>
      </c>
      <c r="AE549" s="34"/>
      <c r="AF549" s="34"/>
      <c r="AG549" s="34"/>
      <c r="AH549" s="34"/>
      <c r="AI549" s="34"/>
      <c r="AJ549" s="34"/>
      <c r="AK549" s="34"/>
      <c r="AL549" s="34"/>
      <c r="AM549" s="34"/>
    </row>
    <row r="550" spans="1:39" ht="15">
      <c r="A550" s="65" t="s">
        <v>293</v>
      </c>
      <c r="B550" s="65" t="s">
        <v>269</v>
      </c>
      <c r="C550" s="66" t="s">
        <v>4893</v>
      </c>
      <c r="D550" s="67">
        <v>1</v>
      </c>
      <c r="E550" s="68" t="s">
        <v>133</v>
      </c>
      <c r="F550" s="69">
        <v>32</v>
      </c>
      <c r="G550" s="66"/>
      <c r="H550" s="70"/>
      <c r="I550" s="71"/>
      <c r="J550" s="71"/>
      <c r="K550" s="34"/>
      <c r="L550" s="78">
        <v>550</v>
      </c>
      <c r="M550" s="78"/>
      <c r="N550" s="73"/>
      <c r="O550" s="80" t="s">
        <v>381</v>
      </c>
      <c r="P550" s="80" t="s">
        <v>568</v>
      </c>
      <c r="Q550" s="80" t="s">
        <v>979</v>
      </c>
      <c r="R550" s="80" t="s">
        <v>1443</v>
      </c>
      <c r="S550" s="80"/>
      <c r="T550" s="80"/>
      <c r="U550" s="80"/>
      <c r="V550" s="80"/>
      <c r="W550" s="80"/>
      <c r="X550" s="80"/>
      <c r="Y550" s="80"/>
      <c r="Z550" s="80"/>
      <c r="AA550" s="80"/>
      <c r="AB550">
        <v>1</v>
      </c>
      <c r="AC550" s="79" t="str">
        <f>REPLACE(INDEX(GroupVertices[Group],MATCH(Edges[[#This Row],[Vertex 1]],GroupVertices[Vertex],0)),1,1,"")</f>
        <v>6</v>
      </c>
      <c r="AD550" s="79" t="str">
        <f>REPLACE(INDEX(GroupVertices[Group],MATCH(Edges[[#This Row],[Vertex 2]],GroupVertices[Vertex],0)),1,1,"")</f>
        <v>7</v>
      </c>
      <c r="AE550" s="34"/>
      <c r="AF550" s="34"/>
      <c r="AG550" s="34"/>
      <c r="AH550" s="34"/>
      <c r="AI550" s="34"/>
      <c r="AJ550" s="34"/>
      <c r="AK550" s="34"/>
      <c r="AL550" s="34"/>
      <c r="AM550" s="34"/>
    </row>
    <row r="551" spans="1:39" ht="15">
      <c r="A551" s="65" t="s">
        <v>315</v>
      </c>
      <c r="B551" s="65" t="s">
        <v>269</v>
      </c>
      <c r="C551" s="66" t="s">
        <v>4893</v>
      </c>
      <c r="D551" s="67">
        <v>1</v>
      </c>
      <c r="E551" s="68" t="s">
        <v>133</v>
      </c>
      <c r="F551" s="69">
        <v>32</v>
      </c>
      <c r="G551" s="66"/>
      <c r="H551" s="70"/>
      <c r="I551" s="71"/>
      <c r="J551" s="71"/>
      <c r="K551" s="34"/>
      <c r="L551" s="78">
        <v>551</v>
      </c>
      <c r="M551" s="78"/>
      <c r="N551" s="73"/>
      <c r="O551" s="80" t="s">
        <v>381</v>
      </c>
      <c r="P551" s="80" t="s">
        <v>569</v>
      </c>
      <c r="Q551" s="80" t="s">
        <v>980</v>
      </c>
      <c r="R551" s="80" t="s">
        <v>1444</v>
      </c>
      <c r="S551" s="80"/>
      <c r="T551" s="80"/>
      <c r="U551" s="80"/>
      <c r="V551" s="80"/>
      <c r="W551" s="80"/>
      <c r="X551" s="80"/>
      <c r="Y551" s="80"/>
      <c r="Z551" s="80"/>
      <c r="AA551" s="80"/>
      <c r="AB551">
        <v>1</v>
      </c>
      <c r="AC551" s="79" t="str">
        <f>REPLACE(INDEX(GroupVertices[Group],MATCH(Edges[[#This Row],[Vertex 1]],GroupVertices[Vertex],0)),1,1,"")</f>
        <v>4</v>
      </c>
      <c r="AD551" s="79" t="str">
        <f>REPLACE(INDEX(GroupVertices[Group],MATCH(Edges[[#This Row],[Vertex 2]],GroupVertices[Vertex],0)),1,1,"")</f>
        <v>7</v>
      </c>
      <c r="AE551" s="34"/>
      <c r="AF551" s="34"/>
      <c r="AG551" s="34"/>
      <c r="AH551" s="34"/>
      <c r="AI551" s="34"/>
      <c r="AJ551" s="34"/>
      <c r="AK551" s="34"/>
      <c r="AL551" s="34"/>
      <c r="AM551" s="34"/>
    </row>
    <row r="552" spans="1:39" ht="15">
      <c r="A552" s="65" t="s">
        <v>304</v>
      </c>
      <c r="B552" s="65" t="s">
        <v>317</v>
      </c>
      <c r="C552" s="66" t="s">
        <v>4893</v>
      </c>
      <c r="D552" s="67">
        <v>1</v>
      </c>
      <c r="E552" s="68" t="s">
        <v>133</v>
      </c>
      <c r="F552" s="69">
        <v>32</v>
      </c>
      <c r="G552" s="66"/>
      <c r="H552" s="70"/>
      <c r="I552" s="71"/>
      <c r="J552" s="71"/>
      <c r="K552" s="34"/>
      <c r="L552" s="78">
        <v>552</v>
      </c>
      <c r="M552" s="78"/>
      <c r="N552" s="73"/>
      <c r="O552" s="80" t="s">
        <v>381</v>
      </c>
      <c r="P552" s="80" t="s">
        <v>562</v>
      </c>
      <c r="Q552" s="80" t="s">
        <v>968</v>
      </c>
      <c r="R552" s="80" t="s">
        <v>966</v>
      </c>
      <c r="S552" s="80"/>
      <c r="T552" s="80" t="s">
        <v>1597</v>
      </c>
      <c r="U552" s="80"/>
      <c r="V552" s="80" t="s">
        <v>1634</v>
      </c>
      <c r="W552" s="80"/>
      <c r="X552" s="80"/>
      <c r="Y552" s="80" t="s">
        <v>1705</v>
      </c>
      <c r="Z552" s="80" t="s">
        <v>1760</v>
      </c>
      <c r="AA552" s="80"/>
      <c r="AB552">
        <v>1</v>
      </c>
      <c r="AC552" s="79" t="str">
        <f>REPLACE(INDEX(GroupVertices[Group],MATCH(Edges[[#This Row],[Vertex 1]],GroupVertices[Vertex],0)),1,1,"")</f>
        <v>4</v>
      </c>
      <c r="AD552" s="79" t="str">
        <f>REPLACE(INDEX(GroupVertices[Group],MATCH(Edges[[#This Row],[Vertex 2]],GroupVertices[Vertex],0)),1,1,"")</f>
        <v>4</v>
      </c>
      <c r="AE552" s="34"/>
      <c r="AF552" s="34"/>
      <c r="AG552" s="34"/>
      <c r="AH552" s="34"/>
      <c r="AI552" s="34"/>
      <c r="AJ552" s="34"/>
      <c r="AK552" s="34"/>
      <c r="AL552" s="34"/>
      <c r="AM552" s="34"/>
    </row>
    <row r="553" spans="1:39" ht="15">
      <c r="A553" s="65" t="s">
        <v>304</v>
      </c>
      <c r="B553" s="65" t="s">
        <v>261</v>
      </c>
      <c r="C553" s="66" t="s">
        <v>4893</v>
      </c>
      <c r="D553" s="67">
        <v>1.1428571428571428</v>
      </c>
      <c r="E553" s="68" t="s">
        <v>137</v>
      </c>
      <c r="F553" s="69">
        <v>31.59375</v>
      </c>
      <c r="G553" s="66"/>
      <c r="H553" s="70"/>
      <c r="I553" s="71"/>
      <c r="J553" s="71"/>
      <c r="K553" s="34"/>
      <c r="L553" s="78">
        <v>553</v>
      </c>
      <c r="M553" s="78"/>
      <c r="N553" s="73"/>
      <c r="O553" s="80" t="s">
        <v>381</v>
      </c>
      <c r="P553" s="80" t="s">
        <v>570</v>
      </c>
      <c r="Q553" s="80" t="s">
        <v>981</v>
      </c>
      <c r="R553" s="80" t="s">
        <v>1445</v>
      </c>
      <c r="S553" s="80"/>
      <c r="T553" s="80" t="s">
        <v>1623</v>
      </c>
      <c r="U553" s="80"/>
      <c r="V553" s="80" t="s">
        <v>1634</v>
      </c>
      <c r="W553" s="80"/>
      <c r="X553" s="80"/>
      <c r="Y553" s="80" t="s">
        <v>1709</v>
      </c>
      <c r="Z553" s="80" t="s">
        <v>1760</v>
      </c>
      <c r="AA553" s="80"/>
      <c r="AB553">
        <v>2</v>
      </c>
      <c r="AC553" s="79" t="str">
        <f>REPLACE(INDEX(GroupVertices[Group],MATCH(Edges[[#This Row],[Vertex 1]],GroupVertices[Vertex],0)),1,1,"")</f>
        <v>4</v>
      </c>
      <c r="AD553" s="79" t="str">
        <f>REPLACE(INDEX(GroupVertices[Group],MATCH(Edges[[#This Row],[Vertex 2]],GroupVertices[Vertex],0)),1,1,"")</f>
        <v>3</v>
      </c>
      <c r="AE553" s="34"/>
      <c r="AF553" s="34"/>
      <c r="AG553" s="34"/>
      <c r="AH553" s="34"/>
      <c r="AI553" s="34"/>
      <c r="AJ553" s="34"/>
      <c r="AK553" s="34"/>
      <c r="AL553" s="34"/>
      <c r="AM553" s="34"/>
    </row>
    <row r="554" spans="1:39" ht="15">
      <c r="A554" s="65" t="s">
        <v>304</v>
      </c>
      <c r="B554" s="65" t="s">
        <v>261</v>
      </c>
      <c r="C554" s="66" t="s">
        <v>4893</v>
      </c>
      <c r="D554" s="67">
        <v>1.1428571428571428</v>
      </c>
      <c r="E554" s="68" t="s">
        <v>137</v>
      </c>
      <c r="F554" s="69">
        <v>31.59375</v>
      </c>
      <c r="G554" s="66"/>
      <c r="H554" s="70"/>
      <c r="I554" s="71"/>
      <c r="J554" s="71"/>
      <c r="K554" s="34"/>
      <c r="L554" s="78">
        <v>554</v>
      </c>
      <c r="M554" s="78"/>
      <c r="N554" s="73"/>
      <c r="O554" s="80" t="s">
        <v>381</v>
      </c>
      <c r="P554" s="80" t="s">
        <v>570</v>
      </c>
      <c r="Q554" s="80" t="s">
        <v>982</v>
      </c>
      <c r="R554" s="80" t="s">
        <v>1445</v>
      </c>
      <c r="S554" s="80"/>
      <c r="T554" s="80" t="s">
        <v>1623</v>
      </c>
      <c r="U554" s="80"/>
      <c r="V554" s="80" t="s">
        <v>1634</v>
      </c>
      <c r="W554" s="80"/>
      <c r="X554" s="80"/>
      <c r="Y554" s="80" t="s">
        <v>1709</v>
      </c>
      <c r="Z554" s="80" t="s">
        <v>1760</v>
      </c>
      <c r="AA554" s="80"/>
      <c r="AB554">
        <v>2</v>
      </c>
      <c r="AC554" s="79" t="str">
        <f>REPLACE(INDEX(GroupVertices[Group],MATCH(Edges[[#This Row],[Vertex 1]],GroupVertices[Vertex],0)),1,1,"")</f>
        <v>4</v>
      </c>
      <c r="AD554" s="79" t="str">
        <f>REPLACE(INDEX(GroupVertices[Group],MATCH(Edges[[#This Row],[Vertex 2]],GroupVertices[Vertex],0)),1,1,"")</f>
        <v>3</v>
      </c>
      <c r="AE554" s="34"/>
      <c r="AF554" s="34"/>
      <c r="AG554" s="34"/>
      <c r="AH554" s="34"/>
      <c r="AI554" s="34"/>
      <c r="AJ554" s="34"/>
      <c r="AK554" s="34"/>
      <c r="AL554" s="34"/>
      <c r="AM554" s="34"/>
    </row>
    <row r="555" spans="1:39" ht="15">
      <c r="A555" s="65" t="s">
        <v>293</v>
      </c>
      <c r="B555" s="65" t="s">
        <v>304</v>
      </c>
      <c r="C555" s="66" t="s">
        <v>4893</v>
      </c>
      <c r="D555" s="67">
        <v>1</v>
      </c>
      <c r="E555" s="68" t="s">
        <v>133</v>
      </c>
      <c r="F555" s="69">
        <v>32</v>
      </c>
      <c r="G555" s="66"/>
      <c r="H555" s="70"/>
      <c r="I555" s="71"/>
      <c r="J555" s="71"/>
      <c r="K555" s="34"/>
      <c r="L555" s="78">
        <v>555</v>
      </c>
      <c r="M555" s="78"/>
      <c r="N555" s="73"/>
      <c r="O555" s="80" t="s">
        <v>381</v>
      </c>
      <c r="P555" s="80" t="s">
        <v>521</v>
      </c>
      <c r="Q555" s="80" t="s">
        <v>913</v>
      </c>
      <c r="R555" s="80" t="s">
        <v>912</v>
      </c>
      <c r="S555" s="80"/>
      <c r="T555" s="80"/>
      <c r="U555" s="80"/>
      <c r="V555" s="80"/>
      <c r="W555" s="80"/>
      <c r="X555" s="80"/>
      <c r="Y555" s="80"/>
      <c r="Z555" s="80"/>
      <c r="AA555" s="80"/>
      <c r="AB555">
        <v>1</v>
      </c>
      <c r="AC555" s="79" t="str">
        <f>REPLACE(INDEX(GroupVertices[Group],MATCH(Edges[[#This Row],[Vertex 1]],GroupVertices[Vertex],0)),1,1,"")</f>
        <v>6</v>
      </c>
      <c r="AD555" s="79" t="str">
        <f>REPLACE(INDEX(GroupVertices[Group],MATCH(Edges[[#This Row],[Vertex 2]],GroupVertices[Vertex],0)),1,1,"")</f>
        <v>4</v>
      </c>
      <c r="AE555" s="34"/>
      <c r="AF555" s="34"/>
      <c r="AG555" s="34"/>
      <c r="AH555" s="34"/>
      <c r="AI555" s="34"/>
      <c r="AJ555" s="34"/>
      <c r="AK555" s="34"/>
      <c r="AL555" s="34"/>
      <c r="AM555" s="34"/>
    </row>
    <row r="556" spans="1:39" ht="15">
      <c r="A556" s="65" t="s">
        <v>303</v>
      </c>
      <c r="B556" s="65" t="s">
        <v>304</v>
      </c>
      <c r="C556" s="66" t="s">
        <v>4893</v>
      </c>
      <c r="D556" s="67">
        <v>1.1428571428571428</v>
      </c>
      <c r="E556" s="68" t="s">
        <v>137</v>
      </c>
      <c r="F556" s="69">
        <v>31.59375</v>
      </c>
      <c r="G556" s="66"/>
      <c r="H556" s="70"/>
      <c r="I556" s="71"/>
      <c r="J556" s="71"/>
      <c r="K556" s="34"/>
      <c r="L556" s="78">
        <v>556</v>
      </c>
      <c r="M556" s="78"/>
      <c r="N556" s="73"/>
      <c r="O556" s="80" t="s">
        <v>381</v>
      </c>
      <c r="P556" s="80" t="s">
        <v>521</v>
      </c>
      <c r="Q556" s="80" t="s">
        <v>915</v>
      </c>
      <c r="R556" s="80" t="s">
        <v>912</v>
      </c>
      <c r="S556" s="80"/>
      <c r="T556" s="80"/>
      <c r="U556" s="80"/>
      <c r="V556" s="80"/>
      <c r="W556" s="80"/>
      <c r="X556" s="80"/>
      <c r="Y556" s="80"/>
      <c r="Z556" s="80"/>
      <c r="AA556" s="80"/>
      <c r="AB556">
        <v>2</v>
      </c>
      <c r="AC556" s="79" t="str">
        <f>REPLACE(INDEX(GroupVertices[Group],MATCH(Edges[[#This Row],[Vertex 1]],GroupVertices[Vertex],0)),1,1,"")</f>
        <v>4</v>
      </c>
      <c r="AD556" s="79" t="str">
        <f>REPLACE(INDEX(GroupVertices[Group],MATCH(Edges[[#This Row],[Vertex 2]],GroupVertices[Vertex],0)),1,1,"")</f>
        <v>4</v>
      </c>
      <c r="AE556" s="34"/>
      <c r="AF556" s="34"/>
      <c r="AG556" s="34"/>
      <c r="AH556" s="34"/>
      <c r="AI556" s="34"/>
      <c r="AJ556" s="34"/>
      <c r="AK556" s="34"/>
      <c r="AL556" s="34"/>
      <c r="AM556" s="34"/>
    </row>
    <row r="557" spans="1:39" ht="15">
      <c r="A557" s="65" t="s">
        <v>303</v>
      </c>
      <c r="B557" s="65" t="s">
        <v>304</v>
      </c>
      <c r="C557" s="66" t="s">
        <v>4893</v>
      </c>
      <c r="D557" s="67">
        <v>1.1428571428571428</v>
      </c>
      <c r="E557" s="68" t="s">
        <v>137</v>
      </c>
      <c r="F557" s="69">
        <v>31.59375</v>
      </c>
      <c r="G557" s="66"/>
      <c r="H557" s="70"/>
      <c r="I557" s="71"/>
      <c r="J557" s="71"/>
      <c r="K557" s="34"/>
      <c r="L557" s="78">
        <v>557</v>
      </c>
      <c r="M557" s="78"/>
      <c r="N557" s="73"/>
      <c r="O557" s="80" t="s">
        <v>381</v>
      </c>
      <c r="P557" s="80" t="s">
        <v>562</v>
      </c>
      <c r="Q557" s="80" t="s">
        <v>969</v>
      </c>
      <c r="R557" s="80" t="s">
        <v>968</v>
      </c>
      <c r="S557" s="80"/>
      <c r="T557" s="80"/>
      <c r="U557" s="80"/>
      <c r="V557" s="80"/>
      <c r="W557" s="80"/>
      <c r="X557" s="80"/>
      <c r="Y557" s="80"/>
      <c r="Z557" s="80"/>
      <c r="AA557" s="80"/>
      <c r="AB557">
        <v>2</v>
      </c>
      <c r="AC557" s="79" t="str">
        <f>REPLACE(INDEX(GroupVertices[Group],MATCH(Edges[[#This Row],[Vertex 1]],GroupVertices[Vertex],0)),1,1,"")</f>
        <v>4</v>
      </c>
      <c r="AD557" s="79" t="str">
        <f>REPLACE(INDEX(GroupVertices[Group],MATCH(Edges[[#This Row],[Vertex 2]],GroupVertices[Vertex],0)),1,1,"")</f>
        <v>4</v>
      </c>
      <c r="AE557" s="34"/>
      <c r="AF557" s="34"/>
      <c r="AG557" s="34"/>
      <c r="AH557" s="34"/>
      <c r="AI557" s="34"/>
      <c r="AJ557" s="34"/>
      <c r="AK557" s="34"/>
      <c r="AL557" s="34"/>
      <c r="AM557" s="34"/>
    </row>
    <row r="558" spans="1:39" ht="15">
      <c r="A558" s="65" t="s">
        <v>311</v>
      </c>
      <c r="B558" s="65" t="s">
        <v>304</v>
      </c>
      <c r="C558" s="66" t="s">
        <v>4893</v>
      </c>
      <c r="D558" s="67">
        <v>1</v>
      </c>
      <c r="E558" s="68" t="s">
        <v>133</v>
      </c>
      <c r="F558" s="69">
        <v>32</v>
      </c>
      <c r="G558" s="66"/>
      <c r="H558" s="70"/>
      <c r="I558" s="71"/>
      <c r="J558" s="71"/>
      <c r="K558" s="34"/>
      <c r="L558" s="78">
        <v>558</v>
      </c>
      <c r="M558" s="78"/>
      <c r="N558" s="73"/>
      <c r="O558" s="80" t="s">
        <v>381</v>
      </c>
      <c r="P558" s="80" t="s">
        <v>571</v>
      </c>
      <c r="Q558" s="80" t="s">
        <v>983</v>
      </c>
      <c r="R558" s="80" t="s">
        <v>1446</v>
      </c>
      <c r="S558" s="80"/>
      <c r="T558" s="80"/>
      <c r="U558" s="80"/>
      <c r="V558" s="80"/>
      <c r="W558" s="80"/>
      <c r="X558" s="80"/>
      <c r="Y558" s="80"/>
      <c r="Z558" s="80"/>
      <c r="AA558" s="80"/>
      <c r="AB558">
        <v>1</v>
      </c>
      <c r="AC558" s="79" t="str">
        <f>REPLACE(INDEX(GroupVertices[Group],MATCH(Edges[[#This Row],[Vertex 1]],GroupVertices[Vertex],0)),1,1,"")</f>
        <v>7</v>
      </c>
      <c r="AD558" s="79" t="str">
        <f>REPLACE(INDEX(GroupVertices[Group],MATCH(Edges[[#This Row],[Vertex 2]],GroupVertices[Vertex],0)),1,1,"")</f>
        <v>4</v>
      </c>
      <c r="AE558" s="34"/>
      <c r="AF558" s="34"/>
      <c r="AG558" s="34"/>
      <c r="AH558" s="34"/>
      <c r="AI558" s="34"/>
      <c r="AJ558" s="34"/>
      <c r="AK558" s="34"/>
      <c r="AL558" s="34"/>
      <c r="AM558" s="34"/>
    </row>
    <row r="559" spans="1:39" ht="15">
      <c r="A559" s="65" t="s">
        <v>315</v>
      </c>
      <c r="B559" s="65" t="s">
        <v>304</v>
      </c>
      <c r="C559" s="66" t="s">
        <v>4893</v>
      </c>
      <c r="D559" s="67">
        <v>1</v>
      </c>
      <c r="E559" s="68" t="s">
        <v>133</v>
      </c>
      <c r="F559" s="69">
        <v>32</v>
      </c>
      <c r="G559" s="66"/>
      <c r="H559" s="70"/>
      <c r="I559" s="71"/>
      <c r="J559" s="71"/>
      <c r="K559" s="34"/>
      <c r="L559" s="78">
        <v>559</v>
      </c>
      <c r="M559" s="78"/>
      <c r="N559" s="73"/>
      <c r="O559" s="80" t="s">
        <v>381</v>
      </c>
      <c r="P559" s="80" t="s">
        <v>562</v>
      </c>
      <c r="Q559" s="80" t="s">
        <v>970</v>
      </c>
      <c r="R559" s="80" t="s">
        <v>968</v>
      </c>
      <c r="S559" s="80"/>
      <c r="T559" s="80"/>
      <c r="U559" s="80"/>
      <c r="V559" s="80"/>
      <c r="W559" s="80"/>
      <c r="X559" s="80"/>
      <c r="Y559" s="80"/>
      <c r="Z559" s="80"/>
      <c r="AA559" s="80"/>
      <c r="AB559">
        <v>1</v>
      </c>
      <c r="AC559" s="79" t="str">
        <f>REPLACE(INDEX(GroupVertices[Group],MATCH(Edges[[#This Row],[Vertex 1]],GroupVertices[Vertex],0)),1,1,"")</f>
        <v>4</v>
      </c>
      <c r="AD559" s="79" t="str">
        <f>REPLACE(INDEX(GroupVertices[Group],MATCH(Edges[[#This Row],[Vertex 2]],GroupVertices[Vertex],0)),1,1,"")</f>
        <v>4</v>
      </c>
      <c r="AE559" s="34"/>
      <c r="AF559" s="34"/>
      <c r="AG559" s="34"/>
      <c r="AH559" s="34"/>
      <c r="AI559" s="34"/>
      <c r="AJ559" s="34"/>
      <c r="AK559" s="34"/>
      <c r="AL559" s="34"/>
      <c r="AM559" s="34"/>
    </row>
    <row r="560" spans="1:39" ht="15">
      <c r="A560" s="65" t="s">
        <v>315</v>
      </c>
      <c r="B560" s="65" t="s">
        <v>373</v>
      </c>
      <c r="C560" s="66" t="s">
        <v>4893</v>
      </c>
      <c r="D560" s="67">
        <v>1</v>
      </c>
      <c r="E560" s="68" t="s">
        <v>133</v>
      </c>
      <c r="F560" s="69">
        <v>32</v>
      </c>
      <c r="G560" s="66"/>
      <c r="H560" s="70"/>
      <c r="I560" s="71"/>
      <c r="J560" s="71"/>
      <c r="K560" s="34"/>
      <c r="L560" s="78">
        <v>560</v>
      </c>
      <c r="M560" s="78"/>
      <c r="N560" s="73"/>
      <c r="O560" s="80" t="s">
        <v>381</v>
      </c>
      <c r="P560" s="80" t="s">
        <v>572</v>
      </c>
      <c r="Q560" s="80" t="s">
        <v>984</v>
      </c>
      <c r="R560" s="80" t="s">
        <v>1447</v>
      </c>
      <c r="S560" s="80"/>
      <c r="T560" s="80"/>
      <c r="U560" s="80"/>
      <c r="V560" s="80"/>
      <c r="W560" s="80"/>
      <c r="X560" s="80"/>
      <c r="Y560" s="80"/>
      <c r="Z560" s="80"/>
      <c r="AA560" s="80"/>
      <c r="AB560">
        <v>1</v>
      </c>
      <c r="AC560" s="79" t="str">
        <f>REPLACE(INDEX(GroupVertices[Group],MATCH(Edges[[#This Row],[Vertex 1]],GroupVertices[Vertex],0)),1,1,"")</f>
        <v>4</v>
      </c>
      <c r="AD560" s="79" t="str">
        <f>REPLACE(INDEX(GroupVertices[Group],MATCH(Edges[[#This Row],[Vertex 2]],GroupVertices[Vertex],0)),1,1,"")</f>
        <v>4</v>
      </c>
      <c r="AE560" s="34"/>
      <c r="AF560" s="34"/>
      <c r="AG560" s="34"/>
      <c r="AH560" s="34"/>
      <c r="AI560" s="34"/>
      <c r="AJ560" s="34"/>
      <c r="AK560" s="34"/>
      <c r="AL560" s="34"/>
      <c r="AM560" s="34"/>
    </row>
    <row r="561" spans="1:39" ht="15">
      <c r="A561" s="65" t="s">
        <v>267</v>
      </c>
      <c r="B561" s="65" t="s">
        <v>361</v>
      </c>
      <c r="C561" s="66" t="s">
        <v>4893</v>
      </c>
      <c r="D561" s="67">
        <v>1</v>
      </c>
      <c r="E561" s="68" t="s">
        <v>133</v>
      </c>
      <c r="F561" s="69">
        <v>32</v>
      </c>
      <c r="G561" s="66"/>
      <c r="H561" s="70"/>
      <c r="I561" s="71"/>
      <c r="J561" s="71"/>
      <c r="K561" s="34"/>
      <c r="L561" s="78">
        <v>561</v>
      </c>
      <c r="M561" s="78"/>
      <c r="N561" s="73"/>
      <c r="O561" s="80" t="s">
        <v>381</v>
      </c>
      <c r="P561" s="80" t="s">
        <v>573</v>
      </c>
      <c r="Q561" s="80" t="s">
        <v>985</v>
      </c>
      <c r="R561" s="80" t="s">
        <v>1448</v>
      </c>
      <c r="S561" s="80"/>
      <c r="T561" s="80"/>
      <c r="U561" s="80"/>
      <c r="V561" s="80"/>
      <c r="W561" s="80"/>
      <c r="X561" s="80"/>
      <c r="Y561" s="80"/>
      <c r="Z561" s="80"/>
      <c r="AA561" s="80"/>
      <c r="AB561">
        <v>1</v>
      </c>
      <c r="AC561" s="79" t="str">
        <f>REPLACE(INDEX(GroupVertices[Group],MATCH(Edges[[#This Row],[Vertex 1]],GroupVertices[Vertex],0)),1,1,"")</f>
        <v>5</v>
      </c>
      <c r="AD561" s="79" t="str">
        <f>REPLACE(INDEX(GroupVertices[Group],MATCH(Edges[[#This Row],[Vertex 2]],GroupVertices[Vertex],0)),1,1,"")</f>
        <v>4</v>
      </c>
      <c r="AE561" s="34"/>
      <c r="AF561" s="34"/>
      <c r="AG561" s="34"/>
      <c r="AH561" s="34"/>
      <c r="AI561" s="34"/>
      <c r="AJ561" s="34"/>
      <c r="AK561" s="34"/>
      <c r="AL561" s="34"/>
      <c r="AM561" s="34"/>
    </row>
    <row r="562" spans="1:39" ht="15">
      <c r="A562" s="65" t="s">
        <v>308</v>
      </c>
      <c r="B562" s="65" t="s">
        <v>361</v>
      </c>
      <c r="C562" s="66" t="s">
        <v>4893</v>
      </c>
      <c r="D562" s="67">
        <v>1.1428571428571428</v>
      </c>
      <c r="E562" s="68" t="s">
        <v>137</v>
      </c>
      <c r="F562" s="69">
        <v>31.59375</v>
      </c>
      <c r="G562" s="66"/>
      <c r="H562" s="70"/>
      <c r="I562" s="71"/>
      <c r="J562" s="71"/>
      <c r="K562" s="34"/>
      <c r="L562" s="78">
        <v>562</v>
      </c>
      <c r="M562" s="78"/>
      <c r="N562" s="73"/>
      <c r="O562" s="80" t="s">
        <v>381</v>
      </c>
      <c r="P562" s="80" t="s">
        <v>574</v>
      </c>
      <c r="Q562" s="80" t="s">
        <v>986</v>
      </c>
      <c r="R562" s="80" t="s">
        <v>1449</v>
      </c>
      <c r="S562" s="80"/>
      <c r="T562" s="80"/>
      <c r="U562" s="80"/>
      <c r="V562" s="80"/>
      <c r="W562" s="80"/>
      <c r="X562" s="80"/>
      <c r="Y562" s="80"/>
      <c r="Z562" s="80"/>
      <c r="AA562" s="80"/>
      <c r="AB562">
        <v>2</v>
      </c>
      <c r="AC562" s="79" t="str">
        <f>REPLACE(INDEX(GroupVertices[Group],MATCH(Edges[[#This Row],[Vertex 1]],GroupVertices[Vertex],0)),1,1,"")</f>
        <v>9</v>
      </c>
      <c r="AD562" s="79" t="str">
        <f>REPLACE(INDEX(GroupVertices[Group],MATCH(Edges[[#This Row],[Vertex 2]],GroupVertices[Vertex],0)),1,1,"")</f>
        <v>4</v>
      </c>
      <c r="AE562" s="34"/>
      <c r="AF562" s="34"/>
      <c r="AG562" s="34"/>
      <c r="AH562" s="34"/>
      <c r="AI562" s="34"/>
      <c r="AJ562" s="34"/>
      <c r="AK562" s="34"/>
      <c r="AL562" s="34"/>
      <c r="AM562" s="34"/>
    </row>
    <row r="563" spans="1:39" ht="15">
      <c r="A563" s="65" t="s">
        <v>308</v>
      </c>
      <c r="B563" s="65" t="s">
        <v>361</v>
      </c>
      <c r="C563" s="66" t="s">
        <v>4893</v>
      </c>
      <c r="D563" s="67">
        <v>1.1428571428571428</v>
      </c>
      <c r="E563" s="68" t="s">
        <v>137</v>
      </c>
      <c r="F563" s="69">
        <v>31.59375</v>
      </c>
      <c r="G563" s="66"/>
      <c r="H563" s="70"/>
      <c r="I563" s="71"/>
      <c r="J563" s="71"/>
      <c r="K563" s="34"/>
      <c r="L563" s="78">
        <v>563</v>
      </c>
      <c r="M563" s="78"/>
      <c r="N563" s="73"/>
      <c r="O563" s="80" t="s">
        <v>381</v>
      </c>
      <c r="P563" s="80" t="s">
        <v>574</v>
      </c>
      <c r="Q563" s="80" t="s">
        <v>987</v>
      </c>
      <c r="R563" s="80" t="s">
        <v>1449</v>
      </c>
      <c r="S563" s="80"/>
      <c r="T563" s="80"/>
      <c r="U563" s="80"/>
      <c r="V563" s="80"/>
      <c r="W563" s="80"/>
      <c r="X563" s="80"/>
      <c r="Y563" s="80"/>
      <c r="Z563" s="80"/>
      <c r="AA563" s="80"/>
      <c r="AB563">
        <v>2</v>
      </c>
      <c r="AC563" s="79" t="str">
        <f>REPLACE(INDEX(GroupVertices[Group],MATCH(Edges[[#This Row],[Vertex 1]],GroupVertices[Vertex],0)),1,1,"")</f>
        <v>9</v>
      </c>
      <c r="AD563" s="79" t="str">
        <f>REPLACE(INDEX(GroupVertices[Group],MATCH(Edges[[#This Row],[Vertex 2]],GroupVertices[Vertex],0)),1,1,"")</f>
        <v>4</v>
      </c>
      <c r="AE563" s="34"/>
      <c r="AF563" s="34"/>
      <c r="AG563" s="34"/>
      <c r="AH563" s="34"/>
      <c r="AI563" s="34"/>
      <c r="AJ563" s="34"/>
      <c r="AK563" s="34"/>
      <c r="AL563" s="34"/>
      <c r="AM563" s="34"/>
    </row>
    <row r="564" spans="1:39" ht="15">
      <c r="A564" s="65" t="s">
        <v>319</v>
      </c>
      <c r="B564" s="65" t="s">
        <v>361</v>
      </c>
      <c r="C564" s="66" t="s">
        <v>4893</v>
      </c>
      <c r="D564" s="67">
        <v>1</v>
      </c>
      <c r="E564" s="68" t="s">
        <v>133</v>
      </c>
      <c r="F564" s="69">
        <v>32</v>
      </c>
      <c r="G564" s="66"/>
      <c r="H564" s="70"/>
      <c r="I564" s="71"/>
      <c r="J564" s="71"/>
      <c r="K564" s="34"/>
      <c r="L564" s="78">
        <v>564</v>
      </c>
      <c r="M564" s="78"/>
      <c r="N564" s="73"/>
      <c r="O564" s="80" t="s">
        <v>381</v>
      </c>
      <c r="P564" s="80" t="s">
        <v>574</v>
      </c>
      <c r="Q564" s="80" t="s">
        <v>988</v>
      </c>
      <c r="R564" s="80" t="s">
        <v>1449</v>
      </c>
      <c r="S564" s="80"/>
      <c r="T564" s="80"/>
      <c r="U564" s="80"/>
      <c r="V564" s="80"/>
      <c r="W564" s="80"/>
      <c r="X564" s="80"/>
      <c r="Y564" s="80"/>
      <c r="Z564" s="80"/>
      <c r="AA564" s="80"/>
      <c r="AB564">
        <v>1</v>
      </c>
      <c r="AC564" s="79" t="str">
        <f>REPLACE(INDEX(GroupVertices[Group],MATCH(Edges[[#This Row],[Vertex 1]],GroupVertices[Vertex],0)),1,1,"")</f>
        <v>4</v>
      </c>
      <c r="AD564" s="79" t="str">
        <f>REPLACE(INDEX(GroupVertices[Group],MATCH(Edges[[#This Row],[Vertex 2]],GroupVertices[Vertex],0)),1,1,"")</f>
        <v>4</v>
      </c>
      <c r="AE564" s="34"/>
      <c r="AF564" s="34"/>
      <c r="AG564" s="34"/>
      <c r="AH564" s="34"/>
      <c r="AI564" s="34"/>
      <c r="AJ564" s="34"/>
      <c r="AK564" s="34"/>
      <c r="AL564" s="34"/>
      <c r="AM564" s="34"/>
    </row>
    <row r="565" spans="1:39" ht="15">
      <c r="A565" s="65" t="s">
        <v>320</v>
      </c>
      <c r="B565" s="65" t="s">
        <v>374</v>
      </c>
      <c r="C565" s="66" t="s">
        <v>4893</v>
      </c>
      <c r="D565" s="67">
        <v>1</v>
      </c>
      <c r="E565" s="68" t="s">
        <v>133</v>
      </c>
      <c r="F565" s="69">
        <v>32</v>
      </c>
      <c r="G565" s="66"/>
      <c r="H565" s="70"/>
      <c r="I565" s="71"/>
      <c r="J565" s="71"/>
      <c r="K565" s="34"/>
      <c r="L565" s="78">
        <v>565</v>
      </c>
      <c r="M565" s="78"/>
      <c r="N565" s="73"/>
      <c r="O565" s="80" t="s">
        <v>381</v>
      </c>
      <c r="P565" s="80" t="s">
        <v>575</v>
      </c>
      <c r="Q565" s="80" t="s">
        <v>989</v>
      </c>
      <c r="R565" s="80" t="s">
        <v>1450</v>
      </c>
      <c r="S565" s="80"/>
      <c r="T565" s="80"/>
      <c r="U565" s="80"/>
      <c r="V565" s="80"/>
      <c r="W565" s="80"/>
      <c r="X565" s="80"/>
      <c r="Y565" s="80"/>
      <c r="Z565" s="80"/>
      <c r="AA565" s="80"/>
      <c r="AB565">
        <v>1</v>
      </c>
      <c r="AC565" s="79" t="str">
        <f>REPLACE(INDEX(GroupVertices[Group],MATCH(Edges[[#This Row],[Vertex 1]],GroupVertices[Vertex],0)),1,1,"")</f>
        <v>4</v>
      </c>
      <c r="AD565" s="79" t="str">
        <f>REPLACE(INDEX(GroupVertices[Group],MATCH(Edges[[#This Row],[Vertex 2]],GroupVertices[Vertex],0)),1,1,"")</f>
        <v>4</v>
      </c>
      <c r="AE565" s="34"/>
      <c r="AF565" s="34"/>
      <c r="AG565" s="34"/>
      <c r="AH565" s="34"/>
      <c r="AI565" s="34"/>
      <c r="AJ565" s="34"/>
      <c r="AK565" s="34"/>
      <c r="AL565" s="34"/>
      <c r="AM565" s="34"/>
    </row>
    <row r="566" spans="1:39" ht="15">
      <c r="A566" s="65" t="s">
        <v>278</v>
      </c>
      <c r="B566" s="65" t="s">
        <v>374</v>
      </c>
      <c r="C566" s="66" t="s">
        <v>4893</v>
      </c>
      <c r="D566" s="67">
        <v>1</v>
      </c>
      <c r="E566" s="68" t="s">
        <v>133</v>
      </c>
      <c r="F566" s="69">
        <v>32</v>
      </c>
      <c r="G566" s="66"/>
      <c r="H566" s="70"/>
      <c r="I566" s="71"/>
      <c r="J566" s="71"/>
      <c r="K566" s="34"/>
      <c r="L566" s="78">
        <v>566</v>
      </c>
      <c r="M566" s="78"/>
      <c r="N566" s="73"/>
      <c r="O566" s="80" t="s">
        <v>381</v>
      </c>
      <c r="P566" s="80" t="s">
        <v>575</v>
      </c>
      <c r="Q566" s="80" t="s">
        <v>990</v>
      </c>
      <c r="R566" s="80" t="s">
        <v>1450</v>
      </c>
      <c r="S566" s="80"/>
      <c r="T566" s="80"/>
      <c r="U566" s="80"/>
      <c r="V566" s="80"/>
      <c r="W566" s="80"/>
      <c r="X566" s="80"/>
      <c r="Y566" s="80"/>
      <c r="Z566" s="80"/>
      <c r="AA566" s="80"/>
      <c r="AB566">
        <v>1</v>
      </c>
      <c r="AC566" s="79" t="str">
        <f>REPLACE(INDEX(GroupVertices[Group],MATCH(Edges[[#This Row],[Vertex 1]],GroupVertices[Vertex],0)),1,1,"")</f>
        <v>6</v>
      </c>
      <c r="AD566" s="79" t="str">
        <f>REPLACE(INDEX(GroupVertices[Group],MATCH(Edges[[#This Row],[Vertex 2]],GroupVertices[Vertex],0)),1,1,"")</f>
        <v>4</v>
      </c>
      <c r="AE566" s="34"/>
      <c r="AF566" s="34"/>
      <c r="AG566" s="34"/>
      <c r="AH566" s="34"/>
      <c r="AI566" s="34"/>
      <c r="AJ566" s="34"/>
      <c r="AK566" s="34"/>
      <c r="AL566" s="34"/>
      <c r="AM566" s="34"/>
    </row>
    <row r="567" spans="1:39" ht="15">
      <c r="A567" s="65" t="s">
        <v>319</v>
      </c>
      <c r="B567" s="65" t="s">
        <v>374</v>
      </c>
      <c r="C567" s="66" t="s">
        <v>4893</v>
      </c>
      <c r="D567" s="67">
        <v>1</v>
      </c>
      <c r="E567" s="68" t="s">
        <v>133</v>
      </c>
      <c r="F567" s="69">
        <v>32</v>
      </c>
      <c r="G567" s="66"/>
      <c r="H567" s="70"/>
      <c r="I567" s="71"/>
      <c r="J567" s="71"/>
      <c r="K567" s="34"/>
      <c r="L567" s="78">
        <v>567</v>
      </c>
      <c r="M567" s="78"/>
      <c r="N567" s="73"/>
      <c r="O567" s="80" t="s">
        <v>381</v>
      </c>
      <c r="P567" s="80" t="s">
        <v>575</v>
      </c>
      <c r="Q567" s="80" t="s">
        <v>991</v>
      </c>
      <c r="R567" s="80" t="s">
        <v>1450</v>
      </c>
      <c r="S567" s="80"/>
      <c r="T567" s="80"/>
      <c r="U567" s="80"/>
      <c r="V567" s="80"/>
      <c r="W567" s="80"/>
      <c r="X567" s="80"/>
      <c r="Y567" s="80"/>
      <c r="Z567" s="80"/>
      <c r="AA567" s="80"/>
      <c r="AB567">
        <v>1</v>
      </c>
      <c r="AC567" s="79" t="str">
        <f>REPLACE(INDEX(GroupVertices[Group],MATCH(Edges[[#This Row],[Vertex 1]],GroupVertices[Vertex],0)),1,1,"")</f>
        <v>4</v>
      </c>
      <c r="AD567" s="79" t="str">
        <f>REPLACE(INDEX(GroupVertices[Group],MATCH(Edges[[#This Row],[Vertex 2]],GroupVertices[Vertex],0)),1,1,"")</f>
        <v>4</v>
      </c>
      <c r="AE567" s="34"/>
      <c r="AF567" s="34"/>
      <c r="AG567" s="34"/>
      <c r="AH567" s="34"/>
      <c r="AI567" s="34"/>
      <c r="AJ567" s="34"/>
      <c r="AK567" s="34"/>
      <c r="AL567" s="34"/>
      <c r="AM567" s="34"/>
    </row>
    <row r="568" spans="1:39" ht="15">
      <c r="A568" s="65" t="s">
        <v>246</v>
      </c>
      <c r="B568" s="65" t="s">
        <v>299</v>
      </c>
      <c r="C568" s="66" t="s">
        <v>4893</v>
      </c>
      <c r="D568" s="67">
        <v>1</v>
      </c>
      <c r="E568" s="68" t="s">
        <v>133</v>
      </c>
      <c r="F568" s="69">
        <v>32</v>
      </c>
      <c r="G568" s="66"/>
      <c r="H568" s="70"/>
      <c r="I568" s="71"/>
      <c r="J568" s="71"/>
      <c r="K568" s="34"/>
      <c r="L568" s="78">
        <v>568</v>
      </c>
      <c r="M568" s="78"/>
      <c r="N568" s="73"/>
      <c r="O568" s="80" t="s">
        <v>381</v>
      </c>
      <c r="P568" s="80" t="s">
        <v>552</v>
      </c>
      <c r="Q568" s="80" t="s">
        <v>951</v>
      </c>
      <c r="R568" s="80" t="s">
        <v>949</v>
      </c>
      <c r="S568" s="80"/>
      <c r="T568" s="80"/>
      <c r="U568" s="80"/>
      <c r="V568" s="80"/>
      <c r="W568" s="80"/>
      <c r="X568" s="80"/>
      <c r="Y568" s="80"/>
      <c r="Z568" s="80"/>
      <c r="AA568" s="80"/>
      <c r="AB568">
        <v>1</v>
      </c>
      <c r="AC568" s="79" t="str">
        <f>REPLACE(INDEX(GroupVertices[Group],MATCH(Edges[[#This Row],[Vertex 1]],GroupVertices[Vertex],0)),1,1,"")</f>
        <v>6</v>
      </c>
      <c r="AD568" s="79" t="str">
        <f>REPLACE(INDEX(GroupVertices[Group],MATCH(Edges[[#This Row],[Vertex 2]],GroupVertices[Vertex],0)),1,1,"")</f>
        <v>5</v>
      </c>
      <c r="AE568" s="34"/>
      <c r="AF568" s="34"/>
      <c r="AG568" s="34"/>
      <c r="AH568" s="34"/>
      <c r="AI568" s="34"/>
      <c r="AJ568" s="34"/>
      <c r="AK568" s="34"/>
      <c r="AL568" s="34"/>
      <c r="AM568" s="34"/>
    </row>
    <row r="569" spans="1:39" ht="15">
      <c r="A569" s="65" t="s">
        <v>265</v>
      </c>
      <c r="B569" s="65" t="s">
        <v>299</v>
      </c>
      <c r="C569" s="66" t="s">
        <v>4894</v>
      </c>
      <c r="D569" s="67">
        <v>1.4285714285714286</v>
      </c>
      <c r="E569" s="68" t="s">
        <v>137</v>
      </c>
      <c r="F569" s="69">
        <v>30.78125</v>
      </c>
      <c r="G569" s="66"/>
      <c r="H569" s="70"/>
      <c r="I569" s="71"/>
      <c r="J569" s="71"/>
      <c r="K569" s="34"/>
      <c r="L569" s="78">
        <v>569</v>
      </c>
      <c r="M569" s="78"/>
      <c r="N569" s="73"/>
      <c r="O569" s="80" t="s">
        <v>381</v>
      </c>
      <c r="P569" s="80" t="s">
        <v>576</v>
      </c>
      <c r="Q569" s="80" t="s">
        <v>992</v>
      </c>
      <c r="R569" s="80" t="s">
        <v>1451</v>
      </c>
      <c r="S569" s="80" t="s">
        <v>1601</v>
      </c>
      <c r="T569" s="80" t="s">
        <v>1624</v>
      </c>
      <c r="U569" s="80" t="s">
        <v>1634</v>
      </c>
      <c r="V569" s="80" t="s">
        <v>1631</v>
      </c>
      <c r="W569" s="80"/>
      <c r="X569" s="80"/>
      <c r="Y569" s="80" t="s">
        <v>1710</v>
      </c>
      <c r="Z569" s="80" t="s">
        <v>1630</v>
      </c>
      <c r="AA569" s="80"/>
      <c r="AB569">
        <v>4</v>
      </c>
      <c r="AC569" s="79" t="str">
        <f>REPLACE(INDEX(GroupVertices[Group],MATCH(Edges[[#This Row],[Vertex 1]],GroupVertices[Vertex],0)),1,1,"")</f>
        <v>5</v>
      </c>
      <c r="AD569" s="79" t="str">
        <f>REPLACE(INDEX(GroupVertices[Group],MATCH(Edges[[#This Row],[Vertex 2]],GroupVertices[Vertex],0)),1,1,"")</f>
        <v>5</v>
      </c>
      <c r="AE569" s="34"/>
      <c r="AF569" s="34"/>
      <c r="AG569" s="34"/>
      <c r="AH569" s="34"/>
      <c r="AI569" s="34"/>
      <c r="AJ569" s="34"/>
      <c r="AK569" s="34"/>
      <c r="AL569" s="34"/>
      <c r="AM569" s="34"/>
    </row>
    <row r="570" spans="1:39" ht="15">
      <c r="A570" s="65" t="s">
        <v>265</v>
      </c>
      <c r="B570" s="65" t="s">
        <v>299</v>
      </c>
      <c r="C570" s="66" t="s">
        <v>4894</v>
      </c>
      <c r="D570" s="67">
        <v>1.4285714285714286</v>
      </c>
      <c r="E570" s="68" t="s">
        <v>137</v>
      </c>
      <c r="F570" s="69">
        <v>30.78125</v>
      </c>
      <c r="G570" s="66"/>
      <c r="H570" s="70"/>
      <c r="I570" s="71"/>
      <c r="J570" s="71"/>
      <c r="K570" s="34"/>
      <c r="L570" s="78">
        <v>570</v>
      </c>
      <c r="M570" s="78"/>
      <c r="N570" s="73"/>
      <c r="O570" s="80" t="s">
        <v>381</v>
      </c>
      <c r="P570" s="80" t="s">
        <v>576</v>
      </c>
      <c r="Q570" s="80" t="s">
        <v>992</v>
      </c>
      <c r="R570" s="80" t="s">
        <v>1452</v>
      </c>
      <c r="S570" s="80" t="s">
        <v>1601</v>
      </c>
      <c r="T570" s="80" t="s">
        <v>1625</v>
      </c>
      <c r="U570" s="80" t="s">
        <v>1634</v>
      </c>
      <c r="V570" s="80" t="s">
        <v>1631</v>
      </c>
      <c r="W570" s="80"/>
      <c r="X570" s="80"/>
      <c r="Y570" s="80" t="s">
        <v>1711</v>
      </c>
      <c r="Z570" s="80" t="s">
        <v>1630</v>
      </c>
      <c r="AA570" s="80"/>
      <c r="AB570">
        <v>4</v>
      </c>
      <c r="AC570" s="79" t="str">
        <f>REPLACE(INDEX(GroupVertices[Group],MATCH(Edges[[#This Row],[Vertex 1]],GroupVertices[Vertex],0)),1,1,"")</f>
        <v>5</v>
      </c>
      <c r="AD570" s="79" t="str">
        <f>REPLACE(INDEX(GroupVertices[Group],MATCH(Edges[[#This Row],[Vertex 2]],GroupVertices[Vertex],0)),1,1,"")</f>
        <v>5</v>
      </c>
      <c r="AE570" s="34"/>
      <c r="AF570" s="34"/>
      <c r="AG570" s="34"/>
      <c r="AH570" s="34"/>
      <c r="AI570" s="34"/>
      <c r="AJ570" s="34"/>
      <c r="AK570" s="34"/>
      <c r="AL570" s="34"/>
      <c r="AM570" s="34"/>
    </row>
    <row r="571" spans="1:39" ht="15">
      <c r="A571" s="65" t="s">
        <v>265</v>
      </c>
      <c r="B571" s="65" t="s">
        <v>299</v>
      </c>
      <c r="C571" s="66" t="s">
        <v>4894</v>
      </c>
      <c r="D571" s="67">
        <v>1.4285714285714286</v>
      </c>
      <c r="E571" s="68" t="s">
        <v>137</v>
      </c>
      <c r="F571" s="69">
        <v>30.78125</v>
      </c>
      <c r="G571" s="66"/>
      <c r="H571" s="70"/>
      <c r="I571" s="71"/>
      <c r="J571" s="71"/>
      <c r="K571" s="34"/>
      <c r="L571" s="78">
        <v>571</v>
      </c>
      <c r="M571" s="78"/>
      <c r="N571" s="73"/>
      <c r="O571" s="80" t="s">
        <v>381</v>
      </c>
      <c r="P571" s="80" t="s">
        <v>576</v>
      </c>
      <c r="Q571" s="80" t="s">
        <v>993</v>
      </c>
      <c r="R571" s="80" t="s">
        <v>1451</v>
      </c>
      <c r="S571" s="80"/>
      <c r="T571" s="80" t="s">
        <v>1624</v>
      </c>
      <c r="U571" s="80"/>
      <c r="V571" s="80" t="s">
        <v>1631</v>
      </c>
      <c r="W571" s="80"/>
      <c r="X571" s="80"/>
      <c r="Y571" s="80" t="s">
        <v>1712</v>
      </c>
      <c r="Z571" s="80" t="s">
        <v>1761</v>
      </c>
      <c r="AA571" s="80"/>
      <c r="AB571">
        <v>4</v>
      </c>
      <c r="AC571" s="79" t="str">
        <f>REPLACE(INDEX(GroupVertices[Group],MATCH(Edges[[#This Row],[Vertex 1]],GroupVertices[Vertex],0)),1,1,"")</f>
        <v>5</v>
      </c>
      <c r="AD571" s="79" t="str">
        <f>REPLACE(INDEX(GroupVertices[Group],MATCH(Edges[[#This Row],[Vertex 2]],GroupVertices[Vertex],0)),1,1,"")</f>
        <v>5</v>
      </c>
      <c r="AE571" s="34"/>
      <c r="AF571" s="34"/>
      <c r="AG571" s="34"/>
      <c r="AH571" s="34"/>
      <c r="AI571" s="34"/>
      <c r="AJ571" s="34"/>
      <c r="AK571" s="34"/>
      <c r="AL571" s="34"/>
      <c r="AM571" s="34"/>
    </row>
    <row r="572" spans="1:39" ht="15">
      <c r="A572" s="65" t="s">
        <v>265</v>
      </c>
      <c r="B572" s="65" t="s">
        <v>299</v>
      </c>
      <c r="C572" s="66" t="s">
        <v>4894</v>
      </c>
      <c r="D572" s="67">
        <v>1.4285714285714286</v>
      </c>
      <c r="E572" s="68" t="s">
        <v>137</v>
      </c>
      <c r="F572" s="69">
        <v>30.78125</v>
      </c>
      <c r="G572" s="66"/>
      <c r="H572" s="70"/>
      <c r="I572" s="71"/>
      <c r="J572" s="71"/>
      <c r="K572" s="34"/>
      <c r="L572" s="78">
        <v>572</v>
      </c>
      <c r="M572" s="78"/>
      <c r="N572" s="73"/>
      <c r="O572" s="80" t="s">
        <v>381</v>
      </c>
      <c r="P572" s="80" t="s">
        <v>576</v>
      </c>
      <c r="Q572" s="80" t="s">
        <v>993</v>
      </c>
      <c r="R572" s="80" t="s">
        <v>1452</v>
      </c>
      <c r="S572" s="80"/>
      <c r="T572" s="80" t="s">
        <v>1625</v>
      </c>
      <c r="U572" s="80"/>
      <c r="V572" s="80" t="s">
        <v>1631</v>
      </c>
      <c r="W572" s="80"/>
      <c r="X572" s="80"/>
      <c r="Y572" s="80" t="s">
        <v>1713</v>
      </c>
      <c r="Z572" s="80" t="s">
        <v>1761</v>
      </c>
      <c r="AA572" s="80"/>
      <c r="AB572">
        <v>4</v>
      </c>
      <c r="AC572" s="79" t="str">
        <f>REPLACE(INDEX(GroupVertices[Group],MATCH(Edges[[#This Row],[Vertex 1]],GroupVertices[Vertex],0)),1,1,"")</f>
        <v>5</v>
      </c>
      <c r="AD572" s="79" t="str">
        <f>REPLACE(INDEX(GroupVertices[Group],MATCH(Edges[[#This Row],[Vertex 2]],GroupVertices[Vertex],0)),1,1,"")</f>
        <v>5</v>
      </c>
      <c r="AE572" s="34"/>
      <c r="AF572" s="34"/>
      <c r="AG572" s="34"/>
      <c r="AH572" s="34"/>
      <c r="AI572" s="34"/>
      <c r="AJ572" s="34"/>
      <c r="AK572" s="34"/>
      <c r="AL572" s="34"/>
      <c r="AM572" s="34"/>
    </row>
    <row r="573" spans="1:39" ht="15">
      <c r="A573" s="65" t="s">
        <v>319</v>
      </c>
      <c r="B573" s="65" t="s">
        <v>299</v>
      </c>
      <c r="C573" s="66" t="s">
        <v>4893</v>
      </c>
      <c r="D573" s="67">
        <v>1</v>
      </c>
      <c r="E573" s="68" t="s">
        <v>133</v>
      </c>
      <c r="F573" s="69">
        <v>32</v>
      </c>
      <c r="G573" s="66"/>
      <c r="H573" s="70"/>
      <c r="I573" s="71"/>
      <c r="J573" s="71"/>
      <c r="K573" s="34"/>
      <c r="L573" s="78">
        <v>573</v>
      </c>
      <c r="M573" s="78"/>
      <c r="N573" s="73"/>
      <c r="O573" s="80" t="s">
        <v>381</v>
      </c>
      <c r="P573" s="80" t="s">
        <v>577</v>
      </c>
      <c r="Q573" s="80" t="s">
        <v>994</v>
      </c>
      <c r="R573" s="80" t="s">
        <v>1453</v>
      </c>
      <c r="S573" s="80"/>
      <c r="T573" s="80"/>
      <c r="U573" s="80"/>
      <c r="V573" s="80"/>
      <c r="W573" s="80"/>
      <c r="X573" s="80"/>
      <c r="Y573" s="80"/>
      <c r="Z573" s="80"/>
      <c r="AA573" s="80"/>
      <c r="AB573">
        <v>1</v>
      </c>
      <c r="AC573" s="79" t="str">
        <f>REPLACE(INDEX(GroupVertices[Group],MATCH(Edges[[#This Row],[Vertex 1]],GroupVertices[Vertex],0)),1,1,"")</f>
        <v>4</v>
      </c>
      <c r="AD573" s="79" t="str">
        <f>REPLACE(INDEX(GroupVertices[Group],MATCH(Edges[[#This Row],[Vertex 2]],GroupVertices[Vertex],0)),1,1,"")</f>
        <v>5</v>
      </c>
      <c r="AE573" s="34"/>
      <c r="AF573" s="34"/>
      <c r="AG573" s="34"/>
      <c r="AH573" s="34"/>
      <c r="AI573" s="34"/>
      <c r="AJ573" s="34"/>
      <c r="AK573" s="34"/>
      <c r="AL573" s="34"/>
      <c r="AM573" s="34"/>
    </row>
    <row r="574" spans="1:39" ht="15">
      <c r="A574" s="65" t="s">
        <v>306</v>
      </c>
      <c r="B574" s="65" t="s">
        <v>244</v>
      </c>
      <c r="C574" s="66" t="s">
        <v>4893</v>
      </c>
      <c r="D574" s="67">
        <v>1.1428571428571428</v>
      </c>
      <c r="E574" s="68" t="s">
        <v>137</v>
      </c>
      <c r="F574" s="69">
        <v>31.59375</v>
      </c>
      <c r="G574" s="66"/>
      <c r="H574" s="70"/>
      <c r="I574" s="71"/>
      <c r="J574" s="71"/>
      <c r="K574" s="34"/>
      <c r="L574" s="78">
        <v>574</v>
      </c>
      <c r="M574" s="78"/>
      <c r="N574" s="73"/>
      <c r="O574" s="80" t="s">
        <v>381</v>
      </c>
      <c r="P574" s="80" t="s">
        <v>578</v>
      </c>
      <c r="Q574" s="80" t="s">
        <v>995</v>
      </c>
      <c r="R574" s="80" t="s">
        <v>1454</v>
      </c>
      <c r="S574" s="80"/>
      <c r="T574" s="80"/>
      <c r="U574" s="80"/>
      <c r="V574" s="80"/>
      <c r="W574" s="80"/>
      <c r="X574" s="80"/>
      <c r="Y574" s="80"/>
      <c r="Z574" s="80"/>
      <c r="AA574" s="80"/>
      <c r="AB574">
        <v>2</v>
      </c>
      <c r="AC574" s="79" t="str">
        <f>REPLACE(INDEX(GroupVertices[Group],MATCH(Edges[[#This Row],[Vertex 1]],GroupVertices[Vertex],0)),1,1,"")</f>
        <v>5</v>
      </c>
      <c r="AD574" s="79" t="str">
        <f>REPLACE(INDEX(GroupVertices[Group],MATCH(Edges[[#This Row],[Vertex 2]],GroupVertices[Vertex],0)),1,1,"")</f>
        <v>2</v>
      </c>
      <c r="AE574" s="34"/>
      <c r="AF574" s="34"/>
      <c r="AG574" s="34"/>
      <c r="AH574" s="34"/>
      <c r="AI574" s="34"/>
      <c r="AJ574" s="34"/>
      <c r="AK574" s="34"/>
      <c r="AL574" s="34"/>
      <c r="AM574" s="34"/>
    </row>
    <row r="575" spans="1:39" ht="15">
      <c r="A575" s="65" t="s">
        <v>306</v>
      </c>
      <c r="B575" s="65" t="s">
        <v>244</v>
      </c>
      <c r="C575" s="66" t="s">
        <v>4893</v>
      </c>
      <c r="D575" s="67">
        <v>1.1428571428571428</v>
      </c>
      <c r="E575" s="68" t="s">
        <v>137</v>
      </c>
      <c r="F575" s="69">
        <v>31.59375</v>
      </c>
      <c r="G575" s="66"/>
      <c r="H575" s="70"/>
      <c r="I575" s="71"/>
      <c r="J575" s="71"/>
      <c r="K575" s="34"/>
      <c r="L575" s="78">
        <v>575</v>
      </c>
      <c r="M575" s="78"/>
      <c r="N575" s="73"/>
      <c r="O575" s="80" t="s">
        <v>381</v>
      </c>
      <c r="P575" s="80" t="s">
        <v>578</v>
      </c>
      <c r="Q575" s="80" t="s">
        <v>996</v>
      </c>
      <c r="R575" s="80" t="s">
        <v>1454</v>
      </c>
      <c r="S575" s="80"/>
      <c r="T575" s="80"/>
      <c r="U575" s="80"/>
      <c r="V575" s="80"/>
      <c r="W575" s="80"/>
      <c r="X575" s="80"/>
      <c r="Y575" s="80"/>
      <c r="Z575" s="80"/>
      <c r="AA575" s="80"/>
      <c r="AB575">
        <v>2</v>
      </c>
      <c r="AC575" s="79" t="str">
        <f>REPLACE(INDEX(GroupVertices[Group],MATCH(Edges[[#This Row],[Vertex 1]],GroupVertices[Vertex],0)),1,1,"")</f>
        <v>5</v>
      </c>
      <c r="AD575" s="79" t="str">
        <f>REPLACE(INDEX(GroupVertices[Group],MATCH(Edges[[#This Row],[Vertex 2]],GroupVertices[Vertex],0)),1,1,"")</f>
        <v>2</v>
      </c>
      <c r="AE575" s="34"/>
      <c r="AF575" s="34"/>
      <c r="AG575" s="34"/>
      <c r="AH575" s="34"/>
      <c r="AI575" s="34"/>
      <c r="AJ575" s="34"/>
      <c r="AK575" s="34"/>
      <c r="AL575" s="34"/>
      <c r="AM575" s="34"/>
    </row>
    <row r="576" spans="1:39" ht="15">
      <c r="A576" s="65" t="s">
        <v>280</v>
      </c>
      <c r="B576" s="65" t="s">
        <v>244</v>
      </c>
      <c r="C576" s="66" t="s">
        <v>4894</v>
      </c>
      <c r="D576" s="67">
        <v>1.2857142857142856</v>
      </c>
      <c r="E576" s="68" t="s">
        <v>137</v>
      </c>
      <c r="F576" s="69">
        <v>31.1875</v>
      </c>
      <c r="G576" s="66"/>
      <c r="H576" s="70"/>
      <c r="I576" s="71"/>
      <c r="J576" s="71"/>
      <c r="K576" s="34"/>
      <c r="L576" s="78">
        <v>576</v>
      </c>
      <c r="M576" s="78"/>
      <c r="N576" s="73"/>
      <c r="O576" s="80" t="s">
        <v>381</v>
      </c>
      <c r="P576" s="80" t="s">
        <v>578</v>
      </c>
      <c r="Q576" s="80" t="s">
        <v>997</v>
      </c>
      <c r="R576" s="80" t="s">
        <v>1454</v>
      </c>
      <c r="S576" s="80"/>
      <c r="T576" s="80"/>
      <c r="U576" s="80"/>
      <c r="V576" s="80"/>
      <c r="W576" s="80"/>
      <c r="X576" s="80"/>
      <c r="Y576" s="80"/>
      <c r="Z576" s="80"/>
      <c r="AA576" s="80"/>
      <c r="AB576">
        <v>3</v>
      </c>
      <c r="AC576" s="79" t="str">
        <f>REPLACE(INDEX(GroupVertices[Group],MATCH(Edges[[#This Row],[Vertex 1]],GroupVertices[Vertex],0)),1,1,"")</f>
        <v>2</v>
      </c>
      <c r="AD576" s="79" t="str">
        <f>REPLACE(INDEX(GroupVertices[Group],MATCH(Edges[[#This Row],[Vertex 2]],GroupVertices[Vertex],0)),1,1,"")</f>
        <v>2</v>
      </c>
      <c r="AE576" s="34"/>
      <c r="AF576" s="34"/>
      <c r="AG576" s="34"/>
      <c r="AH576" s="34"/>
      <c r="AI576" s="34"/>
      <c r="AJ576" s="34"/>
      <c r="AK576" s="34"/>
      <c r="AL576" s="34"/>
      <c r="AM576" s="34"/>
    </row>
    <row r="577" spans="1:39" ht="15">
      <c r="A577" s="65" t="s">
        <v>280</v>
      </c>
      <c r="B577" s="65" t="s">
        <v>244</v>
      </c>
      <c r="C577" s="66" t="s">
        <v>4894</v>
      </c>
      <c r="D577" s="67">
        <v>1.2857142857142856</v>
      </c>
      <c r="E577" s="68" t="s">
        <v>137</v>
      </c>
      <c r="F577" s="69">
        <v>31.1875</v>
      </c>
      <c r="G577" s="66"/>
      <c r="H577" s="70"/>
      <c r="I577" s="71"/>
      <c r="J577" s="71"/>
      <c r="K577" s="34"/>
      <c r="L577" s="78">
        <v>577</v>
      </c>
      <c r="M577" s="78"/>
      <c r="N577" s="73"/>
      <c r="O577" s="80" t="s">
        <v>381</v>
      </c>
      <c r="P577" s="80" t="s">
        <v>578</v>
      </c>
      <c r="Q577" s="80" t="s">
        <v>998</v>
      </c>
      <c r="R577" s="80" t="s">
        <v>1454</v>
      </c>
      <c r="S577" s="80"/>
      <c r="T577" s="80"/>
      <c r="U577" s="80"/>
      <c r="V577" s="80"/>
      <c r="W577" s="80"/>
      <c r="X577" s="80"/>
      <c r="Y577" s="80"/>
      <c r="Z577" s="80"/>
      <c r="AA577" s="80"/>
      <c r="AB577">
        <v>3</v>
      </c>
      <c r="AC577" s="79" t="str">
        <f>REPLACE(INDEX(GroupVertices[Group],MATCH(Edges[[#This Row],[Vertex 1]],GroupVertices[Vertex],0)),1,1,"")</f>
        <v>2</v>
      </c>
      <c r="AD577" s="79" t="str">
        <f>REPLACE(INDEX(GroupVertices[Group],MATCH(Edges[[#This Row],[Vertex 2]],GroupVertices[Vertex],0)),1,1,"")</f>
        <v>2</v>
      </c>
      <c r="AE577" s="34"/>
      <c r="AF577" s="34"/>
      <c r="AG577" s="34"/>
      <c r="AH577" s="34"/>
      <c r="AI577" s="34"/>
      <c r="AJ577" s="34"/>
      <c r="AK577" s="34"/>
      <c r="AL577" s="34"/>
      <c r="AM577" s="34"/>
    </row>
    <row r="578" spans="1:39" ht="15">
      <c r="A578" s="65" t="s">
        <v>280</v>
      </c>
      <c r="B578" s="65" t="s">
        <v>244</v>
      </c>
      <c r="C578" s="66" t="s">
        <v>4894</v>
      </c>
      <c r="D578" s="67">
        <v>1.2857142857142856</v>
      </c>
      <c r="E578" s="68" t="s">
        <v>137</v>
      </c>
      <c r="F578" s="69">
        <v>31.1875</v>
      </c>
      <c r="G578" s="66"/>
      <c r="H578" s="70"/>
      <c r="I578" s="71"/>
      <c r="J578" s="71"/>
      <c r="K578" s="34"/>
      <c r="L578" s="78">
        <v>578</v>
      </c>
      <c r="M578" s="78"/>
      <c r="N578" s="73"/>
      <c r="O578" s="80" t="s">
        <v>381</v>
      </c>
      <c r="P578" s="80" t="s">
        <v>578</v>
      </c>
      <c r="Q578" s="80" t="s">
        <v>999</v>
      </c>
      <c r="R578" s="80" t="s">
        <v>1454</v>
      </c>
      <c r="S578" s="80"/>
      <c r="T578" s="80"/>
      <c r="U578" s="80"/>
      <c r="V578" s="80"/>
      <c r="W578" s="80"/>
      <c r="X578" s="80"/>
      <c r="Y578" s="80"/>
      <c r="Z578" s="80"/>
      <c r="AA578" s="80"/>
      <c r="AB578">
        <v>3</v>
      </c>
      <c r="AC578" s="79" t="str">
        <f>REPLACE(INDEX(GroupVertices[Group],MATCH(Edges[[#This Row],[Vertex 1]],GroupVertices[Vertex],0)),1,1,"")</f>
        <v>2</v>
      </c>
      <c r="AD578" s="79" t="str">
        <f>REPLACE(INDEX(GroupVertices[Group],MATCH(Edges[[#This Row],[Vertex 2]],GroupVertices[Vertex],0)),1,1,"")</f>
        <v>2</v>
      </c>
      <c r="AE578" s="34"/>
      <c r="AF578" s="34"/>
      <c r="AG578" s="34"/>
      <c r="AH578" s="34"/>
      <c r="AI578" s="34"/>
      <c r="AJ578" s="34"/>
      <c r="AK578" s="34"/>
      <c r="AL578" s="34"/>
      <c r="AM578" s="34"/>
    </row>
    <row r="579" spans="1:39" ht="15">
      <c r="A579" s="65" t="s">
        <v>319</v>
      </c>
      <c r="B579" s="65" t="s">
        <v>244</v>
      </c>
      <c r="C579" s="66" t="s">
        <v>4893</v>
      </c>
      <c r="D579" s="67">
        <v>1</v>
      </c>
      <c r="E579" s="68" t="s">
        <v>133</v>
      </c>
      <c r="F579" s="69">
        <v>32</v>
      </c>
      <c r="G579" s="66"/>
      <c r="H579" s="70"/>
      <c r="I579" s="71"/>
      <c r="J579" s="71"/>
      <c r="K579" s="34"/>
      <c r="L579" s="78">
        <v>579</v>
      </c>
      <c r="M579" s="78"/>
      <c r="N579" s="73"/>
      <c r="O579" s="80" t="s">
        <v>381</v>
      </c>
      <c r="P579" s="80" t="s">
        <v>578</v>
      </c>
      <c r="Q579" s="80" t="s">
        <v>1000</v>
      </c>
      <c r="R579" s="80" t="s">
        <v>1454</v>
      </c>
      <c r="S579" s="80"/>
      <c r="T579" s="80"/>
      <c r="U579" s="80"/>
      <c r="V579" s="80"/>
      <c r="W579" s="80"/>
      <c r="X579" s="80"/>
      <c r="Y579" s="80"/>
      <c r="Z579" s="80"/>
      <c r="AA579" s="80"/>
      <c r="AB579">
        <v>1</v>
      </c>
      <c r="AC579" s="79" t="str">
        <f>REPLACE(INDEX(GroupVertices[Group],MATCH(Edges[[#This Row],[Vertex 1]],GroupVertices[Vertex],0)),1,1,"")</f>
        <v>4</v>
      </c>
      <c r="AD579" s="79" t="str">
        <f>REPLACE(INDEX(GroupVertices[Group],MATCH(Edges[[#This Row],[Vertex 2]],GroupVertices[Vertex],0)),1,1,"")</f>
        <v>2</v>
      </c>
      <c r="AE579" s="34"/>
      <c r="AF579" s="34"/>
      <c r="AG579" s="34"/>
      <c r="AH579" s="34"/>
      <c r="AI579" s="34"/>
      <c r="AJ579" s="34"/>
      <c r="AK579" s="34"/>
      <c r="AL579" s="34"/>
      <c r="AM579" s="34"/>
    </row>
    <row r="580" spans="1:39" ht="15">
      <c r="A580" s="65" t="s">
        <v>286</v>
      </c>
      <c r="B580" s="65" t="s">
        <v>328</v>
      </c>
      <c r="C580" s="66" t="s">
        <v>4893</v>
      </c>
      <c r="D580" s="67">
        <v>1</v>
      </c>
      <c r="E580" s="68" t="s">
        <v>133</v>
      </c>
      <c r="F580" s="69">
        <v>32</v>
      </c>
      <c r="G580" s="66"/>
      <c r="H580" s="70"/>
      <c r="I580" s="71"/>
      <c r="J580" s="71"/>
      <c r="K580" s="34"/>
      <c r="L580" s="78">
        <v>580</v>
      </c>
      <c r="M580" s="78"/>
      <c r="N580" s="73"/>
      <c r="O580" s="80" t="s">
        <v>381</v>
      </c>
      <c r="P580" s="80" t="s">
        <v>579</v>
      </c>
      <c r="Q580" s="80" t="s">
        <v>1001</v>
      </c>
      <c r="R580" s="80" t="s">
        <v>1455</v>
      </c>
      <c r="S580" s="80"/>
      <c r="T580" s="80"/>
      <c r="U580" s="80"/>
      <c r="V580" s="80"/>
      <c r="W580" s="80"/>
      <c r="X580" s="80"/>
      <c r="Y580" s="80"/>
      <c r="Z580" s="80"/>
      <c r="AA580" s="80"/>
      <c r="AB580">
        <v>1</v>
      </c>
      <c r="AC580" s="79" t="str">
        <f>REPLACE(INDEX(GroupVertices[Group],MATCH(Edges[[#This Row],[Vertex 1]],GroupVertices[Vertex],0)),1,1,"")</f>
        <v>4</v>
      </c>
      <c r="AD580" s="79" t="str">
        <f>REPLACE(INDEX(GroupVertices[Group],MATCH(Edges[[#This Row],[Vertex 2]],GroupVertices[Vertex],0)),1,1,"")</f>
        <v>4</v>
      </c>
      <c r="AE580" s="34"/>
      <c r="AF580" s="34"/>
      <c r="AG580" s="34"/>
      <c r="AH580" s="34"/>
      <c r="AI580" s="34"/>
      <c r="AJ580" s="34"/>
      <c r="AK580" s="34"/>
      <c r="AL580" s="34"/>
      <c r="AM580" s="34"/>
    </row>
    <row r="581" spans="1:39" ht="15">
      <c r="A581" s="65" t="s">
        <v>286</v>
      </c>
      <c r="B581" s="65" t="s">
        <v>290</v>
      </c>
      <c r="C581" s="66" t="s">
        <v>4893</v>
      </c>
      <c r="D581" s="67">
        <v>1</v>
      </c>
      <c r="E581" s="68" t="s">
        <v>133</v>
      </c>
      <c r="F581" s="69">
        <v>32</v>
      </c>
      <c r="G581" s="66"/>
      <c r="H581" s="70"/>
      <c r="I581" s="71"/>
      <c r="J581" s="71"/>
      <c r="K581" s="34"/>
      <c r="L581" s="78">
        <v>581</v>
      </c>
      <c r="M581" s="78"/>
      <c r="N581" s="73"/>
      <c r="O581" s="80" t="s">
        <v>381</v>
      </c>
      <c r="P581" s="80" t="s">
        <v>580</v>
      </c>
      <c r="Q581" s="80" t="s">
        <v>1002</v>
      </c>
      <c r="R581" s="80" t="s">
        <v>1456</v>
      </c>
      <c r="S581" s="80"/>
      <c r="T581" s="80"/>
      <c r="U581" s="80"/>
      <c r="V581" s="80"/>
      <c r="W581" s="80"/>
      <c r="X581" s="80"/>
      <c r="Y581" s="80"/>
      <c r="Z581" s="80"/>
      <c r="AA581" s="80"/>
      <c r="AB581">
        <v>1</v>
      </c>
      <c r="AC581" s="79" t="str">
        <f>REPLACE(INDEX(GroupVertices[Group],MATCH(Edges[[#This Row],[Vertex 1]],GroupVertices[Vertex],0)),1,1,"")</f>
        <v>4</v>
      </c>
      <c r="AD581" s="79" t="str">
        <f>REPLACE(INDEX(GroupVertices[Group],MATCH(Edges[[#This Row],[Vertex 2]],GroupVertices[Vertex],0)),1,1,"")</f>
        <v>3</v>
      </c>
      <c r="AE581" s="34"/>
      <c r="AF581" s="34"/>
      <c r="AG581" s="34"/>
      <c r="AH581" s="34"/>
      <c r="AI581" s="34"/>
      <c r="AJ581" s="34"/>
      <c r="AK581" s="34"/>
      <c r="AL581" s="34"/>
      <c r="AM581" s="34"/>
    </row>
    <row r="582" spans="1:39" ht="15">
      <c r="A582" s="65" t="s">
        <v>319</v>
      </c>
      <c r="B582" s="65" t="s">
        <v>286</v>
      </c>
      <c r="C582" s="66" t="s">
        <v>4893</v>
      </c>
      <c r="D582" s="67">
        <v>1</v>
      </c>
      <c r="E582" s="68" t="s">
        <v>133</v>
      </c>
      <c r="F582" s="69">
        <v>32</v>
      </c>
      <c r="G582" s="66"/>
      <c r="H582" s="70"/>
      <c r="I582" s="71"/>
      <c r="J582" s="71"/>
      <c r="K582" s="34"/>
      <c r="L582" s="78">
        <v>582</v>
      </c>
      <c r="M582" s="78"/>
      <c r="N582" s="73"/>
      <c r="O582" s="80" t="s">
        <v>381</v>
      </c>
      <c r="P582" s="80" t="s">
        <v>581</v>
      </c>
      <c r="Q582" s="80" t="s">
        <v>1003</v>
      </c>
      <c r="R582" s="80" t="s">
        <v>1457</v>
      </c>
      <c r="S582" s="80"/>
      <c r="T582" s="80"/>
      <c r="U582" s="80"/>
      <c r="V582" s="80"/>
      <c r="W582" s="80"/>
      <c r="X582" s="80"/>
      <c r="Y582" s="80"/>
      <c r="Z582" s="80"/>
      <c r="AA582" s="80"/>
      <c r="AB582">
        <v>1</v>
      </c>
      <c r="AC582" s="79" t="str">
        <f>REPLACE(INDEX(GroupVertices[Group],MATCH(Edges[[#This Row],[Vertex 1]],GroupVertices[Vertex],0)),1,1,"")</f>
        <v>4</v>
      </c>
      <c r="AD582" s="79" t="str">
        <f>REPLACE(INDEX(GroupVertices[Group],MATCH(Edges[[#This Row],[Vertex 2]],GroupVertices[Vertex],0)),1,1,"")</f>
        <v>4</v>
      </c>
      <c r="AE582" s="34"/>
      <c r="AF582" s="34"/>
      <c r="AG582" s="34"/>
      <c r="AH582" s="34"/>
      <c r="AI582" s="34"/>
      <c r="AJ582" s="34"/>
      <c r="AK582" s="34"/>
      <c r="AL582" s="34"/>
      <c r="AM582" s="34"/>
    </row>
    <row r="583" spans="1:39" ht="15">
      <c r="A583" s="65" t="s">
        <v>250</v>
      </c>
      <c r="B583" s="65" t="s">
        <v>292</v>
      </c>
      <c r="C583" s="66" t="s">
        <v>4893</v>
      </c>
      <c r="D583" s="67">
        <v>1</v>
      </c>
      <c r="E583" s="68" t="s">
        <v>133</v>
      </c>
      <c r="F583" s="69">
        <v>32</v>
      </c>
      <c r="G583" s="66"/>
      <c r="H583" s="70"/>
      <c r="I583" s="71"/>
      <c r="J583" s="71"/>
      <c r="K583" s="34"/>
      <c r="L583" s="78">
        <v>583</v>
      </c>
      <c r="M583" s="78"/>
      <c r="N583" s="73"/>
      <c r="O583" s="80" t="s">
        <v>381</v>
      </c>
      <c r="P583" s="80" t="s">
        <v>582</v>
      </c>
      <c r="Q583" s="80" t="s">
        <v>1004</v>
      </c>
      <c r="R583" s="80" t="s">
        <v>1004</v>
      </c>
      <c r="S583" s="80"/>
      <c r="T583" s="80"/>
      <c r="U583" s="80"/>
      <c r="V583" s="80"/>
      <c r="W583" s="80"/>
      <c r="X583" s="80"/>
      <c r="Y583" s="80"/>
      <c r="Z583" s="80"/>
      <c r="AA583" s="80"/>
      <c r="AB583">
        <v>1</v>
      </c>
      <c r="AC583" s="79" t="str">
        <f>REPLACE(INDEX(GroupVertices[Group],MATCH(Edges[[#This Row],[Vertex 1]],GroupVertices[Vertex],0)),1,1,"")</f>
        <v>2</v>
      </c>
      <c r="AD583" s="79" t="str">
        <f>REPLACE(INDEX(GroupVertices[Group],MATCH(Edges[[#This Row],[Vertex 2]],GroupVertices[Vertex],0)),1,1,"")</f>
        <v>6</v>
      </c>
      <c r="AE583" s="34"/>
      <c r="AF583" s="34"/>
      <c r="AG583" s="34"/>
      <c r="AH583" s="34"/>
      <c r="AI583" s="34"/>
      <c r="AJ583" s="34"/>
      <c r="AK583" s="34"/>
      <c r="AL583" s="34"/>
      <c r="AM583" s="34"/>
    </row>
    <row r="584" spans="1:39" ht="15">
      <c r="A584" s="65" t="s">
        <v>303</v>
      </c>
      <c r="B584" s="65" t="s">
        <v>250</v>
      </c>
      <c r="C584" s="66" t="s">
        <v>4893</v>
      </c>
      <c r="D584" s="67">
        <v>1</v>
      </c>
      <c r="E584" s="68" t="s">
        <v>133</v>
      </c>
      <c r="F584" s="69">
        <v>32</v>
      </c>
      <c r="G584" s="66"/>
      <c r="H584" s="70"/>
      <c r="I584" s="71"/>
      <c r="J584" s="71"/>
      <c r="K584" s="34"/>
      <c r="L584" s="78">
        <v>584</v>
      </c>
      <c r="M584" s="78"/>
      <c r="N584" s="73"/>
      <c r="O584" s="80" t="s">
        <v>381</v>
      </c>
      <c r="P584" s="80" t="s">
        <v>582</v>
      </c>
      <c r="Q584" s="80" t="s">
        <v>1005</v>
      </c>
      <c r="R584" s="80" t="s">
        <v>1004</v>
      </c>
      <c r="S584" s="80"/>
      <c r="T584" s="80"/>
      <c r="U584" s="80"/>
      <c r="V584" s="80"/>
      <c r="W584" s="80"/>
      <c r="X584" s="80"/>
      <c r="Y584" s="80"/>
      <c r="Z584" s="80"/>
      <c r="AA584" s="80"/>
      <c r="AB584">
        <v>1</v>
      </c>
      <c r="AC584" s="79" t="str">
        <f>REPLACE(INDEX(GroupVertices[Group],MATCH(Edges[[#This Row],[Vertex 1]],GroupVertices[Vertex],0)),1,1,"")</f>
        <v>4</v>
      </c>
      <c r="AD584" s="79" t="str">
        <f>REPLACE(INDEX(GroupVertices[Group],MATCH(Edges[[#This Row],[Vertex 2]],GroupVertices[Vertex],0)),1,1,"")</f>
        <v>2</v>
      </c>
      <c r="AE584" s="34"/>
      <c r="AF584" s="34"/>
      <c r="AG584" s="34"/>
      <c r="AH584" s="34"/>
      <c r="AI584" s="34"/>
      <c r="AJ584" s="34"/>
      <c r="AK584" s="34"/>
      <c r="AL584" s="34"/>
      <c r="AM584" s="34"/>
    </row>
    <row r="585" spans="1:39" ht="15">
      <c r="A585" s="65" t="s">
        <v>319</v>
      </c>
      <c r="B585" s="65" t="s">
        <v>250</v>
      </c>
      <c r="C585" s="66" t="s">
        <v>4893</v>
      </c>
      <c r="D585" s="67">
        <v>1</v>
      </c>
      <c r="E585" s="68" t="s">
        <v>133</v>
      </c>
      <c r="F585" s="69">
        <v>32</v>
      </c>
      <c r="G585" s="66"/>
      <c r="H585" s="70"/>
      <c r="I585" s="71"/>
      <c r="J585" s="71"/>
      <c r="K585" s="34"/>
      <c r="L585" s="78">
        <v>585</v>
      </c>
      <c r="M585" s="78"/>
      <c r="N585" s="73"/>
      <c r="O585" s="80" t="s">
        <v>381</v>
      </c>
      <c r="P585" s="80" t="s">
        <v>582</v>
      </c>
      <c r="Q585" s="80" t="s">
        <v>1006</v>
      </c>
      <c r="R585" s="80" t="s">
        <v>1004</v>
      </c>
      <c r="S585" s="80"/>
      <c r="T585" s="80"/>
      <c r="U585" s="80"/>
      <c r="V585" s="80"/>
      <c r="W585" s="80"/>
      <c r="X585" s="80"/>
      <c r="Y585" s="80"/>
      <c r="Z585" s="80"/>
      <c r="AA585" s="80"/>
      <c r="AB585">
        <v>1</v>
      </c>
      <c r="AC585" s="79" t="str">
        <f>REPLACE(INDEX(GroupVertices[Group],MATCH(Edges[[#This Row],[Vertex 1]],GroupVertices[Vertex],0)),1,1,"")</f>
        <v>4</v>
      </c>
      <c r="AD585" s="79" t="str">
        <f>REPLACE(INDEX(GroupVertices[Group],MATCH(Edges[[#This Row],[Vertex 2]],GroupVertices[Vertex],0)),1,1,"")</f>
        <v>2</v>
      </c>
      <c r="AE585" s="34"/>
      <c r="AF585" s="34"/>
      <c r="AG585" s="34"/>
      <c r="AH585" s="34"/>
      <c r="AI585" s="34"/>
      <c r="AJ585" s="34"/>
      <c r="AK585" s="34"/>
      <c r="AL585" s="34"/>
      <c r="AM585" s="34"/>
    </row>
    <row r="586" spans="1:39" ht="15">
      <c r="A586" s="65" t="s">
        <v>306</v>
      </c>
      <c r="B586" s="65" t="s">
        <v>313</v>
      </c>
      <c r="C586" s="66" t="s">
        <v>4893</v>
      </c>
      <c r="D586" s="67">
        <v>1.1428571428571428</v>
      </c>
      <c r="E586" s="68" t="s">
        <v>137</v>
      </c>
      <c r="F586" s="69">
        <v>31.59375</v>
      </c>
      <c r="G586" s="66"/>
      <c r="H586" s="70"/>
      <c r="I586" s="71"/>
      <c r="J586" s="71"/>
      <c r="K586" s="34"/>
      <c r="L586" s="78">
        <v>586</v>
      </c>
      <c r="M586" s="78"/>
      <c r="N586" s="73"/>
      <c r="O586" s="80" t="s">
        <v>381</v>
      </c>
      <c r="P586" s="80" t="s">
        <v>583</v>
      </c>
      <c r="Q586" s="80" t="s">
        <v>1007</v>
      </c>
      <c r="R586" s="80" t="s">
        <v>1458</v>
      </c>
      <c r="S586" s="80" t="s">
        <v>1602</v>
      </c>
      <c r="T586" s="80"/>
      <c r="U586" s="80" t="s">
        <v>1634</v>
      </c>
      <c r="V586" s="80"/>
      <c r="W586" s="80"/>
      <c r="X586" s="80"/>
      <c r="Y586" s="80" t="s">
        <v>1714</v>
      </c>
      <c r="Z586" s="80" t="s">
        <v>1759</v>
      </c>
      <c r="AA586" s="80"/>
      <c r="AB586">
        <v>2</v>
      </c>
      <c r="AC586" s="79" t="str">
        <f>REPLACE(INDEX(GroupVertices[Group],MATCH(Edges[[#This Row],[Vertex 1]],GroupVertices[Vertex],0)),1,1,"")</f>
        <v>5</v>
      </c>
      <c r="AD586" s="79" t="str">
        <f>REPLACE(INDEX(GroupVertices[Group],MATCH(Edges[[#This Row],[Vertex 2]],GroupVertices[Vertex],0)),1,1,"")</f>
        <v>5</v>
      </c>
      <c r="AE586" s="34"/>
      <c r="AF586" s="34"/>
      <c r="AG586" s="34"/>
      <c r="AH586" s="34"/>
      <c r="AI586" s="34"/>
      <c r="AJ586" s="34"/>
      <c r="AK586" s="34"/>
      <c r="AL586" s="34"/>
      <c r="AM586" s="34"/>
    </row>
    <row r="587" spans="1:39" ht="15">
      <c r="A587" s="65" t="s">
        <v>306</v>
      </c>
      <c r="B587" s="65" t="s">
        <v>313</v>
      </c>
      <c r="C587" s="66" t="s">
        <v>4893</v>
      </c>
      <c r="D587" s="67">
        <v>1.1428571428571428</v>
      </c>
      <c r="E587" s="68" t="s">
        <v>137</v>
      </c>
      <c r="F587" s="69">
        <v>31.59375</v>
      </c>
      <c r="G587" s="66"/>
      <c r="H587" s="70"/>
      <c r="I587" s="71"/>
      <c r="J587" s="71"/>
      <c r="K587" s="34"/>
      <c r="L587" s="78">
        <v>587</v>
      </c>
      <c r="M587" s="78"/>
      <c r="N587" s="73"/>
      <c r="O587" s="80" t="s">
        <v>381</v>
      </c>
      <c r="P587" s="80" t="s">
        <v>583</v>
      </c>
      <c r="Q587" s="80" t="s">
        <v>1007</v>
      </c>
      <c r="R587" s="80" t="s">
        <v>1459</v>
      </c>
      <c r="S587" s="80" t="s">
        <v>1602</v>
      </c>
      <c r="T587" s="80" t="s">
        <v>1626</v>
      </c>
      <c r="U587" s="80" t="s">
        <v>1634</v>
      </c>
      <c r="V587" s="80" t="s">
        <v>1634</v>
      </c>
      <c r="W587" s="80"/>
      <c r="X587" s="80"/>
      <c r="Y587" s="80" t="s">
        <v>1715</v>
      </c>
      <c r="Z587" s="80" t="s">
        <v>1631</v>
      </c>
      <c r="AA587" s="80"/>
      <c r="AB587">
        <v>2</v>
      </c>
      <c r="AC587" s="79" t="str">
        <f>REPLACE(INDEX(GroupVertices[Group],MATCH(Edges[[#This Row],[Vertex 1]],GroupVertices[Vertex],0)),1,1,"")</f>
        <v>5</v>
      </c>
      <c r="AD587" s="79" t="str">
        <f>REPLACE(INDEX(GroupVertices[Group],MATCH(Edges[[#This Row],[Vertex 2]],GroupVertices[Vertex],0)),1,1,"")</f>
        <v>5</v>
      </c>
      <c r="AE587" s="34"/>
      <c r="AF587" s="34"/>
      <c r="AG587" s="34"/>
      <c r="AH587" s="34"/>
      <c r="AI587" s="34"/>
      <c r="AJ587" s="34"/>
      <c r="AK587" s="34"/>
      <c r="AL587" s="34"/>
      <c r="AM587" s="34"/>
    </row>
    <row r="588" spans="1:39" ht="15">
      <c r="A588" s="65" t="s">
        <v>306</v>
      </c>
      <c r="B588" s="65" t="s">
        <v>261</v>
      </c>
      <c r="C588" s="66" t="s">
        <v>4893</v>
      </c>
      <c r="D588" s="67">
        <v>1</v>
      </c>
      <c r="E588" s="68" t="s">
        <v>133</v>
      </c>
      <c r="F588" s="69">
        <v>32</v>
      </c>
      <c r="G588" s="66"/>
      <c r="H588" s="70"/>
      <c r="I588" s="71"/>
      <c r="J588" s="71"/>
      <c r="K588" s="34"/>
      <c r="L588" s="78">
        <v>588</v>
      </c>
      <c r="M588" s="78"/>
      <c r="N588" s="73"/>
      <c r="O588" s="80" t="s">
        <v>381</v>
      </c>
      <c r="P588" s="80" t="s">
        <v>583</v>
      </c>
      <c r="Q588" s="80" t="s">
        <v>1007</v>
      </c>
      <c r="R588" s="80" t="s">
        <v>1047</v>
      </c>
      <c r="S588" s="80" t="s">
        <v>1602</v>
      </c>
      <c r="T588" s="80"/>
      <c r="U588" s="80" t="s">
        <v>1634</v>
      </c>
      <c r="V588" s="80"/>
      <c r="W588" s="80"/>
      <c r="X588" s="80"/>
      <c r="Y588" s="80" t="s">
        <v>1714</v>
      </c>
      <c r="Z588" s="80" t="s">
        <v>1759</v>
      </c>
      <c r="AA588" s="80"/>
      <c r="AB588">
        <v>1</v>
      </c>
      <c r="AC588" s="79" t="str">
        <f>REPLACE(INDEX(GroupVertices[Group],MATCH(Edges[[#This Row],[Vertex 1]],GroupVertices[Vertex],0)),1,1,"")</f>
        <v>5</v>
      </c>
      <c r="AD588" s="79" t="str">
        <f>REPLACE(INDEX(GroupVertices[Group],MATCH(Edges[[#This Row],[Vertex 2]],GroupVertices[Vertex],0)),1,1,"")</f>
        <v>3</v>
      </c>
      <c r="AE588" s="34"/>
      <c r="AF588" s="34"/>
      <c r="AG588" s="34"/>
      <c r="AH588" s="34"/>
      <c r="AI588" s="34"/>
      <c r="AJ588" s="34"/>
      <c r="AK588" s="34"/>
      <c r="AL588" s="34"/>
      <c r="AM588" s="34"/>
    </row>
    <row r="589" spans="1:39" ht="15">
      <c r="A589" s="65" t="s">
        <v>280</v>
      </c>
      <c r="B589" s="65" t="s">
        <v>306</v>
      </c>
      <c r="C589" s="66" t="s">
        <v>4901</v>
      </c>
      <c r="D589" s="67">
        <v>1.7142857142857144</v>
      </c>
      <c r="E589" s="68" t="s">
        <v>137</v>
      </c>
      <c r="F589" s="69">
        <v>29.96875</v>
      </c>
      <c r="G589" s="66"/>
      <c r="H589" s="70"/>
      <c r="I589" s="71"/>
      <c r="J589" s="71"/>
      <c r="K589" s="34"/>
      <c r="L589" s="78">
        <v>589</v>
      </c>
      <c r="M589" s="78"/>
      <c r="N589" s="73"/>
      <c r="O589" s="80" t="s">
        <v>381</v>
      </c>
      <c r="P589" s="80" t="s">
        <v>578</v>
      </c>
      <c r="Q589" s="80" t="s">
        <v>997</v>
      </c>
      <c r="R589" s="80" t="s">
        <v>995</v>
      </c>
      <c r="S589" s="80"/>
      <c r="T589" s="80"/>
      <c r="U589" s="80"/>
      <c r="V589" s="80"/>
      <c r="W589" s="80"/>
      <c r="X589" s="80"/>
      <c r="Y589" s="80"/>
      <c r="Z589" s="80"/>
      <c r="AA589" s="80"/>
      <c r="AB589">
        <v>6</v>
      </c>
      <c r="AC589" s="79" t="str">
        <f>REPLACE(INDEX(GroupVertices[Group],MATCH(Edges[[#This Row],[Vertex 1]],GroupVertices[Vertex],0)),1,1,"")</f>
        <v>2</v>
      </c>
      <c r="AD589" s="79" t="str">
        <f>REPLACE(INDEX(GroupVertices[Group],MATCH(Edges[[#This Row],[Vertex 2]],GroupVertices[Vertex],0)),1,1,"")</f>
        <v>5</v>
      </c>
      <c r="AE589" s="34"/>
      <c r="AF589" s="34"/>
      <c r="AG589" s="34"/>
      <c r="AH589" s="34"/>
      <c r="AI589" s="34"/>
      <c r="AJ589" s="34"/>
      <c r="AK589" s="34"/>
      <c r="AL589" s="34"/>
      <c r="AM589" s="34"/>
    </row>
    <row r="590" spans="1:39" ht="15">
      <c r="A590" s="65" t="s">
        <v>280</v>
      </c>
      <c r="B590" s="65" t="s">
        <v>306</v>
      </c>
      <c r="C590" s="66" t="s">
        <v>4901</v>
      </c>
      <c r="D590" s="67">
        <v>1.7142857142857144</v>
      </c>
      <c r="E590" s="68" t="s">
        <v>137</v>
      </c>
      <c r="F590" s="69">
        <v>29.96875</v>
      </c>
      <c r="G590" s="66"/>
      <c r="H590" s="70"/>
      <c r="I590" s="71"/>
      <c r="J590" s="71"/>
      <c r="K590" s="34"/>
      <c r="L590" s="78">
        <v>590</v>
      </c>
      <c r="M590" s="78"/>
      <c r="N590" s="73"/>
      <c r="O590" s="80" t="s">
        <v>381</v>
      </c>
      <c r="P590" s="80" t="s">
        <v>578</v>
      </c>
      <c r="Q590" s="80" t="s">
        <v>997</v>
      </c>
      <c r="R590" s="80" t="s">
        <v>996</v>
      </c>
      <c r="S590" s="80"/>
      <c r="T590" s="80"/>
      <c r="U590" s="80"/>
      <c r="V590" s="80"/>
      <c r="W590" s="80"/>
      <c r="X590" s="80"/>
      <c r="Y590" s="80"/>
      <c r="Z590" s="80"/>
      <c r="AA590" s="80"/>
      <c r="AB590">
        <v>6</v>
      </c>
      <c r="AC590" s="79" t="str">
        <f>REPLACE(INDEX(GroupVertices[Group],MATCH(Edges[[#This Row],[Vertex 1]],GroupVertices[Vertex],0)),1,1,"")</f>
        <v>2</v>
      </c>
      <c r="AD590" s="79" t="str">
        <f>REPLACE(INDEX(GroupVertices[Group],MATCH(Edges[[#This Row],[Vertex 2]],GroupVertices[Vertex],0)),1,1,"")</f>
        <v>5</v>
      </c>
      <c r="AE590" s="34"/>
      <c r="AF590" s="34"/>
      <c r="AG590" s="34"/>
      <c r="AH590" s="34"/>
      <c r="AI590" s="34"/>
      <c r="AJ590" s="34"/>
      <c r="AK590" s="34"/>
      <c r="AL590" s="34"/>
      <c r="AM590" s="34"/>
    </row>
    <row r="591" spans="1:39" ht="15">
      <c r="A591" s="65" t="s">
        <v>280</v>
      </c>
      <c r="B591" s="65" t="s">
        <v>306</v>
      </c>
      <c r="C591" s="66" t="s">
        <v>4901</v>
      </c>
      <c r="D591" s="67">
        <v>1.7142857142857144</v>
      </c>
      <c r="E591" s="68" t="s">
        <v>137</v>
      </c>
      <c r="F591" s="69">
        <v>29.96875</v>
      </c>
      <c r="G591" s="66"/>
      <c r="H591" s="70"/>
      <c r="I591" s="71"/>
      <c r="J591" s="71"/>
      <c r="K591" s="34"/>
      <c r="L591" s="78">
        <v>591</v>
      </c>
      <c r="M591" s="78"/>
      <c r="N591" s="73"/>
      <c r="O591" s="80" t="s">
        <v>381</v>
      </c>
      <c r="P591" s="80" t="s">
        <v>578</v>
      </c>
      <c r="Q591" s="80" t="s">
        <v>998</v>
      </c>
      <c r="R591" s="80" t="s">
        <v>995</v>
      </c>
      <c r="S591" s="80"/>
      <c r="T591" s="80"/>
      <c r="U591" s="80"/>
      <c r="V591" s="80"/>
      <c r="W591" s="80"/>
      <c r="X591" s="80"/>
      <c r="Y591" s="80"/>
      <c r="Z591" s="80"/>
      <c r="AA591" s="80"/>
      <c r="AB591">
        <v>6</v>
      </c>
      <c r="AC591" s="79" t="str">
        <f>REPLACE(INDEX(GroupVertices[Group],MATCH(Edges[[#This Row],[Vertex 1]],GroupVertices[Vertex],0)),1,1,"")</f>
        <v>2</v>
      </c>
      <c r="AD591" s="79" t="str">
        <f>REPLACE(INDEX(GroupVertices[Group],MATCH(Edges[[#This Row],[Vertex 2]],GroupVertices[Vertex],0)),1,1,"")</f>
        <v>5</v>
      </c>
      <c r="AE591" s="34"/>
      <c r="AF591" s="34"/>
      <c r="AG591" s="34"/>
      <c r="AH591" s="34"/>
      <c r="AI591" s="34"/>
      <c r="AJ591" s="34"/>
      <c r="AK591" s="34"/>
      <c r="AL591" s="34"/>
      <c r="AM591" s="34"/>
    </row>
    <row r="592" spans="1:39" ht="15">
      <c r="A592" s="65" t="s">
        <v>280</v>
      </c>
      <c r="B592" s="65" t="s">
        <v>306</v>
      </c>
      <c r="C592" s="66" t="s">
        <v>4901</v>
      </c>
      <c r="D592" s="67">
        <v>1.7142857142857144</v>
      </c>
      <c r="E592" s="68" t="s">
        <v>137</v>
      </c>
      <c r="F592" s="69">
        <v>29.96875</v>
      </c>
      <c r="G592" s="66"/>
      <c r="H592" s="70"/>
      <c r="I592" s="71"/>
      <c r="J592" s="71"/>
      <c r="K592" s="34"/>
      <c r="L592" s="78">
        <v>592</v>
      </c>
      <c r="M592" s="78"/>
      <c r="N592" s="73"/>
      <c r="O592" s="80" t="s">
        <v>381</v>
      </c>
      <c r="P592" s="80" t="s">
        <v>578</v>
      </c>
      <c r="Q592" s="80" t="s">
        <v>998</v>
      </c>
      <c r="R592" s="80" t="s">
        <v>996</v>
      </c>
      <c r="S592" s="80"/>
      <c r="T592" s="80"/>
      <c r="U592" s="80"/>
      <c r="V592" s="80"/>
      <c r="W592" s="80"/>
      <c r="X592" s="80"/>
      <c r="Y592" s="80"/>
      <c r="Z592" s="80"/>
      <c r="AA592" s="80"/>
      <c r="AB592">
        <v>6</v>
      </c>
      <c r="AC592" s="79" t="str">
        <f>REPLACE(INDEX(GroupVertices[Group],MATCH(Edges[[#This Row],[Vertex 1]],GroupVertices[Vertex],0)),1,1,"")</f>
        <v>2</v>
      </c>
      <c r="AD592" s="79" t="str">
        <f>REPLACE(INDEX(GroupVertices[Group],MATCH(Edges[[#This Row],[Vertex 2]],GroupVertices[Vertex],0)),1,1,"")</f>
        <v>5</v>
      </c>
      <c r="AE592" s="34"/>
      <c r="AF592" s="34"/>
      <c r="AG592" s="34"/>
      <c r="AH592" s="34"/>
      <c r="AI592" s="34"/>
      <c r="AJ592" s="34"/>
      <c r="AK592" s="34"/>
      <c r="AL592" s="34"/>
      <c r="AM592" s="34"/>
    </row>
    <row r="593" spans="1:39" ht="15">
      <c r="A593" s="65" t="s">
        <v>280</v>
      </c>
      <c r="B593" s="65" t="s">
        <v>306</v>
      </c>
      <c r="C593" s="66" t="s">
        <v>4901</v>
      </c>
      <c r="D593" s="67">
        <v>1.7142857142857144</v>
      </c>
      <c r="E593" s="68" t="s">
        <v>137</v>
      </c>
      <c r="F593" s="69">
        <v>29.96875</v>
      </c>
      <c r="G593" s="66"/>
      <c r="H593" s="70"/>
      <c r="I593" s="71"/>
      <c r="J593" s="71"/>
      <c r="K593" s="34"/>
      <c r="L593" s="78">
        <v>593</v>
      </c>
      <c r="M593" s="78"/>
      <c r="N593" s="73"/>
      <c r="O593" s="80" t="s">
        <v>381</v>
      </c>
      <c r="P593" s="80" t="s">
        <v>578</v>
      </c>
      <c r="Q593" s="80" t="s">
        <v>999</v>
      </c>
      <c r="R593" s="80" t="s">
        <v>995</v>
      </c>
      <c r="S593" s="80"/>
      <c r="T593" s="80"/>
      <c r="U593" s="80"/>
      <c r="V593" s="80"/>
      <c r="W593" s="80"/>
      <c r="X593" s="80"/>
      <c r="Y593" s="80"/>
      <c r="Z593" s="80"/>
      <c r="AA593" s="80"/>
      <c r="AB593">
        <v>6</v>
      </c>
      <c r="AC593" s="79" t="str">
        <f>REPLACE(INDEX(GroupVertices[Group],MATCH(Edges[[#This Row],[Vertex 1]],GroupVertices[Vertex],0)),1,1,"")</f>
        <v>2</v>
      </c>
      <c r="AD593" s="79" t="str">
        <f>REPLACE(INDEX(GroupVertices[Group],MATCH(Edges[[#This Row],[Vertex 2]],GroupVertices[Vertex],0)),1,1,"")</f>
        <v>5</v>
      </c>
      <c r="AE593" s="34"/>
      <c r="AF593" s="34"/>
      <c r="AG593" s="34"/>
      <c r="AH593" s="34"/>
      <c r="AI593" s="34"/>
      <c r="AJ593" s="34"/>
      <c r="AK593" s="34"/>
      <c r="AL593" s="34"/>
      <c r="AM593" s="34"/>
    </row>
    <row r="594" spans="1:39" ht="15">
      <c r="A594" s="65" t="s">
        <v>280</v>
      </c>
      <c r="B594" s="65" t="s">
        <v>306</v>
      </c>
      <c r="C594" s="66" t="s">
        <v>4901</v>
      </c>
      <c r="D594" s="67">
        <v>1.7142857142857144</v>
      </c>
      <c r="E594" s="68" t="s">
        <v>137</v>
      </c>
      <c r="F594" s="69">
        <v>29.96875</v>
      </c>
      <c r="G594" s="66"/>
      <c r="H594" s="70"/>
      <c r="I594" s="71"/>
      <c r="J594" s="71"/>
      <c r="K594" s="34"/>
      <c r="L594" s="78">
        <v>594</v>
      </c>
      <c r="M594" s="78"/>
      <c r="N594" s="73"/>
      <c r="O594" s="80" t="s">
        <v>381</v>
      </c>
      <c r="P594" s="80" t="s">
        <v>578</v>
      </c>
      <c r="Q594" s="80" t="s">
        <v>999</v>
      </c>
      <c r="R594" s="80" t="s">
        <v>996</v>
      </c>
      <c r="S594" s="80"/>
      <c r="T594" s="80"/>
      <c r="U594" s="80"/>
      <c r="V594" s="80"/>
      <c r="W594" s="80"/>
      <c r="X594" s="80"/>
      <c r="Y594" s="80"/>
      <c r="Z594" s="80"/>
      <c r="AA594" s="80"/>
      <c r="AB594">
        <v>6</v>
      </c>
      <c r="AC594" s="79" t="str">
        <f>REPLACE(INDEX(GroupVertices[Group],MATCH(Edges[[#This Row],[Vertex 1]],GroupVertices[Vertex],0)),1,1,"")</f>
        <v>2</v>
      </c>
      <c r="AD594" s="79" t="str">
        <f>REPLACE(INDEX(GroupVertices[Group],MATCH(Edges[[#This Row],[Vertex 2]],GroupVertices[Vertex],0)),1,1,"")</f>
        <v>5</v>
      </c>
      <c r="AE594" s="34"/>
      <c r="AF594" s="34"/>
      <c r="AG594" s="34"/>
      <c r="AH594" s="34"/>
      <c r="AI594" s="34"/>
      <c r="AJ594" s="34"/>
      <c r="AK594" s="34"/>
      <c r="AL594" s="34"/>
      <c r="AM594" s="34"/>
    </row>
    <row r="595" spans="1:39" ht="15">
      <c r="A595" s="65" t="s">
        <v>319</v>
      </c>
      <c r="B595" s="65" t="s">
        <v>306</v>
      </c>
      <c r="C595" s="66" t="s">
        <v>4893</v>
      </c>
      <c r="D595" s="67">
        <v>1.1428571428571428</v>
      </c>
      <c r="E595" s="68" t="s">
        <v>137</v>
      </c>
      <c r="F595" s="69">
        <v>31.59375</v>
      </c>
      <c r="G595" s="66"/>
      <c r="H595" s="70"/>
      <c r="I595" s="71"/>
      <c r="J595" s="71"/>
      <c r="K595" s="34"/>
      <c r="L595" s="78">
        <v>595</v>
      </c>
      <c r="M595" s="78"/>
      <c r="N595" s="73"/>
      <c r="O595" s="80" t="s">
        <v>381</v>
      </c>
      <c r="P595" s="80" t="s">
        <v>578</v>
      </c>
      <c r="Q595" s="80" t="s">
        <v>1000</v>
      </c>
      <c r="R595" s="80" t="s">
        <v>995</v>
      </c>
      <c r="S595" s="80"/>
      <c r="T595" s="80"/>
      <c r="U595" s="80"/>
      <c r="V595" s="80"/>
      <c r="W595" s="80"/>
      <c r="X595" s="80"/>
      <c r="Y595" s="80"/>
      <c r="Z595" s="80"/>
      <c r="AA595" s="80"/>
      <c r="AB595">
        <v>2</v>
      </c>
      <c r="AC595" s="79" t="str">
        <f>REPLACE(INDEX(GroupVertices[Group],MATCH(Edges[[#This Row],[Vertex 1]],GroupVertices[Vertex],0)),1,1,"")</f>
        <v>4</v>
      </c>
      <c r="AD595" s="79" t="str">
        <f>REPLACE(INDEX(GroupVertices[Group],MATCH(Edges[[#This Row],[Vertex 2]],GroupVertices[Vertex],0)),1,1,"")</f>
        <v>5</v>
      </c>
      <c r="AE595" s="34"/>
      <c r="AF595" s="34"/>
      <c r="AG595" s="34"/>
      <c r="AH595" s="34"/>
      <c r="AI595" s="34"/>
      <c r="AJ595" s="34"/>
      <c r="AK595" s="34"/>
      <c r="AL595" s="34"/>
      <c r="AM595" s="34"/>
    </row>
    <row r="596" spans="1:39" ht="15">
      <c r="A596" s="65" t="s">
        <v>319</v>
      </c>
      <c r="B596" s="65" t="s">
        <v>306</v>
      </c>
      <c r="C596" s="66" t="s">
        <v>4893</v>
      </c>
      <c r="D596" s="67">
        <v>1.1428571428571428</v>
      </c>
      <c r="E596" s="68" t="s">
        <v>137</v>
      </c>
      <c r="F596" s="69">
        <v>31.59375</v>
      </c>
      <c r="G596" s="66"/>
      <c r="H596" s="70"/>
      <c r="I596" s="71"/>
      <c r="J596" s="71"/>
      <c r="K596" s="34"/>
      <c r="L596" s="78">
        <v>596</v>
      </c>
      <c r="M596" s="78"/>
      <c r="N596" s="73"/>
      <c r="O596" s="80" t="s">
        <v>381</v>
      </c>
      <c r="P596" s="80" t="s">
        <v>578</v>
      </c>
      <c r="Q596" s="80" t="s">
        <v>1000</v>
      </c>
      <c r="R596" s="80" t="s">
        <v>996</v>
      </c>
      <c r="S596" s="80"/>
      <c r="T596" s="80"/>
      <c r="U596" s="80"/>
      <c r="V596" s="80"/>
      <c r="W596" s="80"/>
      <c r="X596" s="80"/>
      <c r="Y596" s="80"/>
      <c r="Z596" s="80"/>
      <c r="AA596" s="80"/>
      <c r="AB596">
        <v>2</v>
      </c>
      <c r="AC596" s="79" t="str">
        <f>REPLACE(INDEX(GroupVertices[Group],MATCH(Edges[[#This Row],[Vertex 1]],GroupVertices[Vertex],0)),1,1,"")</f>
        <v>4</v>
      </c>
      <c r="AD596" s="79" t="str">
        <f>REPLACE(INDEX(GroupVertices[Group],MATCH(Edges[[#This Row],[Vertex 2]],GroupVertices[Vertex],0)),1,1,"")</f>
        <v>5</v>
      </c>
      <c r="AE596" s="34"/>
      <c r="AF596" s="34"/>
      <c r="AG596" s="34"/>
      <c r="AH596" s="34"/>
      <c r="AI596" s="34"/>
      <c r="AJ596" s="34"/>
      <c r="AK596" s="34"/>
      <c r="AL596" s="34"/>
      <c r="AM596" s="34"/>
    </row>
    <row r="597" spans="1:39" ht="15">
      <c r="A597" s="65" t="s">
        <v>321</v>
      </c>
      <c r="B597" s="65" t="s">
        <v>375</v>
      </c>
      <c r="C597" s="66" t="s">
        <v>4893</v>
      </c>
      <c r="D597" s="67">
        <v>1</v>
      </c>
      <c r="E597" s="68" t="s">
        <v>133</v>
      </c>
      <c r="F597" s="69">
        <v>32</v>
      </c>
      <c r="G597" s="66"/>
      <c r="H597" s="70"/>
      <c r="I597" s="71"/>
      <c r="J597" s="71"/>
      <c r="K597" s="34"/>
      <c r="L597" s="78">
        <v>597</v>
      </c>
      <c r="M597" s="78"/>
      <c r="N597" s="73"/>
      <c r="O597" s="80" t="s">
        <v>381</v>
      </c>
      <c r="P597" s="80" t="s">
        <v>584</v>
      </c>
      <c r="Q597" s="80" t="s">
        <v>1008</v>
      </c>
      <c r="R597" s="80" t="s">
        <v>1460</v>
      </c>
      <c r="S597" s="80"/>
      <c r="T597" s="80"/>
      <c r="U597" s="80"/>
      <c r="V597" s="80"/>
      <c r="W597" s="80"/>
      <c r="X597" s="80"/>
      <c r="Y597" s="80"/>
      <c r="Z597" s="80"/>
      <c r="AA597" s="80"/>
      <c r="AB597">
        <v>1</v>
      </c>
      <c r="AC597" s="79" t="str">
        <f>REPLACE(INDEX(GroupVertices[Group],MATCH(Edges[[#This Row],[Vertex 1]],GroupVertices[Vertex],0)),1,1,"")</f>
        <v>4</v>
      </c>
      <c r="AD597" s="79" t="str">
        <f>REPLACE(INDEX(GroupVertices[Group],MATCH(Edges[[#This Row],[Vertex 2]],GroupVertices[Vertex],0)),1,1,"")</f>
        <v>4</v>
      </c>
      <c r="AE597" s="34"/>
      <c r="AF597" s="34"/>
      <c r="AG597" s="34"/>
      <c r="AH597" s="34"/>
      <c r="AI597" s="34"/>
      <c r="AJ597" s="34"/>
      <c r="AK597" s="34"/>
      <c r="AL597" s="34"/>
      <c r="AM597" s="34"/>
    </row>
    <row r="598" spans="1:39" ht="15">
      <c r="A598" s="65" t="s">
        <v>321</v>
      </c>
      <c r="B598" s="65" t="s">
        <v>358</v>
      </c>
      <c r="C598" s="66" t="s">
        <v>4893</v>
      </c>
      <c r="D598" s="67">
        <v>1</v>
      </c>
      <c r="E598" s="68" t="s">
        <v>133</v>
      </c>
      <c r="F598" s="69">
        <v>32</v>
      </c>
      <c r="G598" s="66"/>
      <c r="H598" s="70"/>
      <c r="I598" s="71"/>
      <c r="J598" s="71"/>
      <c r="K598" s="34"/>
      <c r="L598" s="78">
        <v>598</v>
      </c>
      <c r="M598" s="78"/>
      <c r="N598" s="73"/>
      <c r="O598" s="80" t="s">
        <v>381</v>
      </c>
      <c r="P598" s="80" t="s">
        <v>585</v>
      </c>
      <c r="Q598" s="80" t="s">
        <v>1009</v>
      </c>
      <c r="R598" s="80" t="s">
        <v>1461</v>
      </c>
      <c r="S598" s="80"/>
      <c r="T598" s="80"/>
      <c r="U598" s="80"/>
      <c r="V598" s="80"/>
      <c r="W598" s="80"/>
      <c r="X598" s="80"/>
      <c r="Y598" s="80"/>
      <c r="Z598" s="80"/>
      <c r="AA598" s="80"/>
      <c r="AB598">
        <v>1</v>
      </c>
      <c r="AC598" s="79" t="str">
        <f>REPLACE(INDEX(GroupVertices[Group],MATCH(Edges[[#This Row],[Vertex 1]],GroupVertices[Vertex],0)),1,1,"")</f>
        <v>4</v>
      </c>
      <c r="AD598" s="79" t="str">
        <f>REPLACE(INDEX(GroupVertices[Group],MATCH(Edges[[#This Row],[Vertex 2]],GroupVertices[Vertex],0)),1,1,"")</f>
        <v>3</v>
      </c>
      <c r="AE598" s="34"/>
      <c r="AF598" s="34"/>
      <c r="AG598" s="34"/>
      <c r="AH598" s="34"/>
      <c r="AI598" s="34"/>
      <c r="AJ598" s="34"/>
      <c r="AK598" s="34"/>
      <c r="AL598" s="34"/>
      <c r="AM598" s="34"/>
    </row>
    <row r="599" spans="1:39" ht="15">
      <c r="A599" s="65" t="s">
        <v>321</v>
      </c>
      <c r="B599" s="65" t="s">
        <v>317</v>
      </c>
      <c r="C599" s="66" t="s">
        <v>4893</v>
      </c>
      <c r="D599" s="67">
        <v>1</v>
      </c>
      <c r="E599" s="68" t="s">
        <v>133</v>
      </c>
      <c r="F599" s="69">
        <v>32</v>
      </c>
      <c r="G599" s="66"/>
      <c r="H599" s="70"/>
      <c r="I599" s="71"/>
      <c r="J599" s="71"/>
      <c r="K599" s="34"/>
      <c r="L599" s="78">
        <v>599</v>
      </c>
      <c r="M599" s="78"/>
      <c r="N599" s="73"/>
      <c r="O599" s="80" t="s">
        <v>381</v>
      </c>
      <c r="P599" s="80" t="s">
        <v>584</v>
      </c>
      <c r="Q599" s="80" t="s">
        <v>1008</v>
      </c>
      <c r="R599" s="80" t="s">
        <v>1093</v>
      </c>
      <c r="S599" s="80"/>
      <c r="T599" s="80"/>
      <c r="U599" s="80"/>
      <c r="V599" s="80"/>
      <c r="W599" s="80"/>
      <c r="X599" s="80"/>
      <c r="Y599" s="80"/>
      <c r="Z599" s="80"/>
      <c r="AA599" s="80"/>
      <c r="AB599">
        <v>1</v>
      </c>
      <c r="AC599" s="79" t="str">
        <f>REPLACE(INDEX(GroupVertices[Group],MATCH(Edges[[#This Row],[Vertex 1]],GroupVertices[Vertex],0)),1,1,"")</f>
        <v>4</v>
      </c>
      <c r="AD599" s="79" t="str">
        <f>REPLACE(INDEX(GroupVertices[Group],MATCH(Edges[[#This Row],[Vertex 2]],GroupVertices[Vertex],0)),1,1,"")</f>
        <v>4</v>
      </c>
      <c r="AE599" s="34"/>
      <c r="AF599" s="34"/>
      <c r="AG599" s="34"/>
      <c r="AH599" s="34"/>
      <c r="AI599" s="34"/>
      <c r="AJ599" s="34"/>
      <c r="AK599" s="34"/>
      <c r="AL599" s="34"/>
      <c r="AM599" s="34"/>
    </row>
    <row r="600" spans="1:39" ht="15">
      <c r="A600" s="65" t="s">
        <v>321</v>
      </c>
      <c r="B600" s="65" t="s">
        <v>275</v>
      </c>
      <c r="C600" s="66" t="s">
        <v>4893</v>
      </c>
      <c r="D600" s="67">
        <v>1.1428571428571428</v>
      </c>
      <c r="E600" s="68" t="s">
        <v>137</v>
      </c>
      <c r="F600" s="69">
        <v>31.59375</v>
      </c>
      <c r="G600" s="66"/>
      <c r="H600" s="70"/>
      <c r="I600" s="71"/>
      <c r="J600" s="71"/>
      <c r="K600" s="34"/>
      <c r="L600" s="78">
        <v>600</v>
      </c>
      <c r="M600" s="78"/>
      <c r="N600" s="73"/>
      <c r="O600" s="80" t="s">
        <v>381</v>
      </c>
      <c r="P600" s="80" t="s">
        <v>586</v>
      </c>
      <c r="Q600" s="80" t="s">
        <v>1010</v>
      </c>
      <c r="R600" s="80" t="s">
        <v>1462</v>
      </c>
      <c r="S600" s="80"/>
      <c r="T600" s="80"/>
      <c r="U600" s="80"/>
      <c r="V600" s="80"/>
      <c r="W600" s="80"/>
      <c r="X600" s="80"/>
      <c r="Y600" s="80"/>
      <c r="Z600" s="80"/>
      <c r="AA600" s="80"/>
      <c r="AB600">
        <v>2</v>
      </c>
      <c r="AC600" s="79" t="str">
        <f>REPLACE(INDEX(GroupVertices[Group],MATCH(Edges[[#This Row],[Vertex 1]],GroupVertices[Vertex],0)),1,1,"")</f>
        <v>4</v>
      </c>
      <c r="AD600" s="79" t="str">
        <f>REPLACE(INDEX(GroupVertices[Group],MATCH(Edges[[#This Row],[Vertex 2]],GroupVertices[Vertex],0)),1,1,"")</f>
        <v>4</v>
      </c>
      <c r="AE600" s="34"/>
      <c r="AF600" s="34"/>
      <c r="AG600" s="34"/>
      <c r="AH600" s="34"/>
      <c r="AI600" s="34"/>
      <c r="AJ600" s="34"/>
      <c r="AK600" s="34"/>
      <c r="AL600" s="34"/>
      <c r="AM600" s="34"/>
    </row>
    <row r="601" spans="1:39" ht="15">
      <c r="A601" s="65" t="s">
        <v>321</v>
      </c>
      <c r="B601" s="65" t="s">
        <v>275</v>
      </c>
      <c r="C601" s="66" t="s">
        <v>4893</v>
      </c>
      <c r="D601" s="67">
        <v>1.1428571428571428</v>
      </c>
      <c r="E601" s="68" t="s">
        <v>137</v>
      </c>
      <c r="F601" s="69">
        <v>31.59375</v>
      </c>
      <c r="G601" s="66"/>
      <c r="H601" s="70"/>
      <c r="I601" s="71"/>
      <c r="J601" s="71"/>
      <c r="K601" s="34"/>
      <c r="L601" s="78">
        <v>601</v>
      </c>
      <c r="M601" s="78"/>
      <c r="N601" s="73"/>
      <c r="O601" s="80" t="s">
        <v>381</v>
      </c>
      <c r="P601" s="80" t="s">
        <v>586</v>
      </c>
      <c r="Q601" s="80" t="s">
        <v>1010</v>
      </c>
      <c r="R601" s="80" t="s">
        <v>1463</v>
      </c>
      <c r="S601" s="80"/>
      <c r="T601" s="80"/>
      <c r="U601" s="80"/>
      <c r="V601" s="80"/>
      <c r="W601" s="80"/>
      <c r="X601" s="80"/>
      <c r="Y601" s="80"/>
      <c r="Z601" s="80"/>
      <c r="AA601" s="80"/>
      <c r="AB601">
        <v>2</v>
      </c>
      <c r="AC601" s="79" t="str">
        <f>REPLACE(INDEX(GroupVertices[Group],MATCH(Edges[[#This Row],[Vertex 1]],GroupVertices[Vertex],0)),1,1,"")</f>
        <v>4</v>
      </c>
      <c r="AD601" s="79" t="str">
        <f>REPLACE(INDEX(GroupVertices[Group],MATCH(Edges[[#This Row],[Vertex 2]],GroupVertices[Vertex],0)),1,1,"")</f>
        <v>4</v>
      </c>
      <c r="AE601" s="34"/>
      <c r="AF601" s="34"/>
      <c r="AG601" s="34"/>
      <c r="AH601" s="34"/>
      <c r="AI601" s="34"/>
      <c r="AJ601" s="34"/>
      <c r="AK601" s="34"/>
      <c r="AL601" s="34"/>
      <c r="AM601" s="34"/>
    </row>
    <row r="602" spans="1:39" ht="15">
      <c r="A602" s="65" t="s">
        <v>319</v>
      </c>
      <c r="B602" s="65" t="s">
        <v>321</v>
      </c>
      <c r="C602" s="66" t="s">
        <v>4893</v>
      </c>
      <c r="D602" s="67">
        <v>1</v>
      </c>
      <c r="E602" s="68" t="s">
        <v>133</v>
      </c>
      <c r="F602" s="69">
        <v>32</v>
      </c>
      <c r="G602" s="66"/>
      <c r="H602" s="70"/>
      <c r="I602" s="71"/>
      <c r="J602" s="71"/>
      <c r="K602" s="34"/>
      <c r="L602" s="78">
        <v>602</v>
      </c>
      <c r="M602" s="78"/>
      <c r="N602" s="73"/>
      <c r="O602" s="80" t="s">
        <v>381</v>
      </c>
      <c r="P602" s="80" t="s">
        <v>584</v>
      </c>
      <c r="Q602" s="80" t="s">
        <v>1011</v>
      </c>
      <c r="R602" s="80" t="s">
        <v>1008</v>
      </c>
      <c r="S602" s="80"/>
      <c r="T602" s="80"/>
      <c r="U602" s="80"/>
      <c r="V602" s="80"/>
      <c r="W602" s="80"/>
      <c r="X602" s="80"/>
      <c r="Y602" s="80"/>
      <c r="Z602" s="80"/>
      <c r="AA602" s="80"/>
      <c r="AB602">
        <v>1</v>
      </c>
      <c r="AC602" s="79" t="str">
        <f>REPLACE(INDEX(GroupVertices[Group],MATCH(Edges[[#This Row],[Vertex 1]],GroupVertices[Vertex],0)),1,1,"")</f>
        <v>4</v>
      </c>
      <c r="AD602" s="79" t="str">
        <f>REPLACE(INDEX(GroupVertices[Group],MATCH(Edges[[#This Row],[Vertex 2]],GroupVertices[Vertex],0)),1,1,"")</f>
        <v>4</v>
      </c>
      <c r="AE602" s="34"/>
      <c r="AF602" s="34"/>
      <c r="AG602" s="34"/>
      <c r="AH602" s="34"/>
      <c r="AI602" s="34"/>
      <c r="AJ602" s="34"/>
      <c r="AK602" s="34"/>
      <c r="AL602" s="34"/>
      <c r="AM602" s="34"/>
    </row>
    <row r="603" spans="1:39" ht="15">
      <c r="A603" s="65" t="s">
        <v>280</v>
      </c>
      <c r="B603" s="65" t="s">
        <v>283</v>
      </c>
      <c r="C603" s="66" t="s">
        <v>4893</v>
      </c>
      <c r="D603" s="67">
        <v>1</v>
      </c>
      <c r="E603" s="68" t="s">
        <v>133</v>
      </c>
      <c r="F603" s="69">
        <v>32</v>
      </c>
      <c r="G603" s="66"/>
      <c r="H603" s="70"/>
      <c r="I603" s="71"/>
      <c r="J603" s="71"/>
      <c r="K603" s="34"/>
      <c r="L603" s="78">
        <v>603</v>
      </c>
      <c r="M603" s="78"/>
      <c r="N603" s="73"/>
      <c r="O603" s="80" t="s">
        <v>381</v>
      </c>
      <c r="P603" s="80" t="s">
        <v>587</v>
      </c>
      <c r="Q603" s="80" t="s">
        <v>1012</v>
      </c>
      <c r="R603" s="80" t="s">
        <v>1464</v>
      </c>
      <c r="S603" s="80"/>
      <c r="T603" s="80"/>
      <c r="U603" s="80"/>
      <c r="V603" s="80"/>
      <c r="W603" s="80"/>
      <c r="X603" s="80"/>
      <c r="Y603" s="80"/>
      <c r="Z603" s="80"/>
      <c r="AA603" s="80"/>
      <c r="AB603">
        <v>1</v>
      </c>
      <c r="AC603" s="79" t="str">
        <f>REPLACE(INDEX(GroupVertices[Group],MATCH(Edges[[#This Row],[Vertex 1]],GroupVertices[Vertex],0)),1,1,"")</f>
        <v>2</v>
      </c>
      <c r="AD603" s="79" t="str">
        <f>REPLACE(INDEX(GroupVertices[Group],MATCH(Edges[[#This Row],[Vertex 2]],GroupVertices[Vertex],0)),1,1,"")</f>
        <v>6</v>
      </c>
      <c r="AE603" s="34"/>
      <c r="AF603" s="34"/>
      <c r="AG603" s="34"/>
      <c r="AH603" s="34"/>
      <c r="AI603" s="34"/>
      <c r="AJ603" s="34"/>
      <c r="AK603" s="34"/>
      <c r="AL603" s="34"/>
      <c r="AM603" s="34"/>
    </row>
    <row r="604" spans="1:39" ht="15">
      <c r="A604" s="65" t="s">
        <v>322</v>
      </c>
      <c r="B604" s="65" t="s">
        <v>280</v>
      </c>
      <c r="C604" s="66" t="s">
        <v>4893</v>
      </c>
      <c r="D604" s="67">
        <v>1.1428571428571428</v>
      </c>
      <c r="E604" s="68" t="s">
        <v>137</v>
      </c>
      <c r="F604" s="69">
        <v>31.59375</v>
      </c>
      <c r="G604" s="66"/>
      <c r="H604" s="70"/>
      <c r="I604" s="71"/>
      <c r="J604" s="71"/>
      <c r="K604" s="34"/>
      <c r="L604" s="78">
        <v>604</v>
      </c>
      <c r="M604" s="78"/>
      <c r="N604" s="73"/>
      <c r="O604" s="80" t="s">
        <v>381</v>
      </c>
      <c r="P604" s="80" t="s">
        <v>588</v>
      </c>
      <c r="Q604" s="80" t="s">
        <v>1013</v>
      </c>
      <c r="R604" s="80" t="s">
        <v>1465</v>
      </c>
      <c r="S604" s="80"/>
      <c r="T604" s="80"/>
      <c r="U604" s="80"/>
      <c r="V604" s="80"/>
      <c r="W604" s="80"/>
      <c r="X604" s="80"/>
      <c r="Y604" s="80"/>
      <c r="Z604" s="80"/>
      <c r="AA604" s="80"/>
      <c r="AB604">
        <v>2</v>
      </c>
      <c r="AC604" s="79" t="str">
        <f>REPLACE(INDEX(GroupVertices[Group],MATCH(Edges[[#This Row],[Vertex 1]],GroupVertices[Vertex],0)),1,1,"")</f>
        <v>8</v>
      </c>
      <c r="AD604" s="79" t="str">
        <f>REPLACE(INDEX(GroupVertices[Group],MATCH(Edges[[#This Row],[Vertex 2]],GroupVertices[Vertex],0)),1,1,"")</f>
        <v>2</v>
      </c>
      <c r="AE604" s="34"/>
      <c r="AF604" s="34"/>
      <c r="AG604" s="34"/>
      <c r="AH604" s="34"/>
      <c r="AI604" s="34"/>
      <c r="AJ604" s="34"/>
      <c r="AK604" s="34"/>
      <c r="AL604" s="34"/>
      <c r="AM604" s="34"/>
    </row>
    <row r="605" spans="1:39" ht="15">
      <c r="A605" s="65" t="s">
        <v>322</v>
      </c>
      <c r="B605" s="65" t="s">
        <v>280</v>
      </c>
      <c r="C605" s="66" t="s">
        <v>4893</v>
      </c>
      <c r="D605" s="67">
        <v>1.1428571428571428</v>
      </c>
      <c r="E605" s="68" t="s">
        <v>137</v>
      </c>
      <c r="F605" s="69">
        <v>31.59375</v>
      </c>
      <c r="G605" s="66"/>
      <c r="H605" s="70"/>
      <c r="I605" s="71"/>
      <c r="J605" s="71"/>
      <c r="K605" s="34"/>
      <c r="L605" s="78">
        <v>605</v>
      </c>
      <c r="M605" s="78"/>
      <c r="N605" s="73"/>
      <c r="O605" s="80" t="s">
        <v>381</v>
      </c>
      <c r="P605" s="80" t="s">
        <v>588</v>
      </c>
      <c r="Q605" s="80" t="s">
        <v>1014</v>
      </c>
      <c r="R605" s="80" t="s">
        <v>1465</v>
      </c>
      <c r="S605" s="80"/>
      <c r="T605" s="80"/>
      <c r="U605" s="80"/>
      <c r="V605" s="80"/>
      <c r="W605" s="80"/>
      <c r="X605" s="80"/>
      <c r="Y605" s="80"/>
      <c r="Z605" s="80"/>
      <c r="AA605" s="80"/>
      <c r="AB605">
        <v>2</v>
      </c>
      <c r="AC605" s="79" t="str">
        <f>REPLACE(INDEX(GroupVertices[Group],MATCH(Edges[[#This Row],[Vertex 1]],GroupVertices[Vertex],0)),1,1,"")</f>
        <v>8</v>
      </c>
      <c r="AD605" s="79" t="str">
        <f>REPLACE(INDEX(GroupVertices[Group],MATCH(Edges[[#This Row],[Vertex 2]],GroupVertices[Vertex],0)),1,1,"")</f>
        <v>2</v>
      </c>
      <c r="AE605" s="34"/>
      <c r="AF605" s="34"/>
      <c r="AG605" s="34"/>
      <c r="AH605" s="34"/>
      <c r="AI605" s="34"/>
      <c r="AJ605" s="34"/>
      <c r="AK605" s="34"/>
      <c r="AL605" s="34"/>
      <c r="AM605" s="34"/>
    </row>
    <row r="606" spans="1:39" ht="15">
      <c r="A606" s="65" t="s">
        <v>319</v>
      </c>
      <c r="B606" s="65" t="s">
        <v>280</v>
      </c>
      <c r="C606" s="66" t="s">
        <v>4894</v>
      </c>
      <c r="D606" s="67">
        <v>1.2857142857142856</v>
      </c>
      <c r="E606" s="68" t="s">
        <v>137</v>
      </c>
      <c r="F606" s="69">
        <v>31.1875</v>
      </c>
      <c r="G606" s="66"/>
      <c r="H606" s="70"/>
      <c r="I606" s="71"/>
      <c r="J606" s="71"/>
      <c r="K606" s="34"/>
      <c r="L606" s="78">
        <v>606</v>
      </c>
      <c r="M606" s="78"/>
      <c r="N606" s="73"/>
      <c r="O606" s="80" t="s">
        <v>381</v>
      </c>
      <c r="P606" s="80" t="s">
        <v>578</v>
      </c>
      <c r="Q606" s="80" t="s">
        <v>1000</v>
      </c>
      <c r="R606" s="80" t="s">
        <v>997</v>
      </c>
      <c r="S606" s="80"/>
      <c r="T606" s="80"/>
      <c r="U606" s="80"/>
      <c r="V606" s="80"/>
      <c r="W606" s="80"/>
      <c r="X606" s="80"/>
      <c r="Y606" s="80"/>
      <c r="Z606" s="80"/>
      <c r="AA606" s="80"/>
      <c r="AB606">
        <v>3</v>
      </c>
      <c r="AC606" s="79" t="str">
        <f>REPLACE(INDEX(GroupVertices[Group],MATCH(Edges[[#This Row],[Vertex 1]],GroupVertices[Vertex],0)),1,1,"")</f>
        <v>4</v>
      </c>
      <c r="AD606" s="79" t="str">
        <f>REPLACE(INDEX(GroupVertices[Group],MATCH(Edges[[#This Row],[Vertex 2]],GroupVertices[Vertex],0)),1,1,"")</f>
        <v>2</v>
      </c>
      <c r="AE606" s="34"/>
      <c r="AF606" s="34"/>
      <c r="AG606" s="34"/>
      <c r="AH606" s="34"/>
      <c r="AI606" s="34"/>
      <c r="AJ606" s="34"/>
      <c r="AK606" s="34"/>
      <c r="AL606" s="34"/>
      <c r="AM606" s="34"/>
    </row>
    <row r="607" spans="1:39" ht="15">
      <c r="A607" s="65" t="s">
        <v>319</v>
      </c>
      <c r="B607" s="65" t="s">
        <v>280</v>
      </c>
      <c r="C607" s="66" t="s">
        <v>4894</v>
      </c>
      <c r="D607" s="67">
        <v>1.2857142857142856</v>
      </c>
      <c r="E607" s="68" t="s">
        <v>137</v>
      </c>
      <c r="F607" s="69">
        <v>31.1875</v>
      </c>
      <c r="G607" s="66"/>
      <c r="H607" s="70"/>
      <c r="I607" s="71"/>
      <c r="J607" s="71"/>
      <c r="K607" s="34"/>
      <c r="L607" s="78">
        <v>607</v>
      </c>
      <c r="M607" s="78"/>
      <c r="N607" s="73"/>
      <c r="O607" s="80" t="s">
        <v>381</v>
      </c>
      <c r="P607" s="80" t="s">
        <v>578</v>
      </c>
      <c r="Q607" s="80" t="s">
        <v>1000</v>
      </c>
      <c r="R607" s="80" t="s">
        <v>998</v>
      </c>
      <c r="S607" s="80"/>
      <c r="T607" s="80"/>
      <c r="U607" s="80"/>
      <c r="V607" s="80"/>
      <c r="W607" s="80"/>
      <c r="X607" s="80"/>
      <c r="Y607" s="80"/>
      <c r="Z607" s="80"/>
      <c r="AA607" s="80"/>
      <c r="AB607">
        <v>3</v>
      </c>
      <c r="AC607" s="79" t="str">
        <f>REPLACE(INDEX(GroupVertices[Group],MATCH(Edges[[#This Row],[Vertex 1]],GroupVertices[Vertex],0)),1,1,"")</f>
        <v>4</v>
      </c>
      <c r="AD607" s="79" t="str">
        <f>REPLACE(INDEX(GroupVertices[Group],MATCH(Edges[[#This Row],[Vertex 2]],GroupVertices[Vertex],0)),1,1,"")</f>
        <v>2</v>
      </c>
      <c r="AE607" s="34"/>
      <c r="AF607" s="34"/>
      <c r="AG607" s="34"/>
      <c r="AH607" s="34"/>
      <c r="AI607" s="34"/>
      <c r="AJ607" s="34"/>
      <c r="AK607" s="34"/>
      <c r="AL607" s="34"/>
      <c r="AM607" s="34"/>
    </row>
    <row r="608" spans="1:39" ht="15">
      <c r="A608" s="65" t="s">
        <v>319</v>
      </c>
      <c r="B608" s="65" t="s">
        <v>280</v>
      </c>
      <c r="C608" s="66" t="s">
        <v>4894</v>
      </c>
      <c r="D608" s="67">
        <v>1.2857142857142856</v>
      </c>
      <c r="E608" s="68" t="s">
        <v>137</v>
      </c>
      <c r="F608" s="69">
        <v>31.1875</v>
      </c>
      <c r="G608" s="66"/>
      <c r="H608" s="70"/>
      <c r="I608" s="71"/>
      <c r="J608" s="71"/>
      <c r="K608" s="34"/>
      <c r="L608" s="78">
        <v>608</v>
      </c>
      <c r="M608" s="78"/>
      <c r="N608" s="73"/>
      <c r="O608" s="80" t="s">
        <v>381</v>
      </c>
      <c r="P608" s="80" t="s">
        <v>578</v>
      </c>
      <c r="Q608" s="80" t="s">
        <v>1000</v>
      </c>
      <c r="R608" s="80" t="s">
        <v>999</v>
      </c>
      <c r="S608" s="80"/>
      <c r="T608" s="80"/>
      <c r="U608" s="80"/>
      <c r="V608" s="80"/>
      <c r="W608" s="80"/>
      <c r="X608" s="80"/>
      <c r="Y608" s="80"/>
      <c r="Z608" s="80"/>
      <c r="AA608" s="80"/>
      <c r="AB608">
        <v>3</v>
      </c>
      <c r="AC608" s="79" t="str">
        <f>REPLACE(INDEX(GroupVertices[Group],MATCH(Edges[[#This Row],[Vertex 1]],GroupVertices[Vertex],0)),1,1,"")</f>
        <v>4</v>
      </c>
      <c r="AD608" s="79" t="str">
        <f>REPLACE(INDEX(GroupVertices[Group],MATCH(Edges[[#This Row],[Vertex 2]],GroupVertices[Vertex],0)),1,1,"")</f>
        <v>2</v>
      </c>
      <c r="AE608" s="34"/>
      <c r="AF608" s="34"/>
      <c r="AG608" s="34"/>
      <c r="AH608" s="34"/>
      <c r="AI608" s="34"/>
      <c r="AJ608" s="34"/>
      <c r="AK608" s="34"/>
      <c r="AL608" s="34"/>
      <c r="AM608" s="34"/>
    </row>
    <row r="609" spans="1:39" ht="15">
      <c r="A609" s="65" t="s">
        <v>303</v>
      </c>
      <c r="B609" s="65" t="s">
        <v>292</v>
      </c>
      <c r="C609" s="66" t="s">
        <v>4893</v>
      </c>
      <c r="D609" s="67">
        <v>1</v>
      </c>
      <c r="E609" s="68" t="s">
        <v>133</v>
      </c>
      <c r="F609" s="69">
        <v>32</v>
      </c>
      <c r="G609" s="66"/>
      <c r="H609" s="70"/>
      <c r="I609" s="71"/>
      <c r="J609" s="71"/>
      <c r="K609" s="34"/>
      <c r="L609" s="78">
        <v>609</v>
      </c>
      <c r="M609" s="78"/>
      <c r="N609" s="73"/>
      <c r="O609" s="80" t="s">
        <v>381</v>
      </c>
      <c r="P609" s="80" t="s">
        <v>582</v>
      </c>
      <c r="Q609" s="80" t="s">
        <v>1005</v>
      </c>
      <c r="R609" s="80" t="s">
        <v>1004</v>
      </c>
      <c r="S609" s="80"/>
      <c r="T609" s="80"/>
      <c r="U609" s="80"/>
      <c r="V609" s="80"/>
      <c r="W609" s="80"/>
      <c r="X609" s="80"/>
      <c r="Y609" s="80"/>
      <c r="Z609" s="80"/>
      <c r="AA609" s="80"/>
      <c r="AB609">
        <v>1</v>
      </c>
      <c r="AC609" s="79" t="str">
        <f>REPLACE(INDEX(GroupVertices[Group],MATCH(Edges[[#This Row],[Vertex 1]],GroupVertices[Vertex],0)),1,1,"")</f>
        <v>4</v>
      </c>
      <c r="AD609" s="79" t="str">
        <f>REPLACE(INDEX(GroupVertices[Group],MATCH(Edges[[#This Row],[Vertex 2]],GroupVertices[Vertex],0)),1,1,"")</f>
        <v>6</v>
      </c>
      <c r="AE609" s="34"/>
      <c r="AF609" s="34"/>
      <c r="AG609" s="34"/>
      <c r="AH609" s="34"/>
      <c r="AI609" s="34"/>
      <c r="AJ609" s="34"/>
      <c r="AK609" s="34"/>
      <c r="AL609" s="34"/>
      <c r="AM609" s="34"/>
    </row>
    <row r="610" spans="1:39" ht="15">
      <c r="A610" s="65" t="s">
        <v>303</v>
      </c>
      <c r="B610" s="65" t="s">
        <v>317</v>
      </c>
      <c r="C610" s="66" t="s">
        <v>4893</v>
      </c>
      <c r="D610" s="67">
        <v>1</v>
      </c>
      <c r="E610" s="68" t="s">
        <v>133</v>
      </c>
      <c r="F610" s="69">
        <v>32</v>
      </c>
      <c r="G610" s="66"/>
      <c r="H610" s="70"/>
      <c r="I610" s="71"/>
      <c r="J610" s="71"/>
      <c r="K610" s="34"/>
      <c r="L610" s="78">
        <v>610</v>
      </c>
      <c r="M610" s="78"/>
      <c r="N610" s="73"/>
      <c r="O610" s="80" t="s">
        <v>381</v>
      </c>
      <c r="P610" s="80" t="s">
        <v>562</v>
      </c>
      <c r="Q610" s="80" t="s">
        <v>969</v>
      </c>
      <c r="R610" s="80" t="s">
        <v>966</v>
      </c>
      <c r="S610" s="80"/>
      <c r="T610" s="80" t="s">
        <v>1597</v>
      </c>
      <c r="U610" s="80"/>
      <c r="V610" s="80" t="s">
        <v>1634</v>
      </c>
      <c r="W610" s="80"/>
      <c r="X610" s="80"/>
      <c r="Y610" s="80" t="s">
        <v>1705</v>
      </c>
      <c r="Z610" s="80" t="s">
        <v>1760</v>
      </c>
      <c r="AA610" s="80"/>
      <c r="AB610">
        <v>1</v>
      </c>
      <c r="AC610" s="79" t="str">
        <f>REPLACE(INDEX(GroupVertices[Group],MATCH(Edges[[#This Row],[Vertex 1]],GroupVertices[Vertex],0)),1,1,"")</f>
        <v>4</v>
      </c>
      <c r="AD610" s="79" t="str">
        <f>REPLACE(INDEX(GroupVertices[Group],MATCH(Edges[[#This Row],[Vertex 2]],GroupVertices[Vertex],0)),1,1,"")</f>
        <v>4</v>
      </c>
      <c r="AE610" s="34"/>
      <c r="AF610" s="34"/>
      <c r="AG610" s="34"/>
      <c r="AH610" s="34"/>
      <c r="AI610" s="34"/>
      <c r="AJ610" s="34"/>
      <c r="AK610" s="34"/>
      <c r="AL610" s="34"/>
      <c r="AM610" s="34"/>
    </row>
    <row r="611" spans="1:39" ht="15">
      <c r="A611" s="65" t="s">
        <v>303</v>
      </c>
      <c r="B611" s="65" t="s">
        <v>275</v>
      </c>
      <c r="C611" s="66" t="s">
        <v>4893</v>
      </c>
      <c r="D611" s="67">
        <v>1</v>
      </c>
      <c r="E611" s="68" t="s">
        <v>133</v>
      </c>
      <c r="F611" s="69">
        <v>32</v>
      </c>
      <c r="G611" s="66"/>
      <c r="H611" s="70"/>
      <c r="I611" s="71"/>
      <c r="J611" s="71"/>
      <c r="K611" s="34"/>
      <c r="L611" s="78">
        <v>611</v>
      </c>
      <c r="M611" s="78"/>
      <c r="N611" s="73"/>
      <c r="O611" s="80" t="s">
        <v>381</v>
      </c>
      <c r="P611" s="80" t="s">
        <v>589</v>
      </c>
      <c r="Q611" s="80" t="s">
        <v>1015</v>
      </c>
      <c r="R611" s="80" t="s">
        <v>1466</v>
      </c>
      <c r="S611" s="80"/>
      <c r="T611" s="80"/>
      <c r="U611" s="80"/>
      <c r="V611" s="80"/>
      <c r="W611" s="80"/>
      <c r="X611" s="80"/>
      <c r="Y611" s="80"/>
      <c r="Z611" s="80"/>
      <c r="AA611" s="80"/>
      <c r="AB611">
        <v>1</v>
      </c>
      <c r="AC611" s="79" t="str">
        <f>REPLACE(INDEX(GroupVertices[Group],MATCH(Edges[[#This Row],[Vertex 1]],GroupVertices[Vertex],0)),1,1,"")</f>
        <v>4</v>
      </c>
      <c r="AD611" s="79" t="str">
        <f>REPLACE(INDEX(GroupVertices[Group],MATCH(Edges[[#This Row],[Vertex 2]],GroupVertices[Vertex],0)),1,1,"")</f>
        <v>4</v>
      </c>
      <c r="AE611" s="34"/>
      <c r="AF611" s="34"/>
      <c r="AG611" s="34"/>
      <c r="AH611" s="34"/>
      <c r="AI611" s="34"/>
      <c r="AJ611" s="34"/>
      <c r="AK611" s="34"/>
      <c r="AL611" s="34"/>
      <c r="AM611" s="34"/>
    </row>
    <row r="612" spans="1:39" ht="15">
      <c r="A612" s="65" t="s">
        <v>303</v>
      </c>
      <c r="B612" s="65" t="s">
        <v>293</v>
      </c>
      <c r="C612" s="66" t="s">
        <v>4893</v>
      </c>
      <c r="D612" s="67">
        <v>1</v>
      </c>
      <c r="E612" s="68" t="s">
        <v>133</v>
      </c>
      <c r="F612" s="69">
        <v>32</v>
      </c>
      <c r="G612" s="66"/>
      <c r="H612" s="70"/>
      <c r="I612" s="71"/>
      <c r="J612" s="71"/>
      <c r="K612" s="34"/>
      <c r="L612" s="78">
        <v>612</v>
      </c>
      <c r="M612" s="78"/>
      <c r="N612" s="73"/>
      <c r="O612" s="80" t="s">
        <v>381</v>
      </c>
      <c r="P612" s="80" t="s">
        <v>521</v>
      </c>
      <c r="Q612" s="80" t="s">
        <v>915</v>
      </c>
      <c r="R612" s="80" t="s">
        <v>913</v>
      </c>
      <c r="S612" s="80"/>
      <c r="T612" s="80"/>
      <c r="U612" s="80"/>
      <c r="V612" s="80"/>
      <c r="W612" s="80"/>
      <c r="X612" s="80"/>
      <c r="Y612" s="80"/>
      <c r="Z612" s="80"/>
      <c r="AA612" s="80"/>
      <c r="AB612">
        <v>1</v>
      </c>
      <c r="AC612" s="79" t="str">
        <f>REPLACE(INDEX(GroupVertices[Group],MATCH(Edges[[#This Row],[Vertex 1]],GroupVertices[Vertex],0)),1,1,"")</f>
        <v>4</v>
      </c>
      <c r="AD612" s="79" t="str">
        <f>REPLACE(INDEX(GroupVertices[Group],MATCH(Edges[[#This Row],[Vertex 2]],GroupVertices[Vertex],0)),1,1,"")</f>
        <v>6</v>
      </c>
      <c r="AE612" s="34"/>
      <c r="AF612" s="34"/>
      <c r="AG612" s="34"/>
      <c r="AH612" s="34"/>
      <c r="AI612" s="34"/>
      <c r="AJ612" s="34"/>
      <c r="AK612" s="34"/>
      <c r="AL612" s="34"/>
      <c r="AM612" s="34"/>
    </row>
    <row r="613" spans="1:39" ht="15">
      <c r="A613" s="65" t="s">
        <v>315</v>
      </c>
      <c r="B613" s="65" t="s">
        <v>303</v>
      </c>
      <c r="C613" s="66" t="s">
        <v>4893</v>
      </c>
      <c r="D613" s="67">
        <v>1</v>
      </c>
      <c r="E613" s="68" t="s">
        <v>133</v>
      </c>
      <c r="F613" s="69">
        <v>32</v>
      </c>
      <c r="G613" s="66"/>
      <c r="H613" s="70"/>
      <c r="I613" s="71"/>
      <c r="J613" s="71"/>
      <c r="K613" s="34"/>
      <c r="L613" s="78">
        <v>613</v>
      </c>
      <c r="M613" s="78"/>
      <c r="N613" s="73"/>
      <c r="O613" s="80" t="s">
        <v>381</v>
      </c>
      <c r="P613" s="80" t="s">
        <v>562</v>
      </c>
      <c r="Q613" s="80" t="s">
        <v>970</v>
      </c>
      <c r="R613" s="80" t="s">
        <v>969</v>
      </c>
      <c r="S613" s="80"/>
      <c r="T613" s="80"/>
      <c r="U613" s="80"/>
      <c r="V613" s="80"/>
      <c r="W613" s="80"/>
      <c r="X613" s="80"/>
      <c r="Y613" s="80"/>
      <c r="Z613" s="80"/>
      <c r="AA613" s="80"/>
      <c r="AB613">
        <v>1</v>
      </c>
      <c r="AC613" s="79" t="str">
        <f>REPLACE(INDEX(GroupVertices[Group],MATCH(Edges[[#This Row],[Vertex 1]],GroupVertices[Vertex],0)),1,1,"")</f>
        <v>4</v>
      </c>
      <c r="AD613" s="79" t="str">
        <f>REPLACE(INDEX(GroupVertices[Group],MATCH(Edges[[#This Row],[Vertex 2]],GroupVertices[Vertex],0)),1,1,"")</f>
        <v>4</v>
      </c>
      <c r="AE613" s="34"/>
      <c r="AF613" s="34"/>
      <c r="AG613" s="34"/>
      <c r="AH613" s="34"/>
      <c r="AI613" s="34"/>
      <c r="AJ613" s="34"/>
      <c r="AK613" s="34"/>
      <c r="AL613" s="34"/>
      <c r="AM613" s="34"/>
    </row>
    <row r="614" spans="1:39" ht="15">
      <c r="A614" s="65" t="s">
        <v>319</v>
      </c>
      <c r="B614" s="65" t="s">
        <v>303</v>
      </c>
      <c r="C614" s="66" t="s">
        <v>4893</v>
      </c>
      <c r="D614" s="67">
        <v>1</v>
      </c>
      <c r="E614" s="68" t="s">
        <v>133</v>
      </c>
      <c r="F614" s="69">
        <v>32</v>
      </c>
      <c r="G614" s="66"/>
      <c r="H614" s="70"/>
      <c r="I614" s="71"/>
      <c r="J614" s="71"/>
      <c r="K614" s="34"/>
      <c r="L614" s="78">
        <v>614</v>
      </c>
      <c r="M614" s="78"/>
      <c r="N614" s="73"/>
      <c r="O614" s="80" t="s">
        <v>381</v>
      </c>
      <c r="P614" s="80" t="s">
        <v>582</v>
      </c>
      <c r="Q614" s="80" t="s">
        <v>1006</v>
      </c>
      <c r="R614" s="80" t="s">
        <v>1005</v>
      </c>
      <c r="S614" s="80"/>
      <c r="T614" s="80"/>
      <c r="U614" s="80"/>
      <c r="V614" s="80"/>
      <c r="W614" s="80"/>
      <c r="X614" s="80"/>
      <c r="Y614" s="80"/>
      <c r="Z614" s="80"/>
      <c r="AA614" s="80"/>
      <c r="AB614">
        <v>1</v>
      </c>
      <c r="AC614" s="79" t="str">
        <f>REPLACE(INDEX(GroupVertices[Group],MATCH(Edges[[#This Row],[Vertex 1]],GroupVertices[Vertex],0)),1,1,"")</f>
        <v>4</v>
      </c>
      <c r="AD614" s="79" t="str">
        <f>REPLACE(INDEX(GroupVertices[Group],MATCH(Edges[[#This Row],[Vertex 2]],GroupVertices[Vertex],0)),1,1,"")</f>
        <v>4</v>
      </c>
      <c r="AE614" s="34"/>
      <c r="AF614" s="34"/>
      <c r="AG614" s="34"/>
      <c r="AH614" s="34"/>
      <c r="AI614" s="34"/>
      <c r="AJ614" s="34"/>
      <c r="AK614" s="34"/>
      <c r="AL614" s="34"/>
      <c r="AM614" s="34"/>
    </row>
    <row r="615" spans="1:39" ht="15">
      <c r="A615" s="65" t="s">
        <v>308</v>
      </c>
      <c r="B615" s="65" t="s">
        <v>358</v>
      </c>
      <c r="C615" s="66" t="s">
        <v>4893</v>
      </c>
      <c r="D615" s="67">
        <v>1</v>
      </c>
      <c r="E615" s="68" t="s">
        <v>133</v>
      </c>
      <c r="F615" s="69">
        <v>32</v>
      </c>
      <c r="G615" s="66"/>
      <c r="H615" s="70"/>
      <c r="I615" s="71"/>
      <c r="J615" s="71"/>
      <c r="K615" s="34"/>
      <c r="L615" s="78">
        <v>615</v>
      </c>
      <c r="M615" s="78"/>
      <c r="N615" s="73"/>
      <c r="O615" s="80" t="s">
        <v>381</v>
      </c>
      <c r="P615" s="80" t="s">
        <v>590</v>
      </c>
      <c r="Q615" s="80" t="s">
        <v>1016</v>
      </c>
      <c r="R615" s="80" t="s">
        <v>1467</v>
      </c>
      <c r="S615" s="80"/>
      <c r="T615" s="80"/>
      <c r="U615" s="80"/>
      <c r="V615" s="80"/>
      <c r="W615" s="80"/>
      <c r="X615" s="80"/>
      <c r="Y615" s="80"/>
      <c r="Z615" s="80"/>
      <c r="AA615" s="80"/>
      <c r="AB615">
        <v>1</v>
      </c>
      <c r="AC615" s="79" t="str">
        <f>REPLACE(INDEX(GroupVertices[Group],MATCH(Edges[[#This Row],[Vertex 1]],GroupVertices[Vertex],0)),1,1,"")</f>
        <v>9</v>
      </c>
      <c r="AD615" s="79" t="str">
        <f>REPLACE(INDEX(GroupVertices[Group],MATCH(Edges[[#This Row],[Vertex 2]],GroupVertices[Vertex],0)),1,1,"")</f>
        <v>3</v>
      </c>
      <c r="AE615" s="34"/>
      <c r="AF615" s="34"/>
      <c r="AG615" s="34"/>
      <c r="AH615" s="34"/>
      <c r="AI615" s="34"/>
      <c r="AJ615" s="34"/>
      <c r="AK615" s="34"/>
      <c r="AL615" s="34"/>
      <c r="AM615" s="34"/>
    </row>
    <row r="616" spans="1:39" ht="15">
      <c r="A616" s="65" t="s">
        <v>308</v>
      </c>
      <c r="B616" s="65" t="s">
        <v>246</v>
      </c>
      <c r="C616" s="66" t="s">
        <v>4893</v>
      </c>
      <c r="D616" s="67">
        <v>1</v>
      </c>
      <c r="E616" s="68" t="s">
        <v>133</v>
      </c>
      <c r="F616" s="69">
        <v>32</v>
      </c>
      <c r="G616" s="66"/>
      <c r="H616" s="70"/>
      <c r="I616" s="71"/>
      <c r="J616" s="71"/>
      <c r="K616" s="34"/>
      <c r="L616" s="78">
        <v>616</v>
      </c>
      <c r="M616" s="78"/>
      <c r="N616" s="73"/>
      <c r="O616" s="80" t="s">
        <v>381</v>
      </c>
      <c r="P616" s="80" t="s">
        <v>591</v>
      </c>
      <c r="Q616" s="80" t="s">
        <v>1017</v>
      </c>
      <c r="R616" s="80" t="s">
        <v>1468</v>
      </c>
      <c r="S616" s="80"/>
      <c r="T616" s="80"/>
      <c r="U616" s="80"/>
      <c r="V616" s="80"/>
      <c r="W616" s="80"/>
      <c r="X616" s="80"/>
      <c r="Y616" s="80"/>
      <c r="Z616" s="80"/>
      <c r="AA616" s="80"/>
      <c r="AB616">
        <v>1</v>
      </c>
      <c r="AC616" s="79" t="str">
        <f>REPLACE(INDEX(GroupVertices[Group],MATCH(Edges[[#This Row],[Vertex 1]],GroupVertices[Vertex],0)),1,1,"")</f>
        <v>9</v>
      </c>
      <c r="AD616" s="79" t="str">
        <f>REPLACE(INDEX(GroupVertices[Group],MATCH(Edges[[#This Row],[Vertex 2]],GroupVertices[Vertex],0)),1,1,"")</f>
        <v>6</v>
      </c>
      <c r="AE616" s="34"/>
      <c r="AF616" s="34"/>
      <c r="AG616" s="34"/>
      <c r="AH616" s="34"/>
      <c r="AI616" s="34"/>
      <c r="AJ616" s="34"/>
      <c r="AK616" s="34"/>
      <c r="AL616" s="34"/>
      <c r="AM616" s="34"/>
    </row>
    <row r="617" spans="1:39" ht="15">
      <c r="A617" s="65" t="s">
        <v>308</v>
      </c>
      <c r="B617" s="65" t="s">
        <v>241</v>
      </c>
      <c r="C617" s="66" t="s">
        <v>4894</v>
      </c>
      <c r="D617" s="67">
        <v>1.4285714285714286</v>
      </c>
      <c r="E617" s="68" t="s">
        <v>137</v>
      </c>
      <c r="F617" s="69">
        <v>30.78125</v>
      </c>
      <c r="G617" s="66"/>
      <c r="H617" s="70"/>
      <c r="I617" s="71"/>
      <c r="J617" s="71"/>
      <c r="K617" s="34"/>
      <c r="L617" s="78">
        <v>617</v>
      </c>
      <c r="M617" s="78"/>
      <c r="N617" s="73"/>
      <c r="O617" s="80" t="s">
        <v>381</v>
      </c>
      <c r="P617" s="80" t="s">
        <v>537</v>
      </c>
      <c r="Q617" s="80" t="s">
        <v>933</v>
      </c>
      <c r="R617" s="80" t="s">
        <v>929</v>
      </c>
      <c r="S617" s="80"/>
      <c r="T617" s="80"/>
      <c r="U617" s="80"/>
      <c r="V617" s="80"/>
      <c r="W617" s="80"/>
      <c r="X617" s="80"/>
      <c r="Y617" s="80"/>
      <c r="Z617" s="80"/>
      <c r="AA617" s="80"/>
      <c r="AB617">
        <v>4</v>
      </c>
      <c r="AC617" s="79" t="str">
        <f>REPLACE(INDEX(GroupVertices[Group],MATCH(Edges[[#This Row],[Vertex 1]],GroupVertices[Vertex],0)),1,1,"")</f>
        <v>9</v>
      </c>
      <c r="AD617" s="79" t="str">
        <f>REPLACE(INDEX(GroupVertices[Group],MATCH(Edges[[#This Row],[Vertex 2]],GroupVertices[Vertex],0)),1,1,"")</f>
        <v>9</v>
      </c>
      <c r="AE617" s="34"/>
      <c r="AF617" s="34"/>
      <c r="AG617" s="34"/>
      <c r="AH617" s="34"/>
      <c r="AI617" s="34"/>
      <c r="AJ617" s="34"/>
      <c r="AK617" s="34"/>
      <c r="AL617" s="34"/>
      <c r="AM617" s="34"/>
    </row>
    <row r="618" spans="1:39" ht="15">
      <c r="A618" s="65" t="s">
        <v>308</v>
      </c>
      <c r="B618" s="65" t="s">
        <v>241</v>
      </c>
      <c r="C618" s="66" t="s">
        <v>4894</v>
      </c>
      <c r="D618" s="67">
        <v>1.4285714285714286</v>
      </c>
      <c r="E618" s="68" t="s">
        <v>137</v>
      </c>
      <c r="F618" s="69">
        <v>30.78125</v>
      </c>
      <c r="G618" s="66"/>
      <c r="H618" s="70"/>
      <c r="I618" s="71"/>
      <c r="J618" s="71"/>
      <c r="K618" s="34"/>
      <c r="L618" s="78">
        <v>618</v>
      </c>
      <c r="M618" s="78"/>
      <c r="N618" s="73"/>
      <c r="O618" s="80" t="s">
        <v>381</v>
      </c>
      <c r="P618" s="80" t="s">
        <v>537</v>
      </c>
      <c r="Q618" s="80" t="s">
        <v>933</v>
      </c>
      <c r="R618" s="80" t="s">
        <v>930</v>
      </c>
      <c r="S618" s="80"/>
      <c r="T618" s="80"/>
      <c r="U618" s="80"/>
      <c r="V618" s="80"/>
      <c r="W618" s="80"/>
      <c r="X618" s="80"/>
      <c r="Y618" s="80"/>
      <c r="Z618" s="80"/>
      <c r="AA618" s="80"/>
      <c r="AB618">
        <v>4</v>
      </c>
      <c r="AC618" s="79" t="str">
        <f>REPLACE(INDEX(GroupVertices[Group],MATCH(Edges[[#This Row],[Vertex 1]],GroupVertices[Vertex],0)),1,1,"")</f>
        <v>9</v>
      </c>
      <c r="AD618" s="79" t="str">
        <f>REPLACE(INDEX(GroupVertices[Group],MATCH(Edges[[#This Row],[Vertex 2]],GroupVertices[Vertex],0)),1,1,"")</f>
        <v>9</v>
      </c>
      <c r="AE618" s="34"/>
      <c r="AF618" s="34"/>
      <c r="AG618" s="34"/>
      <c r="AH618" s="34"/>
      <c r="AI618" s="34"/>
      <c r="AJ618" s="34"/>
      <c r="AK618" s="34"/>
      <c r="AL618" s="34"/>
      <c r="AM618" s="34"/>
    </row>
    <row r="619" spans="1:39" ht="15">
      <c r="A619" s="65" t="s">
        <v>308</v>
      </c>
      <c r="B619" s="65" t="s">
        <v>241</v>
      </c>
      <c r="C619" s="66" t="s">
        <v>4894</v>
      </c>
      <c r="D619" s="67">
        <v>1.4285714285714286</v>
      </c>
      <c r="E619" s="68" t="s">
        <v>137</v>
      </c>
      <c r="F619" s="69">
        <v>30.78125</v>
      </c>
      <c r="G619" s="66"/>
      <c r="H619" s="70"/>
      <c r="I619" s="71"/>
      <c r="J619" s="71"/>
      <c r="K619" s="34"/>
      <c r="L619" s="78">
        <v>619</v>
      </c>
      <c r="M619" s="78"/>
      <c r="N619" s="73"/>
      <c r="O619" s="80" t="s">
        <v>381</v>
      </c>
      <c r="P619" s="80" t="s">
        <v>537</v>
      </c>
      <c r="Q619" s="80" t="s">
        <v>933</v>
      </c>
      <c r="R619" s="80" t="s">
        <v>931</v>
      </c>
      <c r="S619" s="80"/>
      <c r="T619" s="80"/>
      <c r="U619" s="80"/>
      <c r="V619" s="80"/>
      <c r="W619" s="80"/>
      <c r="X619" s="80"/>
      <c r="Y619" s="80"/>
      <c r="Z619" s="80"/>
      <c r="AA619" s="80"/>
      <c r="AB619">
        <v>4</v>
      </c>
      <c r="AC619" s="79" t="str">
        <f>REPLACE(INDEX(GroupVertices[Group],MATCH(Edges[[#This Row],[Vertex 1]],GroupVertices[Vertex],0)),1,1,"")</f>
        <v>9</v>
      </c>
      <c r="AD619" s="79" t="str">
        <f>REPLACE(INDEX(GroupVertices[Group],MATCH(Edges[[#This Row],[Vertex 2]],GroupVertices[Vertex],0)),1,1,"")</f>
        <v>9</v>
      </c>
      <c r="AE619" s="34"/>
      <c r="AF619" s="34"/>
      <c r="AG619" s="34"/>
      <c r="AH619" s="34"/>
      <c r="AI619" s="34"/>
      <c r="AJ619" s="34"/>
      <c r="AK619" s="34"/>
      <c r="AL619" s="34"/>
      <c r="AM619" s="34"/>
    </row>
    <row r="620" spans="1:39" ht="15">
      <c r="A620" s="65" t="s">
        <v>308</v>
      </c>
      <c r="B620" s="65" t="s">
        <v>241</v>
      </c>
      <c r="C620" s="66" t="s">
        <v>4894</v>
      </c>
      <c r="D620" s="67">
        <v>1.4285714285714286</v>
      </c>
      <c r="E620" s="68" t="s">
        <v>137</v>
      </c>
      <c r="F620" s="69">
        <v>30.78125</v>
      </c>
      <c r="G620" s="66"/>
      <c r="H620" s="70"/>
      <c r="I620" s="71"/>
      <c r="J620" s="71"/>
      <c r="K620" s="34"/>
      <c r="L620" s="78">
        <v>620</v>
      </c>
      <c r="M620" s="78"/>
      <c r="N620" s="73"/>
      <c r="O620" s="80" t="s">
        <v>381</v>
      </c>
      <c r="P620" s="80" t="s">
        <v>537</v>
      </c>
      <c r="Q620" s="80" t="s">
        <v>933</v>
      </c>
      <c r="R620" s="80" t="s">
        <v>932</v>
      </c>
      <c r="S620" s="80"/>
      <c r="T620" s="80"/>
      <c r="U620" s="80"/>
      <c r="V620" s="80"/>
      <c r="W620" s="80"/>
      <c r="X620" s="80"/>
      <c r="Y620" s="80"/>
      <c r="Z620" s="80"/>
      <c r="AA620" s="80"/>
      <c r="AB620">
        <v>4</v>
      </c>
      <c r="AC620" s="79" t="str">
        <f>REPLACE(INDEX(GroupVertices[Group],MATCH(Edges[[#This Row],[Vertex 1]],GroupVertices[Vertex],0)),1,1,"")</f>
        <v>9</v>
      </c>
      <c r="AD620" s="79" t="str">
        <f>REPLACE(INDEX(GroupVertices[Group],MATCH(Edges[[#This Row],[Vertex 2]],GroupVertices[Vertex],0)),1,1,"")</f>
        <v>9</v>
      </c>
      <c r="AE620" s="34"/>
      <c r="AF620" s="34"/>
      <c r="AG620" s="34"/>
      <c r="AH620" s="34"/>
      <c r="AI620" s="34"/>
      <c r="AJ620" s="34"/>
      <c r="AK620" s="34"/>
      <c r="AL620" s="34"/>
      <c r="AM620" s="34"/>
    </row>
    <row r="621" spans="1:39" ht="15">
      <c r="A621" s="65" t="s">
        <v>308</v>
      </c>
      <c r="B621" s="65" t="s">
        <v>275</v>
      </c>
      <c r="C621" s="66" t="s">
        <v>4893</v>
      </c>
      <c r="D621" s="67">
        <v>1</v>
      </c>
      <c r="E621" s="68" t="s">
        <v>133</v>
      </c>
      <c r="F621" s="69">
        <v>32</v>
      </c>
      <c r="G621" s="66"/>
      <c r="H621" s="70"/>
      <c r="I621" s="71"/>
      <c r="J621" s="71"/>
      <c r="K621" s="34"/>
      <c r="L621" s="78">
        <v>621</v>
      </c>
      <c r="M621" s="78"/>
      <c r="N621" s="73"/>
      <c r="O621" s="80" t="s">
        <v>381</v>
      </c>
      <c r="P621" s="80" t="s">
        <v>592</v>
      </c>
      <c r="Q621" s="80" t="s">
        <v>1018</v>
      </c>
      <c r="R621" s="80" t="s">
        <v>1469</v>
      </c>
      <c r="S621" s="80"/>
      <c r="T621" s="80"/>
      <c r="U621" s="80"/>
      <c r="V621" s="80"/>
      <c r="W621" s="80"/>
      <c r="X621" s="80"/>
      <c r="Y621" s="80"/>
      <c r="Z621" s="80"/>
      <c r="AA621" s="80"/>
      <c r="AB621">
        <v>1</v>
      </c>
      <c r="AC621" s="79" t="str">
        <f>REPLACE(INDEX(GroupVertices[Group],MATCH(Edges[[#This Row],[Vertex 1]],GroupVertices[Vertex],0)),1,1,"")</f>
        <v>9</v>
      </c>
      <c r="AD621" s="79" t="str">
        <f>REPLACE(INDEX(GroupVertices[Group],MATCH(Edges[[#This Row],[Vertex 2]],GroupVertices[Vertex],0)),1,1,"")</f>
        <v>4</v>
      </c>
      <c r="AE621" s="34"/>
      <c r="AF621" s="34"/>
      <c r="AG621" s="34"/>
      <c r="AH621" s="34"/>
      <c r="AI621" s="34"/>
      <c r="AJ621" s="34"/>
      <c r="AK621" s="34"/>
      <c r="AL621" s="34"/>
      <c r="AM621" s="34"/>
    </row>
    <row r="622" spans="1:39" ht="15">
      <c r="A622" s="65" t="s">
        <v>308</v>
      </c>
      <c r="B622" s="65" t="s">
        <v>278</v>
      </c>
      <c r="C622" s="66" t="s">
        <v>4893</v>
      </c>
      <c r="D622" s="67">
        <v>1</v>
      </c>
      <c r="E622" s="68" t="s">
        <v>133</v>
      </c>
      <c r="F622" s="69">
        <v>32</v>
      </c>
      <c r="G622" s="66"/>
      <c r="H622" s="70"/>
      <c r="I622" s="71"/>
      <c r="J622" s="71"/>
      <c r="K622" s="34"/>
      <c r="L622" s="78">
        <v>622</v>
      </c>
      <c r="M622" s="78"/>
      <c r="N622" s="73"/>
      <c r="O622" s="80" t="s">
        <v>381</v>
      </c>
      <c r="P622" s="80" t="s">
        <v>591</v>
      </c>
      <c r="Q622" s="80" t="s">
        <v>1017</v>
      </c>
      <c r="R622" s="80" t="s">
        <v>1022</v>
      </c>
      <c r="S622" s="80"/>
      <c r="T622" s="80"/>
      <c r="U622" s="80"/>
      <c r="V622" s="80"/>
      <c r="W622" s="80"/>
      <c r="X622" s="80"/>
      <c r="Y622" s="80"/>
      <c r="Z622" s="80"/>
      <c r="AA622" s="80"/>
      <c r="AB622">
        <v>1</v>
      </c>
      <c r="AC622" s="79" t="str">
        <f>REPLACE(INDEX(GroupVertices[Group],MATCH(Edges[[#This Row],[Vertex 1]],GroupVertices[Vertex],0)),1,1,"")</f>
        <v>9</v>
      </c>
      <c r="AD622" s="79" t="str">
        <f>REPLACE(INDEX(GroupVertices[Group],MATCH(Edges[[#This Row],[Vertex 2]],GroupVertices[Vertex],0)),1,1,"")</f>
        <v>6</v>
      </c>
      <c r="AE622" s="34"/>
      <c r="AF622" s="34"/>
      <c r="AG622" s="34"/>
      <c r="AH622" s="34"/>
      <c r="AI622" s="34"/>
      <c r="AJ622" s="34"/>
      <c r="AK622" s="34"/>
      <c r="AL622" s="34"/>
      <c r="AM622" s="34"/>
    </row>
    <row r="623" spans="1:39" ht="15">
      <c r="A623" s="65" t="s">
        <v>308</v>
      </c>
      <c r="B623" s="65" t="s">
        <v>332</v>
      </c>
      <c r="C623" s="66" t="s">
        <v>4893</v>
      </c>
      <c r="D623" s="67">
        <v>1</v>
      </c>
      <c r="E623" s="68" t="s">
        <v>133</v>
      </c>
      <c r="F623" s="69">
        <v>32</v>
      </c>
      <c r="G623" s="66"/>
      <c r="H623" s="70"/>
      <c r="I623" s="71"/>
      <c r="J623" s="71"/>
      <c r="K623" s="34"/>
      <c r="L623" s="78">
        <v>623</v>
      </c>
      <c r="M623" s="78"/>
      <c r="N623" s="73"/>
      <c r="O623" s="80" t="s">
        <v>381</v>
      </c>
      <c r="P623" s="80" t="s">
        <v>593</v>
      </c>
      <c r="Q623" s="80" t="s">
        <v>1019</v>
      </c>
      <c r="R623" s="80" t="s">
        <v>1470</v>
      </c>
      <c r="S623" s="80"/>
      <c r="T623" s="80"/>
      <c r="U623" s="80"/>
      <c r="V623" s="80"/>
      <c r="W623" s="80"/>
      <c r="X623" s="80"/>
      <c r="Y623" s="80"/>
      <c r="Z623" s="80"/>
      <c r="AA623" s="80"/>
      <c r="AB623">
        <v>1</v>
      </c>
      <c r="AC623" s="79" t="str">
        <f>REPLACE(INDEX(GroupVertices[Group],MATCH(Edges[[#This Row],[Vertex 1]],GroupVertices[Vertex],0)),1,1,"")</f>
        <v>9</v>
      </c>
      <c r="AD623" s="79" t="str">
        <f>REPLACE(INDEX(GroupVertices[Group],MATCH(Edges[[#This Row],[Vertex 2]],GroupVertices[Vertex],0)),1,1,"")</f>
        <v>5</v>
      </c>
      <c r="AE623" s="34"/>
      <c r="AF623" s="34"/>
      <c r="AG623" s="34"/>
      <c r="AH623" s="34"/>
      <c r="AI623" s="34"/>
      <c r="AJ623" s="34"/>
      <c r="AK623" s="34"/>
      <c r="AL623" s="34"/>
      <c r="AM623" s="34"/>
    </row>
    <row r="624" spans="1:39" ht="15">
      <c r="A624" s="65" t="s">
        <v>319</v>
      </c>
      <c r="B624" s="65" t="s">
        <v>308</v>
      </c>
      <c r="C624" s="66" t="s">
        <v>4893</v>
      </c>
      <c r="D624" s="67">
        <v>1.1428571428571428</v>
      </c>
      <c r="E624" s="68" t="s">
        <v>137</v>
      </c>
      <c r="F624" s="69">
        <v>31.59375</v>
      </c>
      <c r="G624" s="66"/>
      <c r="H624" s="70"/>
      <c r="I624" s="71"/>
      <c r="J624" s="71"/>
      <c r="K624" s="34"/>
      <c r="L624" s="78">
        <v>624</v>
      </c>
      <c r="M624" s="78"/>
      <c r="N624" s="73"/>
      <c r="O624" s="80" t="s">
        <v>381</v>
      </c>
      <c r="P624" s="80" t="s">
        <v>574</v>
      </c>
      <c r="Q624" s="80" t="s">
        <v>988</v>
      </c>
      <c r="R624" s="80" t="s">
        <v>986</v>
      </c>
      <c r="S624" s="80"/>
      <c r="T624" s="80"/>
      <c r="U624" s="80"/>
      <c r="V624" s="80"/>
      <c r="W624" s="80"/>
      <c r="X624" s="80"/>
      <c r="Y624" s="80"/>
      <c r="Z624" s="80"/>
      <c r="AA624" s="80"/>
      <c r="AB624">
        <v>2</v>
      </c>
      <c r="AC624" s="79" t="str">
        <f>REPLACE(INDEX(GroupVertices[Group],MATCH(Edges[[#This Row],[Vertex 1]],GroupVertices[Vertex],0)),1,1,"")</f>
        <v>4</v>
      </c>
      <c r="AD624" s="79" t="str">
        <f>REPLACE(INDEX(GroupVertices[Group],MATCH(Edges[[#This Row],[Vertex 2]],GroupVertices[Vertex],0)),1,1,"")</f>
        <v>9</v>
      </c>
      <c r="AE624" s="34"/>
      <c r="AF624" s="34"/>
      <c r="AG624" s="34"/>
      <c r="AH624" s="34"/>
      <c r="AI624" s="34"/>
      <c r="AJ624" s="34"/>
      <c r="AK624" s="34"/>
      <c r="AL624" s="34"/>
      <c r="AM624" s="34"/>
    </row>
    <row r="625" spans="1:39" ht="15">
      <c r="A625" s="65" t="s">
        <v>319</v>
      </c>
      <c r="B625" s="65" t="s">
        <v>308</v>
      </c>
      <c r="C625" s="66" t="s">
        <v>4893</v>
      </c>
      <c r="D625" s="67">
        <v>1.1428571428571428</v>
      </c>
      <c r="E625" s="68" t="s">
        <v>137</v>
      </c>
      <c r="F625" s="69">
        <v>31.59375</v>
      </c>
      <c r="G625" s="66"/>
      <c r="H625" s="70"/>
      <c r="I625" s="71"/>
      <c r="J625" s="71"/>
      <c r="K625" s="34"/>
      <c r="L625" s="78">
        <v>625</v>
      </c>
      <c r="M625" s="78"/>
      <c r="N625" s="73"/>
      <c r="O625" s="80" t="s">
        <v>381</v>
      </c>
      <c r="P625" s="80" t="s">
        <v>574</v>
      </c>
      <c r="Q625" s="80" t="s">
        <v>988</v>
      </c>
      <c r="R625" s="80" t="s">
        <v>987</v>
      </c>
      <c r="S625" s="80"/>
      <c r="T625" s="80"/>
      <c r="U625" s="80"/>
      <c r="V625" s="80"/>
      <c r="W625" s="80"/>
      <c r="X625" s="80"/>
      <c r="Y625" s="80"/>
      <c r="Z625" s="80"/>
      <c r="AA625" s="80"/>
      <c r="AB625">
        <v>2</v>
      </c>
      <c r="AC625" s="79" t="str">
        <f>REPLACE(INDEX(GroupVertices[Group],MATCH(Edges[[#This Row],[Vertex 1]],GroupVertices[Vertex],0)),1,1,"")</f>
        <v>4</v>
      </c>
      <c r="AD625" s="79" t="str">
        <f>REPLACE(INDEX(GroupVertices[Group],MATCH(Edges[[#This Row],[Vertex 2]],GroupVertices[Vertex],0)),1,1,"")</f>
        <v>9</v>
      </c>
      <c r="AE625" s="34"/>
      <c r="AF625" s="34"/>
      <c r="AG625" s="34"/>
      <c r="AH625" s="34"/>
      <c r="AI625" s="34"/>
      <c r="AJ625" s="34"/>
      <c r="AK625" s="34"/>
      <c r="AL625" s="34"/>
      <c r="AM625" s="34"/>
    </row>
    <row r="626" spans="1:39" ht="15">
      <c r="A626" s="65" t="s">
        <v>278</v>
      </c>
      <c r="B626" s="65" t="s">
        <v>292</v>
      </c>
      <c r="C626" s="66" t="s">
        <v>4893</v>
      </c>
      <c r="D626" s="67">
        <v>1</v>
      </c>
      <c r="E626" s="68" t="s">
        <v>133</v>
      </c>
      <c r="F626" s="69">
        <v>32</v>
      </c>
      <c r="G626" s="66"/>
      <c r="H626" s="70"/>
      <c r="I626" s="71"/>
      <c r="J626" s="71"/>
      <c r="K626" s="34"/>
      <c r="L626" s="78">
        <v>626</v>
      </c>
      <c r="M626" s="78"/>
      <c r="N626" s="73"/>
      <c r="O626" s="80" t="s">
        <v>381</v>
      </c>
      <c r="P626" s="80" t="s">
        <v>594</v>
      </c>
      <c r="Q626" s="80" t="s">
        <v>1020</v>
      </c>
      <c r="R626" s="80" t="s">
        <v>1471</v>
      </c>
      <c r="S626" s="80"/>
      <c r="T626" s="80"/>
      <c r="U626" s="80"/>
      <c r="V626" s="80"/>
      <c r="W626" s="80"/>
      <c r="X626" s="80"/>
      <c r="Y626" s="80"/>
      <c r="Z626" s="80"/>
      <c r="AA626" s="80"/>
      <c r="AB626">
        <v>1</v>
      </c>
      <c r="AC626" s="79" t="str">
        <f>REPLACE(INDEX(GroupVertices[Group],MATCH(Edges[[#This Row],[Vertex 1]],GroupVertices[Vertex],0)),1,1,"")</f>
        <v>6</v>
      </c>
      <c r="AD626" s="79" t="str">
        <f>REPLACE(INDEX(GroupVertices[Group],MATCH(Edges[[#This Row],[Vertex 2]],GroupVertices[Vertex],0)),1,1,"")</f>
        <v>6</v>
      </c>
      <c r="AE626" s="34"/>
      <c r="AF626" s="34"/>
      <c r="AG626" s="34"/>
      <c r="AH626" s="34"/>
      <c r="AI626" s="34"/>
      <c r="AJ626" s="34"/>
      <c r="AK626" s="34"/>
      <c r="AL626" s="34"/>
      <c r="AM626" s="34"/>
    </row>
    <row r="627" spans="1:39" ht="15">
      <c r="A627" s="65" t="s">
        <v>319</v>
      </c>
      <c r="B627" s="65" t="s">
        <v>292</v>
      </c>
      <c r="C627" s="66" t="s">
        <v>4893</v>
      </c>
      <c r="D627" s="67">
        <v>1</v>
      </c>
      <c r="E627" s="68" t="s">
        <v>133</v>
      </c>
      <c r="F627" s="69">
        <v>32</v>
      </c>
      <c r="G627" s="66"/>
      <c r="H627" s="70"/>
      <c r="I627" s="71"/>
      <c r="J627" s="71"/>
      <c r="K627" s="34"/>
      <c r="L627" s="78">
        <v>627</v>
      </c>
      <c r="M627" s="78"/>
      <c r="N627" s="73"/>
      <c r="O627" s="80" t="s">
        <v>381</v>
      </c>
      <c r="P627" s="80" t="s">
        <v>582</v>
      </c>
      <c r="Q627" s="80" t="s">
        <v>1006</v>
      </c>
      <c r="R627" s="80" t="s">
        <v>1004</v>
      </c>
      <c r="S627" s="80"/>
      <c r="T627" s="80"/>
      <c r="U627" s="80"/>
      <c r="V627" s="80"/>
      <c r="W627" s="80"/>
      <c r="X627" s="80"/>
      <c r="Y627" s="80"/>
      <c r="Z627" s="80"/>
      <c r="AA627" s="80"/>
      <c r="AB627">
        <v>1</v>
      </c>
      <c r="AC627" s="79" t="str">
        <f>REPLACE(INDEX(GroupVertices[Group],MATCH(Edges[[#This Row],[Vertex 1]],GroupVertices[Vertex],0)),1,1,"")</f>
        <v>4</v>
      </c>
      <c r="AD627" s="79" t="str">
        <f>REPLACE(INDEX(GroupVertices[Group],MATCH(Edges[[#This Row],[Vertex 2]],GroupVertices[Vertex],0)),1,1,"")</f>
        <v>6</v>
      </c>
      <c r="AE627" s="34"/>
      <c r="AF627" s="34"/>
      <c r="AG627" s="34"/>
      <c r="AH627" s="34"/>
      <c r="AI627" s="34"/>
      <c r="AJ627" s="34"/>
      <c r="AK627" s="34"/>
      <c r="AL627" s="34"/>
      <c r="AM627" s="34"/>
    </row>
    <row r="628" spans="1:39" ht="15">
      <c r="A628" s="65" t="s">
        <v>323</v>
      </c>
      <c r="B628" s="65" t="s">
        <v>292</v>
      </c>
      <c r="C628" s="66" t="s">
        <v>4893</v>
      </c>
      <c r="D628" s="67">
        <v>1</v>
      </c>
      <c r="E628" s="68" t="s">
        <v>133</v>
      </c>
      <c r="F628" s="69">
        <v>32</v>
      </c>
      <c r="G628" s="66"/>
      <c r="H628" s="70"/>
      <c r="I628" s="71"/>
      <c r="J628" s="71"/>
      <c r="K628" s="34"/>
      <c r="L628" s="78">
        <v>628</v>
      </c>
      <c r="M628" s="78"/>
      <c r="N628" s="73"/>
      <c r="O628" s="80" t="s">
        <v>381</v>
      </c>
      <c r="P628" s="80" t="s">
        <v>594</v>
      </c>
      <c r="Q628" s="80" t="s">
        <v>1020</v>
      </c>
      <c r="R628" s="80" t="s">
        <v>1471</v>
      </c>
      <c r="S628" s="80"/>
      <c r="T628" s="80"/>
      <c r="U628" s="80"/>
      <c r="V628" s="80"/>
      <c r="W628" s="80"/>
      <c r="X628" s="80"/>
      <c r="Y628" s="80"/>
      <c r="Z628" s="80"/>
      <c r="AA628" s="80"/>
      <c r="AB628">
        <v>1</v>
      </c>
      <c r="AC628" s="79" t="str">
        <f>REPLACE(INDEX(GroupVertices[Group],MATCH(Edges[[#This Row],[Vertex 1]],GroupVertices[Vertex],0)),1,1,"")</f>
        <v>6</v>
      </c>
      <c r="AD628" s="79" t="str">
        <f>REPLACE(INDEX(GroupVertices[Group],MATCH(Edges[[#This Row],[Vertex 2]],GroupVertices[Vertex],0)),1,1,"")</f>
        <v>6</v>
      </c>
      <c r="AE628" s="34"/>
      <c r="AF628" s="34"/>
      <c r="AG628" s="34"/>
      <c r="AH628" s="34"/>
      <c r="AI628" s="34"/>
      <c r="AJ628" s="34"/>
      <c r="AK628" s="34"/>
      <c r="AL628" s="34"/>
      <c r="AM628" s="34"/>
    </row>
    <row r="629" spans="1:39" ht="15">
      <c r="A629" s="65" t="s">
        <v>278</v>
      </c>
      <c r="B629" s="65" t="s">
        <v>290</v>
      </c>
      <c r="C629" s="66" t="s">
        <v>4893</v>
      </c>
      <c r="D629" s="67">
        <v>1</v>
      </c>
      <c r="E629" s="68" t="s">
        <v>133</v>
      </c>
      <c r="F629" s="69">
        <v>32</v>
      </c>
      <c r="G629" s="66"/>
      <c r="H629" s="70"/>
      <c r="I629" s="71"/>
      <c r="J629" s="71"/>
      <c r="K629" s="34"/>
      <c r="L629" s="78">
        <v>629</v>
      </c>
      <c r="M629" s="78"/>
      <c r="N629" s="73"/>
      <c r="O629" s="80" t="s">
        <v>381</v>
      </c>
      <c r="P629" s="80" t="s">
        <v>595</v>
      </c>
      <c r="Q629" s="80" t="s">
        <v>1021</v>
      </c>
      <c r="R629" s="80" t="s">
        <v>1472</v>
      </c>
      <c r="S629" s="80"/>
      <c r="T629" s="80"/>
      <c r="U629" s="80"/>
      <c r="V629" s="80"/>
      <c r="W629" s="80"/>
      <c r="X629" s="80"/>
      <c r="Y629" s="80"/>
      <c r="Z629" s="80"/>
      <c r="AA629" s="80"/>
      <c r="AB629">
        <v>1</v>
      </c>
      <c r="AC629" s="79" t="str">
        <f>REPLACE(INDEX(GroupVertices[Group],MATCH(Edges[[#This Row],[Vertex 1]],GroupVertices[Vertex],0)),1,1,"")</f>
        <v>6</v>
      </c>
      <c r="AD629" s="79" t="str">
        <f>REPLACE(INDEX(GroupVertices[Group],MATCH(Edges[[#This Row],[Vertex 2]],GroupVertices[Vertex],0)),1,1,"")</f>
        <v>3</v>
      </c>
      <c r="AE629" s="34"/>
      <c r="AF629" s="34"/>
      <c r="AG629" s="34"/>
      <c r="AH629" s="34"/>
      <c r="AI629" s="34"/>
      <c r="AJ629" s="34"/>
      <c r="AK629" s="34"/>
      <c r="AL629" s="34"/>
      <c r="AM629" s="34"/>
    </row>
    <row r="630" spans="1:39" ht="15">
      <c r="A630" s="65" t="s">
        <v>278</v>
      </c>
      <c r="B630" s="65" t="s">
        <v>246</v>
      </c>
      <c r="C630" s="66" t="s">
        <v>4893</v>
      </c>
      <c r="D630" s="67">
        <v>1</v>
      </c>
      <c r="E630" s="68" t="s">
        <v>133</v>
      </c>
      <c r="F630" s="69">
        <v>32</v>
      </c>
      <c r="G630" s="66"/>
      <c r="H630" s="70"/>
      <c r="I630" s="71"/>
      <c r="J630" s="71"/>
      <c r="K630" s="34"/>
      <c r="L630" s="78">
        <v>630</v>
      </c>
      <c r="M630" s="78"/>
      <c r="N630" s="73"/>
      <c r="O630" s="80" t="s">
        <v>381</v>
      </c>
      <c r="P630" s="80" t="s">
        <v>591</v>
      </c>
      <c r="Q630" s="80" t="s">
        <v>1022</v>
      </c>
      <c r="R630" s="80" t="s">
        <v>1468</v>
      </c>
      <c r="S630" s="80"/>
      <c r="T630" s="80"/>
      <c r="U630" s="80"/>
      <c r="V630" s="80"/>
      <c r="W630" s="80"/>
      <c r="X630" s="80"/>
      <c r="Y630" s="80"/>
      <c r="Z630" s="80"/>
      <c r="AA630" s="80"/>
      <c r="AB630">
        <v>1</v>
      </c>
      <c r="AC630" s="79" t="str">
        <f>REPLACE(INDEX(GroupVertices[Group],MATCH(Edges[[#This Row],[Vertex 1]],GroupVertices[Vertex],0)),1,1,"")</f>
        <v>6</v>
      </c>
      <c r="AD630" s="79" t="str">
        <f>REPLACE(INDEX(GroupVertices[Group],MATCH(Edges[[#This Row],[Vertex 2]],GroupVertices[Vertex],0)),1,1,"")</f>
        <v>6</v>
      </c>
      <c r="AE630" s="34"/>
      <c r="AF630" s="34"/>
      <c r="AG630" s="34"/>
      <c r="AH630" s="34"/>
      <c r="AI630" s="34"/>
      <c r="AJ630" s="34"/>
      <c r="AK630" s="34"/>
      <c r="AL630" s="34"/>
      <c r="AM630" s="34"/>
    </row>
    <row r="631" spans="1:39" ht="15">
      <c r="A631" s="65" t="s">
        <v>278</v>
      </c>
      <c r="B631" s="65" t="s">
        <v>320</v>
      </c>
      <c r="C631" s="66" t="s">
        <v>4893</v>
      </c>
      <c r="D631" s="67">
        <v>1</v>
      </c>
      <c r="E631" s="68" t="s">
        <v>133</v>
      </c>
      <c r="F631" s="69">
        <v>32</v>
      </c>
      <c r="G631" s="66"/>
      <c r="H631" s="70"/>
      <c r="I631" s="71"/>
      <c r="J631" s="71"/>
      <c r="K631" s="34"/>
      <c r="L631" s="78">
        <v>631</v>
      </c>
      <c r="M631" s="78"/>
      <c r="N631" s="73"/>
      <c r="O631" s="80" t="s">
        <v>381</v>
      </c>
      <c r="P631" s="80" t="s">
        <v>575</v>
      </c>
      <c r="Q631" s="80" t="s">
        <v>990</v>
      </c>
      <c r="R631" s="80" t="s">
        <v>989</v>
      </c>
      <c r="S631" s="80"/>
      <c r="T631" s="80"/>
      <c r="U631" s="80"/>
      <c r="V631" s="80"/>
      <c r="W631" s="80"/>
      <c r="X631" s="80"/>
      <c r="Y631" s="80"/>
      <c r="Z631" s="80"/>
      <c r="AA631" s="80"/>
      <c r="AB631">
        <v>1</v>
      </c>
      <c r="AC631" s="79" t="str">
        <f>REPLACE(INDEX(GroupVertices[Group],MATCH(Edges[[#This Row],[Vertex 1]],GroupVertices[Vertex],0)),1,1,"")</f>
        <v>6</v>
      </c>
      <c r="AD631" s="79" t="str">
        <f>REPLACE(INDEX(GroupVertices[Group],MATCH(Edges[[#This Row],[Vertex 2]],GroupVertices[Vertex],0)),1,1,"")</f>
        <v>4</v>
      </c>
      <c r="AE631" s="34"/>
      <c r="AF631" s="34"/>
      <c r="AG631" s="34"/>
      <c r="AH631" s="34"/>
      <c r="AI631" s="34"/>
      <c r="AJ631" s="34"/>
      <c r="AK631" s="34"/>
      <c r="AL631" s="34"/>
      <c r="AM631" s="34"/>
    </row>
    <row r="632" spans="1:39" ht="15">
      <c r="A632" s="65" t="s">
        <v>278</v>
      </c>
      <c r="B632" s="65" t="s">
        <v>283</v>
      </c>
      <c r="C632" s="66" t="s">
        <v>4893</v>
      </c>
      <c r="D632" s="67">
        <v>1</v>
      </c>
      <c r="E632" s="68" t="s">
        <v>133</v>
      </c>
      <c r="F632" s="69">
        <v>32</v>
      </c>
      <c r="G632" s="66"/>
      <c r="H632" s="70"/>
      <c r="I632" s="71"/>
      <c r="J632" s="71"/>
      <c r="K632" s="34"/>
      <c r="L632" s="78">
        <v>632</v>
      </c>
      <c r="M632" s="78"/>
      <c r="N632" s="73"/>
      <c r="O632" s="80" t="s">
        <v>381</v>
      </c>
      <c r="P632" s="80" t="s">
        <v>596</v>
      </c>
      <c r="Q632" s="80" t="s">
        <v>1023</v>
      </c>
      <c r="R632" s="80" t="s">
        <v>1473</v>
      </c>
      <c r="S632" s="80"/>
      <c r="T632" s="80"/>
      <c r="U632" s="80"/>
      <c r="V632" s="80"/>
      <c r="W632" s="80"/>
      <c r="X632" s="80"/>
      <c r="Y632" s="80"/>
      <c r="Z632" s="80"/>
      <c r="AA632" s="80"/>
      <c r="AB632">
        <v>1</v>
      </c>
      <c r="AC632" s="79" t="str">
        <f>REPLACE(INDEX(GroupVertices[Group],MATCH(Edges[[#This Row],[Vertex 1]],GroupVertices[Vertex],0)),1,1,"")</f>
        <v>6</v>
      </c>
      <c r="AD632" s="79" t="str">
        <f>REPLACE(INDEX(GroupVertices[Group],MATCH(Edges[[#This Row],[Vertex 2]],GroupVertices[Vertex],0)),1,1,"")</f>
        <v>6</v>
      </c>
      <c r="AE632" s="34"/>
      <c r="AF632" s="34"/>
      <c r="AG632" s="34"/>
      <c r="AH632" s="34"/>
      <c r="AI632" s="34"/>
      <c r="AJ632" s="34"/>
      <c r="AK632" s="34"/>
      <c r="AL632" s="34"/>
      <c r="AM632" s="34"/>
    </row>
    <row r="633" spans="1:39" ht="15">
      <c r="A633" s="65" t="s">
        <v>319</v>
      </c>
      <c r="B633" s="65" t="s">
        <v>278</v>
      </c>
      <c r="C633" s="66" t="s">
        <v>4894</v>
      </c>
      <c r="D633" s="67">
        <v>1.4285714285714286</v>
      </c>
      <c r="E633" s="68" t="s">
        <v>137</v>
      </c>
      <c r="F633" s="69">
        <v>30.78125</v>
      </c>
      <c r="G633" s="66"/>
      <c r="H633" s="70"/>
      <c r="I633" s="71"/>
      <c r="J633" s="71"/>
      <c r="K633" s="34"/>
      <c r="L633" s="78">
        <v>633</v>
      </c>
      <c r="M633" s="78"/>
      <c r="N633" s="73"/>
      <c r="O633" s="80" t="s">
        <v>381</v>
      </c>
      <c r="P633" s="80" t="s">
        <v>575</v>
      </c>
      <c r="Q633" s="80" t="s">
        <v>991</v>
      </c>
      <c r="R633" s="80" t="s">
        <v>990</v>
      </c>
      <c r="S633" s="80"/>
      <c r="T633" s="80"/>
      <c r="U633" s="80"/>
      <c r="V633" s="80"/>
      <c r="W633" s="80"/>
      <c r="X633" s="80"/>
      <c r="Y633" s="80"/>
      <c r="Z633" s="80"/>
      <c r="AA633" s="80"/>
      <c r="AB633">
        <v>4</v>
      </c>
      <c r="AC633" s="79" t="str">
        <f>REPLACE(INDEX(GroupVertices[Group],MATCH(Edges[[#This Row],[Vertex 1]],GroupVertices[Vertex],0)),1,1,"")</f>
        <v>4</v>
      </c>
      <c r="AD633" s="79" t="str">
        <f>REPLACE(INDEX(GroupVertices[Group],MATCH(Edges[[#This Row],[Vertex 2]],GroupVertices[Vertex],0)),1,1,"")</f>
        <v>6</v>
      </c>
      <c r="AE633" s="34"/>
      <c r="AF633" s="34"/>
      <c r="AG633" s="34"/>
      <c r="AH633" s="34"/>
      <c r="AI633" s="34"/>
      <c r="AJ633" s="34"/>
      <c r="AK633" s="34"/>
      <c r="AL633" s="34"/>
      <c r="AM633" s="34"/>
    </row>
    <row r="634" spans="1:39" ht="15">
      <c r="A634" s="65" t="s">
        <v>319</v>
      </c>
      <c r="B634" s="65" t="s">
        <v>278</v>
      </c>
      <c r="C634" s="66" t="s">
        <v>4894</v>
      </c>
      <c r="D634" s="67">
        <v>1.4285714285714286</v>
      </c>
      <c r="E634" s="68" t="s">
        <v>137</v>
      </c>
      <c r="F634" s="69">
        <v>30.78125</v>
      </c>
      <c r="G634" s="66"/>
      <c r="H634" s="70"/>
      <c r="I634" s="71"/>
      <c r="J634" s="71"/>
      <c r="K634" s="34"/>
      <c r="L634" s="78">
        <v>634</v>
      </c>
      <c r="M634" s="78"/>
      <c r="N634" s="73"/>
      <c r="O634" s="80" t="s">
        <v>381</v>
      </c>
      <c r="P634" s="80" t="s">
        <v>597</v>
      </c>
      <c r="Q634" s="80" t="s">
        <v>1024</v>
      </c>
      <c r="R634" s="80" t="s">
        <v>1474</v>
      </c>
      <c r="S634" s="80"/>
      <c r="T634" s="80"/>
      <c r="U634" s="80"/>
      <c r="V634" s="80"/>
      <c r="W634" s="80"/>
      <c r="X634" s="80"/>
      <c r="Y634" s="80"/>
      <c r="Z634" s="80"/>
      <c r="AA634" s="80"/>
      <c r="AB634">
        <v>4</v>
      </c>
      <c r="AC634" s="79" t="str">
        <f>REPLACE(INDEX(GroupVertices[Group],MATCH(Edges[[#This Row],[Vertex 1]],GroupVertices[Vertex],0)),1,1,"")</f>
        <v>4</v>
      </c>
      <c r="AD634" s="79" t="str">
        <f>REPLACE(INDEX(GroupVertices[Group],MATCH(Edges[[#This Row],[Vertex 2]],GroupVertices[Vertex],0)),1,1,"")</f>
        <v>6</v>
      </c>
      <c r="AE634" s="34"/>
      <c r="AF634" s="34"/>
      <c r="AG634" s="34"/>
      <c r="AH634" s="34"/>
      <c r="AI634" s="34"/>
      <c r="AJ634" s="34"/>
      <c r="AK634" s="34"/>
      <c r="AL634" s="34"/>
      <c r="AM634" s="34"/>
    </row>
    <row r="635" spans="1:39" ht="15">
      <c r="A635" s="65" t="s">
        <v>319</v>
      </c>
      <c r="B635" s="65" t="s">
        <v>278</v>
      </c>
      <c r="C635" s="66" t="s">
        <v>4894</v>
      </c>
      <c r="D635" s="67">
        <v>1.4285714285714286</v>
      </c>
      <c r="E635" s="68" t="s">
        <v>137</v>
      </c>
      <c r="F635" s="69">
        <v>30.78125</v>
      </c>
      <c r="G635" s="66"/>
      <c r="H635" s="70"/>
      <c r="I635" s="71"/>
      <c r="J635" s="71"/>
      <c r="K635" s="34"/>
      <c r="L635" s="78">
        <v>635</v>
      </c>
      <c r="M635" s="78"/>
      <c r="N635" s="73"/>
      <c r="O635" s="80" t="s">
        <v>381</v>
      </c>
      <c r="P635" s="80" t="s">
        <v>595</v>
      </c>
      <c r="Q635" s="80" t="s">
        <v>1025</v>
      </c>
      <c r="R635" s="80" t="s">
        <v>1021</v>
      </c>
      <c r="S635" s="80"/>
      <c r="T635" s="80"/>
      <c r="U635" s="80"/>
      <c r="V635" s="80"/>
      <c r="W635" s="80"/>
      <c r="X635" s="80"/>
      <c r="Y635" s="80"/>
      <c r="Z635" s="80"/>
      <c r="AA635" s="80"/>
      <c r="AB635">
        <v>4</v>
      </c>
      <c r="AC635" s="79" t="str">
        <f>REPLACE(INDEX(GroupVertices[Group],MATCH(Edges[[#This Row],[Vertex 1]],GroupVertices[Vertex],0)),1,1,"")</f>
        <v>4</v>
      </c>
      <c r="AD635" s="79" t="str">
        <f>REPLACE(INDEX(GroupVertices[Group],MATCH(Edges[[#This Row],[Vertex 2]],GroupVertices[Vertex],0)),1,1,"")</f>
        <v>6</v>
      </c>
      <c r="AE635" s="34"/>
      <c r="AF635" s="34"/>
      <c r="AG635" s="34"/>
      <c r="AH635" s="34"/>
      <c r="AI635" s="34"/>
      <c r="AJ635" s="34"/>
      <c r="AK635" s="34"/>
      <c r="AL635" s="34"/>
      <c r="AM635" s="34"/>
    </row>
    <row r="636" spans="1:39" ht="15">
      <c r="A636" s="65" t="s">
        <v>319</v>
      </c>
      <c r="B636" s="65" t="s">
        <v>278</v>
      </c>
      <c r="C636" s="66" t="s">
        <v>4894</v>
      </c>
      <c r="D636" s="67">
        <v>1.4285714285714286</v>
      </c>
      <c r="E636" s="68" t="s">
        <v>137</v>
      </c>
      <c r="F636" s="69">
        <v>30.78125</v>
      </c>
      <c r="G636" s="66"/>
      <c r="H636" s="70"/>
      <c r="I636" s="71"/>
      <c r="J636" s="71"/>
      <c r="K636" s="34"/>
      <c r="L636" s="78">
        <v>636</v>
      </c>
      <c r="M636" s="78"/>
      <c r="N636" s="73"/>
      <c r="O636" s="80" t="s">
        <v>381</v>
      </c>
      <c r="P636" s="80" t="s">
        <v>595</v>
      </c>
      <c r="Q636" s="80" t="s">
        <v>1026</v>
      </c>
      <c r="R636" s="80" t="s">
        <v>1021</v>
      </c>
      <c r="S636" s="80"/>
      <c r="T636" s="80"/>
      <c r="U636" s="80"/>
      <c r="V636" s="80"/>
      <c r="W636" s="80"/>
      <c r="X636" s="80"/>
      <c r="Y636" s="80"/>
      <c r="Z636" s="80"/>
      <c r="AA636" s="80"/>
      <c r="AB636">
        <v>4</v>
      </c>
      <c r="AC636" s="79" t="str">
        <f>REPLACE(INDEX(GroupVertices[Group],MATCH(Edges[[#This Row],[Vertex 1]],GroupVertices[Vertex],0)),1,1,"")</f>
        <v>4</v>
      </c>
      <c r="AD636" s="79" t="str">
        <f>REPLACE(INDEX(GroupVertices[Group],MATCH(Edges[[#This Row],[Vertex 2]],GroupVertices[Vertex],0)),1,1,"")</f>
        <v>6</v>
      </c>
      <c r="AE636" s="34"/>
      <c r="AF636" s="34"/>
      <c r="AG636" s="34"/>
      <c r="AH636" s="34"/>
      <c r="AI636" s="34"/>
      <c r="AJ636" s="34"/>
      <c r="AK636" s="34"/>
      <c r="AL636" s="34"/>
      <c r="AM636" s="34"/>
    </row>
    <row r="637" spans="1:39" ht="15">
      <c r="A637" s="65" t="s">
        <v>323</v>
      </c>
      <c r="B637" s="65" t="s">
        <v>278</v>
      </c>
      <c r="C637" s="66" t="s">
        <v>4893</v>
      </c>
      <c r="D637" s="67">
        <v>1</v>
      </c>
      <c r="E637" s="68" t="s">
        <v>133</v>
      </c>
      <c r="F637" s="69">
        <v>32</v>
      </c>
      <c r="G637" s="66"/>
      <c r="H637" s="70"/>
      <c r="I637" s="71"/>
      <c r="J637" s="71"/>
      <c r="K637" s="34"/>
      <c r="L637" s="78">
        <v>637</v>
      </c>
      <c r="M637" s="78"/>
      <c r="N637" s="73"/>
      <c r="O637" s="80" t="s">
        <v>381</v>
      </c>
      <c r="P637" s="80" t="s">
        <v>594</v>
      </c>
      <c r="Q637" s="80" t="s">
        <v>1020</v>
      </c>
      <c r="R637" s="80" t="s">
        <v>1020</v>
      </c>
      <c r="S637" s="80"/>
      <c r="T637" s="80"/>
      <c r="U637" s="80"/>
      <c r="V637" s="80"/>
      <c r="W637" s="80"/>
      <c r="X637" s="80"/>
      <c r="Y637" s="80"/>
      <c r="Z637" s="80"/>
      <c r="AA637" s="80"/>
      <c r="AB637">
        <v>1</v>
      </c>
      <c r="AC637" s="79" t="str">
        <f>REPLACE(INDEX(GroupVertices[Group],MATCH(Edges[[#This Row],[Vertex 1]],GroupVertices[Vertex],0)),1,1,"")</f>
        <v>6</v>
      </c>
      <c r="AD637" s="79" t="str">
        <f>REPLACE(INDEX(GroupVertices[Group],MATCH(Edges[[#This Row],[Vertex 2]],GroupVertices[Vertex],0)),1,1,"")</f>
        <v>6</v>
      </c>
      <c r="AE637" s="34"/>
      <c r="AF637" s="34"/>
      <c r="AG637" s="34"/>
      <c r="AH637" s="34"/>
      <c r="AI637" s="34"/>
      <c r="AJ637" s="34"/>
      <c r="AK637" s="34"/>
      <c r="AL637" s="34"/>
      <c r="AM637" s="34"/>
    </row>
    <row r="638" spans="1:39" ht="15">
      <c r="A638" s="65" t="s">
        <v>323</v>
      </c>
      <c r="B638" s="65" t="s">
        <v>246</v>
      </c>
      <c r="C638" s="66" t="s">
        <v>4893</v>
      </c>
      <c r="D638" s="67">
        <v>1.1428571428571428</v>
      </c>
      <c r="E638" s="68" t="s">
        <v>137</v>
      </c>
      <c r="F638" s="69">
        <v>31.59375</v>
      </c>
      <c r="G638" s="66"/>
      <c r="H638" s="70"/>
      <c r="I638" s="71"/>
      <c r="J638" s="71"/>
      <c r="K638" s="34"/>
      <c r="L638" s="78">
        <v>638</v>
      </c>
      <c r="M638" s="78"/>
      <c r="N638" s="73"/>
      <c r="O638" s="80" t="s">
        <v>381</v>
      </c>
      <c r="P638" s="80" t="s">
        <v>598</v>
      </c>
      <c r="Q638" s="80" t="s">
        <v>1027</v>
      </c>
      <c r="R638" s="80" t="s">
        <v>1475</v>
      </c>
      <c r="S638" s="80"/>
      <c r="T638" s="80"/>
      <c r="U638" s="80"/>
      <c r="V638" s="80"/>
      <c r="W638" s="80"/>
      <c r="X638" s="80"/>
      <c r="Y638" s="80"/>
      <c r="Z638" s="80"/>
      <c r="AA638" s="80"/>
      <c r="AB638">
        <v>2</v>
      </c>
      <c r="AC638" s="79" t="str">
        <f>REPLACE(INDEX(GroupVertices[Group],MATCH(Edges[[#This Row],[Vertex 1]],GroupVertices[Vertex],0)),1,1,"")</f>
        <v>6</v>
      </c>
      <c r="AD638" s="79" t="str">
        <f>REPLACE(INDEX(GroupVertices[Group],MATCH(Edges[[#This Row],[Vertex 2]],GroupVertices[Vertex],0)),1,1,"")</f>
        <v>6</v>
      </c>
      <c r="AE638" s="34"/>
      <c r="AF638" s="34"/>
      <c r="AG638" s="34"/>
      <c r="AH638" s="34"/>
      <c r="AI638" s="34"/>
      <c r="AJ638" s="34"/>
      <c r="AK638" s="34"/>
      <c r="AL638" s="34"/>
      <c r="AM638" s="34"/>
    </row>
    <row r="639" spans="1:39" ht="15">
      <c r="A639" s="65" t="s">
        <v>323</v>
      </c>
      <c r="B639" s="65" t="s">
        <v>246</v>
      </c>
      <c r="C639" s="66" t="s">
        <v>4893</v>
      </c>
      <c r="D639" s="67">
        <v>1.1428571428571428</v>
      </c>
      <c r="E639" s="68" t="s">
        <v>137</v>
      </c>
      <c r="F639" s="69">
        <v>31.59375</v>
      </c>
      <c r="G639" s="66"/>
      <c r="H639" s="70"/>
      <c r="I639" s="71"/>
      <c r="J639" s="71"/>
      <c r="K639" s="34"/>
      <c r="L639" s="78">
        <v>639</v>
      </c>
      <c r="M639" s="78"/>
      <c r="N639" s="73"/>
      <c r="O639" s="80" t="s">
        <v>381</v>
      </c>
      <c r="P639" s="80" t="s">
        <v>598</v>
      </c>
      <c r="Q639" s="80" t="s">
        <v>1028</v>
      </c>
      <c r="R639" s="80" t="s">
        <v>1475</v>
      </c>
      <c r="S639" s="80"/>
      <c r="T639" s="80"/>
      <c r="U639" s="80"/>
      <c r="V639" s="80"/>
      <c r="W639" s="80"/>
      <c r="X639" s="80"/>
      <c r="Y639" s="80"/>
      <c r="Z639" s="80"/>
      <c r="AA639" s="80"/>
      <c r="AB639">
        <v>2</v>
      </c>
      <c r="AC639" s="79" t="str">
        <f>REPLACE(INDEX(GroupVertices[Group],MATCH(Edges[[#This Row],[Vertex 1]],GroupVertices[Vertex],0)),1,1,"")</f>
        <v>6</v>
      </c>
      <c r="AD639" s="79" t="str">
        <f>REPLACE(INDEX(GroupVertices[Group],MATCH(Edges[[#This Row],[Vertex 2]],GroupVertices[Vertex],0)),1,1,"")</f>
        <v>6</v>
      </c>
      <c r="AE639" s="34"/>
      <c r="AF639" s="34"/>
      <c r="AG639" s="34"/>
      <c r="AH639" s="34"/>
      <c r="AI639" s="34"/>
      <c r="AJ639" s="34"/>
      <c r="AK639" s="34"/>
      <c r="AL639" s="34"/>
      <c r="AM639" s="34"/>
    </row>
    <row r="640" spans="1:39" ht="15">
      <c r="A640" s="65" t="s">
        <v>323</v>
      </c>
      <c r="B640" s="65" t="s">
        <v>332</v>
      </c>
      <c r="C640" s="66" t="s">
        <v>4893</v>
      </c>
      <c r="D640" s="67">
        <v>1</v>
      </c>
      <c r="E640" s="68" t="s">
        <v>133</v>
      </c>
      <c r="F640" s="69">
        <v>32</v>
      </c>
      <c r="G640" s="66"/>
      <c r="H640" s="70"/>
      <c r="I640" s="71"/>
      <c r="J640" s="71"/>
      <c r="K640" s="34"/>
      <c r="L640" s="78">
        <v>640</v>
      </c>
      <c r="M640" s="78"/>
      <c r="N640" s="73"/>
      <c r="O640" s="80" t="s">
        <v>381</v>
      </c>
      <c r="P640" s="80" t="s">
        <v>599</v>
      </c>
      <c r="Q640" s="80" t="s">
        <v>1029</v>
      </c>
      <c r="R640" s="80" t="s">
        <v>1476</v>
      </c>
      <c r="S640" s="80"/>
      <c r="T640" s="80"/>
      <c r="U640" s="80"/>
      <c r="V640" s="80"/>
      <c r="W640" s="80"/>
      <c r="X640" s="80"/>
      <c r="Y640" s="80"/>
      <c r="Z640" s="80"/>
      <c r="AA640" s="80"/>
      <c r="AB640">
        <v>1</v>
      </c>
      <c r="AC640" s="79" t="str">
        <f>REPLACE(INDEX(GroupVertices[Group],MATCH(Edges[[#This Row],[Vertex 1]],GroupVertices[Vertex],0)),1,1,"")</f>
        <v>6</v>
      </c>
      <c r="AD640" s="79" t="str">
        <f>REPLACE(INDEX(GroupVertices[Group],MATCH(Edges[[#This Row],[Vertex 2]],GroupVertices[Vertex],0)),1,1,"")</f>
        <v>5</v>
      </c>
      <c r="AE640" s="34"/>
      <c r="AF640" s="34"/>
      <c r="AG640" s="34"/>
      <c r="AH640" s="34"/>
      <c r="AI640" s="34"/>
      <c r="AJ640" s="34"/>
      <c r="AK640" s="34"/>
      <c r="AL640" s="34"/>
      <c r="AM640" s="34"/>
    </row>
    <row r="641" spans="1:39" ht="15">
      <c r="A641" s="65" t="s">
        <v>323</v>
      </c>
      <c r="B641" s="65" t="s">
        <v>319</v>
      </c>
      <c r="C641" s="66" t="s">
        <v>4893</v>
      </c>
      <c r="D641" s="67">
        <v>1</v>
      </c>
      <c r="E641" s="68" t="s">
        <v>133</v>
      </c>
      <c r="F641" s="69">
        <v>32</v>
      </c>
      <c r="G641" s="66"/>
      <c r="H641" s="70"/>
      <c r="I641" s="71"/>
      <c r="J641" s="71"/>
      <c r="K641" s="34"/>
      <c r="L641" s="78">
        <v>641</v>
      </c>
      <c r="M641" s="78"/>
      <c r="N641" s="73"/>
      <c r="O641" s="80" t="s">
        <v>381</v>
      </c>
      <c r="P641" s="80" t="s">
        <v>600</v>
      </c>
      <c r="Q641" s="80" t="s">
        <v>1030</v>
      </c>
      <c r="R641" s="80" t="s">
        <v>1477</v>
      </c>
      <c r="S641" s="80"/>
      <c r="T641" s="80"/>
      <c r="U641" s="80"/>
      <c r="V641" s="80"/>
      <c r="W641" s="80"/>
      <c r="X641" s="80"/>
      <c r="Y641" s="80"/>
      <c r="Z641" s="80"/>
      <c r="AA641" s="80"/>
      <c r="AB641">
        <v>1</v>
      </c>
      <c r="AC641" s="79" t="str">
        <f>REPLACE(INDEX(GroupVertices[Group],MATCH(Edges[[#This Row],[Vertex 1]],GroupVertices[Vertex],0)),1,1,"")</f>
        <v>6</v>
      </c>
      <c r="AD641" s="79" t="str">
        <f>REPLACE(INDEX(GroupVertices[Group],MATCH(Edges[[#This Row],[Vertex 2]],GroupVertices[Vertex],0)),1,1,"")</f>
        <v>4</v>
      </c>
      <c r="AE641" s="34"/>
      <c r="AF641" s="34"/>
      <c r="AG641" s="34"/>
      <c r="AH641" s="34"/>
      <c r="AI641" s="34"/>
      <c r="AJ641" s="34"/>
      <c r="AK641" s="34"/>
      <c r="AL641" s="34"/>
      <c r="AM641" s="34"/>
    </row>
    <row r="642" spans="1:39" ht="15">
      <c r="A642" s="65" t="s">
        <v>288</v>
      </c>
      <c r="B642" s="65" t="s">
        <v>368</v>
      </c>
      <c r="C642" s="66" t="s">
        <v>4893</v>
      </c>
      <c r="D642" s="67">
        <v>1</v>
      </c>
      <c r="E642" s="68" t="s">
        <v>133</v>
      </c>
      <c r="F642" s="69">
        <v>32</v>
      </c>
      <c r="G642" s="66"/>
      <c r="H642" s="70"/>
      <c r="I642" s="71"/>
      <c r="J642" s="71"/>
      <c r="K642" s="34"/>
      <c r="L642" s="78">
        <v>642</v>
      </c>
      <c r="M642" s="78"/>
      <c r="N642" s="73"/>
      <c r="O642" s="80" t="s">
        <v>381</v>
      </c>
      <c r="P642" s="80" t="s">
        <v>488</v>
      </c>
      <c r="Q642" s="80" t="s">
        <v>856</v>
      </c>
      <c r="R642" s="80" t="s">
        <v>1349</v>
      </c>
      <c r="S642" s="80"/>
      <c r="T642" s="80"/>
      <c r="U642" s="80"/>
      <c r="V642" s="80"/>
      <c r="W642" s="80"/>
      <c r="X642" s="80"/>
      <c r="Y642" s="80"/>
      <c r="Z642" s="80"/>
      <c r="AA642" s="80"/>
      <c r="AB642">
        <v>1</v>
      </c>
      <c r="AC642" s="79" t="str">
        <f>REPLACE(INDEX(GroupVertices[Group],MATCH(Edges[[#This Row],[Vertex 1]],GroupVertices[Vertex],0)),1,1,"")</f>
        <v>3</v>
      </c>
      <c r="AD642" s="79" t="str">
        <f>REPLACE(INDEX(GroupVertices[Group],MATCH(Edges[[#This Row],[Vertex 2]],GroupVertices[Vertex],0)),1,1,"")</f>
        <v>3</v>
      </c>
      <c r="AE642" s="34"/>
      <c r="AF642" s="34"/>
      <c r="AG642" s="34"/>
      <c r="AH642" s="34"/>
      <c r="AI642" s="34"/>
      <c r="AJ642" s="34"/>
      <c r="AK642" s="34"/>
      <c r="AL642" s="34"/>
      <c r="AM642" s="34"/>
    </row>
    <row r="643" spans="1:39" ht="15">
      <c r="A643" s="65" t="s">
        <v>324</v>
      </c>
      <c r="B643" s="65" t="s">
        <v>368</v>
      </c>
      <c r="C643" s="66" t="s">
        <v>4893</v>
      </c>
      <c r="D643" s="67">
        <v>1</v>
      </c>
      <c r="E643" s="68" t="s">
        <v>133</v>
      </c>
      <c r="F643" s="69">
        <v>32</v>
      </c>
      <c r="G643" s="66"/>
      <c r="H643" s="70"/>
      <c r="I643" s="71"/>
      <c r="J643" s="71"/>
      <c r="K643" s="34"/>
      <c r="L643" s="78">
        <v>643</v>
      </c>
      <c r="M643" s="78"/>
      <c r="N643" s="73"/>
      <c r="O643" s="80" t="s">
        <v>381</v>
      </c>
      <c r="P643" s="80" t="s">
        <v>601</v>
      </c>
      <c r="Q643" s="80" t="s">
        <v>1031</v>
      </c>
      <c r="R643" s="80" t="s">
        <v>1478</v>
      </c>
      <c r="S643" s="80"/>
      <c r="T643" s="80"/>
      <c r="U643" s="80"/>
      <c r="V643" s="80"/>
      <c r="W643" s="80"/>
      <c r="X643" s="80"/>
      <c r="Y643" s="80"/>
      <c r="Z643" s="80"/>
      <c r="AA643" s="80"/>
      <c r="AB643">
        <v>1</v>
      </c>
      <c r="AC643" s="79" t="str">
        <f>REPLACE(INDEX(GroupVertices[Group],MATCH(Edges[[#This Row],[Vertex 1]],GroupVertices[Vertex],0)),1,1,"")</f>
        <v>4</v>
      </c>
      <c r="AD643" s="79" t="str">
        <f>REPLACE(INDEX(GroupVertices[Group],MATCH(Edges[[#This Row],[Vertex 2]],GroupVertices[Vertex],0)),1,1,"")</f>
        <v>3</v>
      </c>
      <c r="AE643" s="34"/>
      <c r="AF643" s="34"/>
      <c r="AG643" s="34"/>
      <c r="AH643" s="34"/>
      <c r="AI643" s="34"/>
      <c r="AJ643" s="34"/>
      <c r="AK643" s="34"/>
      <c r="AL643" s="34"/>
      <c r="AM643" s="34"/>
    </row>
    <row r="644" spans="1:39" ht="15">
      <c r="A644" s="65" t="s">
        <v>324</v>
      </c>
      <c r="B644" s="65" t="s">
        <v>376</v>
      </c>
      <c r="C644" s="66" t="s">
        <v>4903</v>
      </c>
      <c r="D644" s="67">
        <v>2</v>
      </c>
      <c r="E644" s="68" t="s">
        <v>137</v>
      </c>
      <c r="F644" s="69">
        <v>29.15625</v>
      </c>
      <c r="G644" s="66"/>
      <c r="H644" s="70"/>
      <c r="I644" s="71"/>
      <c r="J644" s="71"/>
      <c r="K644" s="34"/>
      <c r="L644" s="78">
        <v>644</v>
      </c>
      <c r="M644" s="78"/>
      <c r="N644" s="73"/>
      <c r="O644" s="80" t="s">
        <v>381</v>
      </c>
      <c r="P644" s="80" t="s">
        <v>602</v>
      </c>
      <c r="Q644" s="80" t="s">
        <v>1032</v>
      </c>
      <c r="R644" s="80" t="s">
        <v>1032</v>
      </c>
      <c r="S644" s="80"/>
      <c r="T644" s="80"/>
      <c r="U644" s="80"/>
      <c r="V644" s="80"/>
      <c r="W644" s="80"/>
      <c r="X644" s="80"/>
      <c r="Y644" s="80"/>
      <c r="Z644" s="80"/>
      <c r="AA644" s="80"/>
      <c r="AB644">
        <v>8</v>
      </c>
      <c r="AC644" s="79" t="str">
        <f>REPLACE(INDEX(GroupVertices[Group],MATCH(Edges[[#This Row],[Vertex 1]],GroupVertices[Vertex],0)),1,1,"")</f>
        <v>4</v>
      </c>
      <c r="AD644" s="79" t="str">
        <f>REPLACE(INDEX(GroupVertices[Group],MATCH(Edges[[#This Row],[Vertex 2]],GroupVertices[Vertex],0)),1,1,"")</f>
        <v>4</v>
      </c>
      <c r="AE644" s="34"/>
      <c r="AF644" s="34"/>
      <c r="AG644" s="34"/>
      <c r="AH644" s="34"/>
      <c r="AI644" s="34"/>
      <c r="AJ644" s="34"/>
      <c r="AK644" s="34"/>
      <c r="AL644" s="34"/>
      <c r="AM644" s="34"/>
    </row>
    <row r="645" spans="1:39" ht="15">
      <c r="A645" s="65" t="s">
        <v>324</v>
      </c>
      <c r="B645" s="65" t="s">
        <v>376</v>
      </c>
      <c r="C645" s="66" t="s">
        <v>4903</v>
      </c>
      <c r="D645" s="67">
        <v>2</v>
      </c>
      <c r="E645" s="68" t="s">
        <v>137</v>
      </c>
      <c r="F645" s="69">
        <v>29.15625</v>
      </c>
      <c r="G645" s="66"/>
      <c r="H645" s="70"/>
      <c r="I645" s="71"/>
      <c r="J645" s="71"/>
      <c r="K645" s="34"/>
      <c r="L645" s="78">
        <v>645</v>
      </c>
      <c r="M645" s="78"/>
      <c r="N645" s="73"/>
      <c r="O645" s="80" t="s">
        <v>381</v>
      </c>
      <c r="P645" s="80" t="s">
        <v>602</v>
      </c>
      <c r="Q645" s="80" t="s">
        <v>1032</v>
      </c>
      <c r="R645" s="80" t="s">
        <v>1479</v>
      </c>
      <c r="S645" s="80"/>
      <c r="T645" s="80" t="s">
        <v>1627</v>
      </c>
      <c r="U645" s="80"/>
      <c r="V645" s="80" t="s">
        <v>1644</v>
      </c>
      <c r="W645" s="80"/>
      <c r="X645" s="80"/>
      <c r="Y645" s="80" t="s">
        <v>1716</v>
      </c>
      <c r="Z645" s="80" t="s">
        <v>1762</v>
      </c>
      <c r="AA645" s="80"/>
      <c r="AB645">
        <v>8</v>
      </c>
      <c r="AC645" s="79" t="str">
        <f>REPLACE(INDEX(GroupVertices[Group],MATCH(Edges[[#This Row],[Vertex 1]],GroupVertices[Vertex],0)),1,1,"")</f>
        <v>4</v>
      </c>
      <c r="AD645" s="79" t="str">
        <f>REPLACE(INDEX(GroupVertices[Group],MATCH(Edges[[#This Row],[Vertex 2]],GroupVertices[Vertex],0)),1,1,"")</f>
        <v>4</v>
      </c>
      <c r="AE645" s="34"/>
      <c r="AF645" s="34"/>
      <c r="AG645" s="34"/>
      <c r="AH645" s="34"/>
      <c r="AI645" s="34"/>
      <c r="AJ645" s="34"/>
      <c r="AK645" s="34"/>
      <c r="AL645" s="34"/>
      <c r="AM645" s="34"/>
    </row>
    <row r="646" spans="1:39" ht="15">
      <c r="A646" s="65" t="s">
        <v>324</v>
      </c>
      <c r="B646" s="65" t="s">
        <v>376</v>
      </c>
      <c r="C646" s="66" t="s">
        <v>4903</v>
      </c>
      <c r="D646" s="67">
        <v>2</v>
      </c>
      <c r="E646" s="68" t="s">
        <v>137</v>
      </c>
      <c r="F646" s="69">
        <v>29.15625</v>
      </c>
      <c r="G646" s="66"/>
      <c r="H646" s="70"/>
      <c r="I646" s="71"/>
      <c r="J646" s="71"/>
      <c r="K646" s="34"/>
      <c r="L646" s="78">
        <v>646</v>
      </c>
      <c r="M646" s="78"/>
      <c r="N646" s="73"/>
      <c r="O646" s="80" t="s">
        <v>381</v>
      </c>
      <c r="P646" s="80" t="s">
        <v>602</v>
      </c>
      <c r="Q646" s="80" t="s">
        <v>1032</v>
      </c>
      <c r="R646" s="80" t="s">
        <v>1480</v>
      </c>
      <c r="S646" s="80"/>
      <c r="T646" s="80" t="s">
        <v>1628</v>
      </c>
      <c r="U646" s="80"/>
      <c r="V646" s="80" t="s">
        <v>1645</v>
      </c>
      <c r="W646" s="80"/>
      <c r="X646" s="80"/>
      <c r="Y646" s="80" t="s">
        <v>1717</v>
      </c>
      <c r="Z646" s="80" t="s">
        <v>1763</v>
      </c>
      <c r="AA646" s="80"/>
      <c r="AB646">
        <v>8</v>
      </c>
      <c r="AC646" s="79" t="str">
        <f>REPLACE(INDEX(GroupVertices[Group],MATCH(Edges[[#This Row],[Vertex 1]],GroupVertices[Vertex],0)),1,1,"")</f>
        <v>4</v>
      </c>
      <c r="AD646" s="79" t="str">
        <f>REPLACE(INDEX(GroupVertices[Group],MATCH(Edges[[#This Row],[Vertex 2]],GroupVertices[Vertex],0)),1,1,"")</f>
        <v>4</v>
      </c>
      <c r="AE646" s="34"/>
      <c r="AF646" s="34"/>
      <c r="AG646" s="34"/>
      <c r="AH646" s="34"/>
      <c r="AI646" s="34"/>
      <c r="AJ646" s="34"/>
      <c r="AK646" s="34"/>
      <c r="AL646" s="34"/>
      <c r="AM646" s="34"/>
    </row>
    <row r="647" spans="1:39" ht="15">
      <c r="A647" s="65" t="s">
        <v>324</v>
      </c>
      <c r="B647" s="65" t="s">
        <v>376</v>
      </c>
      <c r="C647" s="66" t="s">
        <v>4903</v>
      </c>
      <c r="D647" s="67">
        <v>2</v>
      </c>
      <c r="E647" s="68" t="s">
        <v>137</v>
      </c>
      <c r="F647" s="69">
        <v>29.15625</v>
      </c>
      <c r="G647" s="66"/>
      <c r="H647" s="70"/>
      <c r="I647" s="71"/>
      <c r="J647" s="71"/>
      <c r="K647" s="34"/>
      <c r="L647" s="78">
        <v>647</v>
      </c>
      <c r="M647" s="78"/>
      <c r="N647" s="73"/>
      <c r="O647" s="80" t="s">
        <v>381</v>
      </c>
      <c r="P647" s="80" t="s">
        <v>602</v>
      </c>
      <c r="Q647" s="80" t="s">
        <v>1032</v>
      </c>
      <c r="R647" s="80" t="s">
        <v>1481</v>
      </c>
      <c r="S647" s="80"/>
      <c r="T647" s="80"/>
      <c r="U647" s="80"/>
      <c r="V647" s="80"/>
      <c r="W647" s="80"/>
      <c r="X647" s="80"/>
      <c r="Y647" s="80"/>
      <c r="Z647" s="80"/>
      <c r="AA647" s="80"/>
      <c r="AB647">
        <v>8</v>
      </c>
      <c r="AC647" s="79" t="str">
        <f>REPLACE(INDEX(GroupVertices[Group],MATCH(Edges[[#This Row],[Vertex 1]],GroupVertices[Vertex],0)),1,1,"")</f>
        <v>4</v>
      </c>
      <c r="AD647" s="79" t="str">
        <f>REPLACE(INDEX(GroupVertices[Group],MATCH(Edges[[#This Row],[Vertex 2]],GroupVertices[Vertex],0)),1,1,"")</f>
        <v>4</v>
      </c>
      <c r="AE647" s="34"/>
      <c r="AF647" s="34"/>
      <c r="AG647" s="34"/>
      <c r="AH647" s="34"/>
      <c r="AI647" s="34"/>
      <c r="AJ647" s="34"/>
      <c r="AK647" s="34"/>
      <c r="AL647" s="34"/>
      <c r="AM647" s="34"/>
    </row>
    <row r="648" spans="1:39" ht="15">
      <c r="A648" s="65" t="s">
        <v>324</v>
      </c>
      <c r="B648" s="65" t="s">
        <v>376</v>
      </c>
      <c r="C648" s="66" t="s">
        <v>4903</v>
      </c>
      <c r="D648" s="67">
        <v>2</v>
      </c>
      <c r="E648" s="68" t="s">
        <v>137</v>
      </c>
      <c r="F648" s="69">
        <v>29.15625</v>
      </c>
      <c r="G648" s="66"/>
      <c r="H648" s="70"/>
      <c r="I648" s="71"/>
      <c r="J648" s="71"/>
      <c r="K648" s="34"/>
      <c r="L648" s="78">
        <v>648</v>
      </c>
      <c r="M648" s="78"/>
      <c r="N648" s="73"/>
      <c r="O648" s="80" t="s">
        <v>381</v>
      </c>
      <c r="P648" s="80" t="s">
        <v>602</v>
      </c>
      <c r="Q648" s="80" t="s">
        <v>1033</v>
      </c>
      <c r="R648" s="80" t="s">
        <v>1032</v>
      </c>
      <c r="S648" s="80"/>
      <c r="T648" s="80"/>
      <c r="U648" s="80"/>
      <c r="V648" s="80"/>
      <c r="W648" s="80"/>
      <c r="X648" s="80"/>
      <c r="Y648" s="80"/>
      <c r="Z648" s="80"/>
      <c r="AA648" s="80"/>
      <c r="AB648">
        <v>8</v>
      </c>
      <c r="AC648" s="79" t="str">
        <f>REPLACE(INDEX(GroupVertices[Group],MATCH(Edges[[#This Row],[Vertex 1]],GroupVertices[Vertex],0)),1,1,"")</f>
        <v>4</v>
      </c>
      <c r="AD648" s="79" t="str">
        <f>REPLACE(INDEX(GroupVertices[Group],MATCH(Edges[[#This Row],[Vertex 2]],GroupVertices[Vertex],0)),1,1,"")</f>
        <v>4</v>
      </c>
      <c r="AE648" s="34"/>
      <c r="AF648" s="34"/>
      <c r="AG648" s="34"/>
      <c r="AH648" s="34"/>
      <c r="AI648" s="34"/>
      <c r="AJ648" s="34"/>
      <c r="AK648" s="34"/>
      <c r="AL648" s="34"/>
      <c r="AM648" s="34"/>
    </row>
    <row r="649" spans="1:39" ht="15">
      <c r="A649" s="65" t="s">
        <v>324</v>
      </c>
      <c r="B649" s="65" t="s">
        <v>376</v>
      </c>
      <c r="C649" s="66" t="s">
        <v>4903</v>
      </c>
      <c r="D649" s="67">
        <v>2</v>
      </c>
      <c r="E649" s="68" t="s">
        <v>137</v>
      </c>
      <c r="F649" s="69">
        <v>29.15625</v>
      </c>
      <c r="G649" s="66"/>
      <c r="H649" s="70"/>
      <c r="I649" s="71"/>
      <c r="J649" s="71"/>
      <c r="K649" s="34"/>
      <c r="L649" s="78">
        <v>649</v>
      </c>
      <c r="M649" s="78"/>
      <c r="N649" s="73"/>
      <c r="O649" s="80" t="s">
        <v>381</v>
      </c>
      <c r="P649" s="80" t="s">
        <v>602</v>
      </c>
      <c r="Q649" s="80" t="s">
        <v>1033</v>
      </c>
      <c r="R649" s="80" t="s">
        <v>1479</v>
      </c>
      <c r="S649" s="80"/>
      <c r="T649" s="80" t="s">
        <v>1627</v>
      </c>
      <c r="U649" s="80"/>
      <c r="V649" s="80" t="s">
        <v>1644</v>
      </c>
      <c r="W649" s="80"/>
      <c r="X649" s="80"/>
      <c r="Y649" s="80" t="s">
        <v>1716</v>
      </c>
      <c r="Z649" s="80" t="s">
        <v>1762</v>
      </c>
      <c r="AA649" s="80"/>
      <c r="AB649">
        <v>8</v>
      </c>
      <c r="AC649" s="79" t="str">
        <f>REPLACE(INDEX(GroupVertices[Group],MATCH(Edges[[#This Row],[Vertex 1]],GroupVertices[Vertex],0)),1,1,"")</f>
        <v>4</v>
      </c>
      <c r="AD649" s="79" t="str">
        <f>REPLACE(INDEX(GroupVertices[Group],MATCH(Edges[[#This Row],[Vertex 2]],GroupVertices[Vertex],0)),1,1,"")</f>
        <v>4</v>
      </c>
      <c r="AE649" s="34"/>
      <c r="AF649" s="34"/>
      <c r="AG649" s="34"/>
      <c r="AH649" s="34"/>
      <c r="AI649" s="34"/>
      <c r="AJ649" s="34"/>
      <c r="AK649" s="34"/>
      <c r="AL649" s="34"/>
      <c r="AM649" s="34"/>
    </row>
    <row r="650" spans="1:39" ht="15">
      <c r="A650" s="65" t="s">
        <v>324</v>
      </c>
      <c r="B650" s="65" t="s">
        <v>376</v>
      </c>
      <c r="C650" s="66" t="s">
        <v>4903</v>
      </c>
      <c r="D650" s="67">
        <v>2</v>
      </c>
      <c r="E650" s="68" t="s">
        <v>137</v>
      </c>
      <c r="F650" s="69">
        <v>29.15625</v>
      </c>
      <c r="G650" s="66"/>
      <c r="H650" s="70"/>
      <c r="I650" s="71"/>
      <c r="J650" s="71"/>
      <c r="K650" s="34"/>
      <c r="L650" s="78">
        <v>650</v>
      </c>
      <c r="M650" s="78"/>
      <c r="N650" s="73"/>
      <c r="O650" s="80" t="s">
        <v>381</v>
      </c>
      <c r="P650" s="80" t="s">
        <v>602</v>
      </c>
      <c r="Q650" s="80" t="s">
        <v>1033</v>
      </c>
      <c r="R650" s="80" t="s">
        <v>1480</v>
      </c>
      <c r="S650" s="80"/>
      <c r="T650" s="80" t="s">
        <v>1628</v>
      </c>
      <c r="U650" s="80"/>
      <c r="V650" s="80" t="s">
        <v>1645</v>
      </c>
      <c r="W650" s="80"/>
      <c r="X650" s="80"/>
      <c r="Y650" s="80" t="s">
        <v>1717</v>
      </c>
      <c r="Z650" s="80" t="s">
        <v>1763</v>
      </c>
      <c r="AA650" s="80"/>
      <c r="AB650">
        <v>8</v>
      </c>
      <c r="AC650" s="79" t="str">
        <f>REPLACE(INDEX(GroupVertices[Group],MATCH(Edges[[#This Row],[Vertex 1]],GroupVertices[Vertex],0)),1,1,"")</f>
        <v>4</v>
      </c>
      <c r="AD650" s="79" t="str">
        <f>REPLACE(INDEX(GroupVertices[Group],MATCH(Edges[[#This Row],[Vertex 2]],GroupVertices[Vertex],0)),1,1,"")</f>
        <v>4</v>
      </c>
      <c r="AE650" s="34"/>
      <c r="AF650" s="34"/>
      <c r="AG650" s="34"/>
      <c r="AH650" s="34"/>
      <c r="AI650" s="34"/>
      <c r="AJ650" s="34"/>
      <c r="AK650" s="34"/>
      <c r="AL650" s="34"/>
      <c r="AM650" s="34"/>
    </row>
    <row r="651" spans="1:39" ht="15">
      <c r="A651" s="65" t="s">
        <v>324</v>
      </c>
      <c r="B651" s="65" t="s">
        <v>376</v>
      </c>
      <c r="C651" s="66" t="s">
        <v>4903</v>
      </c>
      <c r="D651" s="67">
        <v>2</v>
      </c>
      <c r="E651" s="68" t="s">
        <v>137</v>
      </c>
      <c r="F651" s="69">
        <v>29.15625</v>
      </c>
      <c r="G651" s="66"/>
      <c r="H651" s="70"/>
      <c r="I651" s="71"/>
      <c r="J651" s="71"/>
      <c r="K651" s="34"/>
      <c r="L651" s="78">
        <v>651</v>
      </c>
      <c r="M651" s="78"/>
      <c r="N651" s="73"/>
      <c r="O651" s="80" t="s">
        <v>381</v>
      </c>
      <c r="P651" s="80" t="s">
        <v>602</v>
      </c>
      <c r="Q651" s="80" t="s">
        <v>1033</v>
      </c>
      <c r="R651" s="80" t="s">
        <v>1481</v>
      </c>
      <c r="S651" s="80"/>
      <c r="T651" s="80"/>
      <c r="U651" s="80"/>
      <c r="V651" s="80"/>
      <c r="W651" s="80"/>
      <c r="X651" s="80"/>
      <c r="Y651" s="80"/>
      <c r="Z651" s="80"/>
      <c r="AA651" s="80"/>
      <c r="AB651">
        <v>8</v>
      </c>
      <c r="AC651" s="79" t="str">
        <f>REPLACE(INDEX(GroupVertices[Group],MATCH(Edges[[#This Row],[Vertex 1]],GroupVertices[Vertex],0)),1,1,"")</f>
        <v>4</v>
      </c>
      <c r="AD651" s="79" t="str">
        <f>REPLACE(INDEX(GroupVertices[Group],MATCH(Edges[[#This Row],[Vertex 2]],GroupVertices[Vertex],0)),1,1,"")</f>
        <v>4</v>
      </c>
      <c r="AE651" s="34"/>
      <c r="AF651" s="34"/>
      <c r="AG651" s="34"/>
      <c r="AH651" s="34"/>
      <c r="AI651" s="34"/>
      <c r="AJ651" s="34"/>
      <c r="AK651" s="34"/>
      <c r="AL651" s="34"/>
      <c r="AM651" s="34"/>
    </row>
    <row r="652" spans="1:39" ht="15">
      <c r="A652" s="65" t="s">
        <v>325</v>
      </c>
      <c r="B652" s="65" t="s">
        <v>294</v>
      </c>
      <c r="C652" s="66" t="s">
        <v>4894</v>
      </c>
      <c r="D652" s="67">
        <v>1.2857142857142856</v>
      </c>
      <c r="E652" s="68" t="s">
        <v>137</v>
      </c>
      <c r="F652" s="69">
        <v>31.1875</v>
      </c>
      <c r="G652" s="66"/>
      <c r="H652" s="70"/>
      <c r="I652" s="71"/>
      <c r="J652" s="71"/>
      <c r="K652" s="34"/>
      <c r="L652" s="78">
        <v>652</v>
      </c>
      <c r="M652" s="78"/>
      <c r="N652" s="73"/>
      <c r="O652" s="80" t="s">
        <v>381</v>
      </c>
      <c r="P652" s="80" t="s">
        <v>603</v>
      </c>
      <c r="Q652" s="80" t="s">
        <v>1034</v>
      </c>
      <c r="R652" s="80" t="s">
        <v>1482</v>
      </c>
      <c r="S652" s="80"/>
      <c r="T652" s="80"/>
      <c r="U652" s="80"/>
      <c r="V652" s="80"/>
      <c r="W652" s="80"/>
      <c r="X652" s="80"/>
      <c r="Y652" s="80"/>
      <c r="Z652" s="80"/>
      <c r="AA652" s="80"/>
      <c r="AB652">
        <v>3</v>
      </c>
      <c r="AC652" s="79" t="str">
        <f>REPLACE(INDEX(GroupVertices[Group],MATCH(Edges[[#This Row],[Vertex 1]],GroupVertices[Vertex],0)),1,1,"")</f>
        <v>5</v>
      </c>
      <c r="AD652" s="79" t="str">
        <f>REPLACE(INDEX(GroupVertices[Group],MATCH(Edges[[#This Row],[Vertex 2]],GroupVertices[Vertex],0)),1,1,"")</f>
        <v>6</v>
      </c>
      <c r="AE652" s="34"/>
      <c r="AF652" s="34"/>
      <c r="AG652" s="34"/>
      <c r="AH652" s="34"/>
      <c r="AI652" s="34"/>
      <c r="AJ652" s="34"/>
      <c r="AK652" s="34"/>
      <c r="AL652" s="34"/>
      <c r="AM652" s="34"/>
    </row>
    <row r="653" spans="1:39" ht="15">
      <c r="A653" s="65" t="s">
        <v>325</v>
      </c>
      <c r="B653" s="65" t="s">
        <v>294</v>
      </c>
      <c r="C653" s="66" t="s">
        <v>4894</v>
      </c>
      <c r="D653" s="67">
        <v>1.2857142857142856</v>
      </c>
      <c r="E653" s="68" t="s">
        <v>137</v>
      </c>
      <c r="F653" s="69">
        <v>31.1875</v>
      </c>
      <c r="G653" s="66"/>
      <c r="H653" s="70"/>
      <c r="I653" s="71"/>
      <c r="J653" s="71"/>
      <c r="K653" s="34"/>
      <c r="L653" s="78">
        <v>653</v>
      </c>
      <c r="M653" s="78"/>
      <c r="N653" s="73"/>
      <c r="O653" s="80" t="s">
        <v>381</v>
      </c>
      <c r="P653" s="80" t="s">
        <v>603</v>
      </c>
      <c r="Q653" s="80" t="s">
        <v>1034</v>
      </c>
      <c r="R653" s="80" t="s">
        <v>1483</v>
      </c>
      <c r="S653" s="80"/>
      <c r="T653" s="80"/>
      <c r="U653" s="80"/>
      <c r="V653" s="80"/>
      <c r="W653" s="80"/>
      <c r="X653" s="80"/>
      <c r="Y653" s="80"/>
      <c r="Z653" s="80"/>
      <c r="AA653" s="80"/>
      <c r="AB653">
        <v>3</v>
      </c>
      <c r="AC653" s="79" t="str">
        <f>REPLACE(INDEX(GroupVertices[Group],MATCH(Edges[[#This Row],[Vertex 1]],GroupVertices[Vertex],0)),1,1,"")</f>
        <v>5</v>
      </c>
      <c r="AD653" s="79" t="str">
        <f>REPLACE(INDEX(GroupVertices[Group],MATCH(Edges[[#This Row],[Vertex 2]],GroupVertices[Vertex],0)),1,1,"")</f>
        <v>6</v>
      </c>
      <c r="AE653" s="34"/>
      <c r="AF653" s="34"/>
      <c r="AG653" s="34"/>
      <c r="AH653" s="34"/>
      <c r="AI653" s="34"/>
      <c r="AJ653" s="34"/>
      <c r="AK653" s="34"/>
      <c r="AL653" s="34"/>
      <c r="AM653" s="34"/>
    </row>
    <row r="654" spans="1:39" ht="15">
      <c r="A654" s="65" t="s">
        <v>325</v>
      </c>
      <c r="B654" s="65" t="s">
        <v>294</v>
      </c>
      <c r="C654" s="66" t="s">
        <v>4894</v>
      </c>
      <c r="D654" s="67">
        <v>1.2857142857142856</v>
      </c>
      <c r="E654" s="68" t="s">
        <v>137</v>
      </c>
      <c r="F654" s="69">
        <v>31.1875</v>
      </c>
      <c r="G654" s="66"/>
      <c r="H654" s="70"/>
      <c r="I654" s="71"/>
      <c r="J654" s="71"/>
      <c r="K654" s="34"/>
      <c r="L654" s="78">
        <v>654</v>
      </c>
      <c r="M654" s="78"/>
      <c r="N654" s="73"/>
      <c r="O654" s="80" t="s">
        <v>381</v>
      </c>
      <c r="P654" s="80" t="s">
        <v>603</v>
      </c>
      <c r="Q654" s="80" t="s">
        <v>1034</v>
      </c>
      <c r="R654" s="80" t="s">
        <v>1484</v>
      </c>
      <c r="S654" s="80"/>
      <c r="T654" s="80"/>
      <c r="U654" s="80"/>
      <c r="V654" s="80"/>
      <c r="W654" s="80"/>
      <c r="X654" s="80"/>
      <c r="Y654" s="80"/>
      <c r="Z654" s="80"/>
      <c r="AA654" s="80"/>
      <c r="AB654">
        <v>3</v>
      </c>
      <c r="AC654" s="79" t="str">
        <f>REPLACE(INDEX(GroupVertices[Group],MATCH(Edges[[#This Row],[Vertex 1]],GroupVertices[Vertex],0)),1,1,"")</f>
        <v>5</v>
      </c>
      <c r="AD654" s="79" t="str">
        <f>REPLACE(INDEX(GroupVertices[Group],MATCH(Edges[[#This Row],[Vertex 2]],GroupVertices[Vertex],0)),1,1,"")</f>
        <v>6</v>
      </c>
      <c r="AE654" s="34"/>
      <c r="AF654" s="34"/>
      <c r="AG654" s="34"/>
      <c r="AH654" s="34"/>
      <c r="AI654" s="34"/>
      <c r="AJ654" s="34"/>
      <c r="AK654" s="34"/>
      <c r="AL654" s="34"/>
      <c r="AM654" s="34"/>
    </row>
    <row r="655" spans="1:39" ht="15">
      <c r="A655" s="65" t="s">
        <v>283</v>
      </c>
      <c r="B655" s="65" t="s">
        <v>294</v>
      </c>
      <c r="C655" s="66" t="s">
        <v>4893</v>
      </c>
      <c r="D655" s="67">
        <v>1</v>
      </c>
      <c r="E655" s="68" t="s">
        <v>133</v>
      </c>
      <c r="F655" s="69">
        <v>32</v>
      </c>
      <c r="G655" s="66"/>
      <c r="H655" s="70"/>
      <c r="I655" s="71"/>
      <c r="J655" s="71"/>
      <c r="K655" s="34"/>
      <c r="L655" s="78">
        <v>655</v>
      </c>
      <c r="M655" s="78"/>
      <c r="N655" s="73"/>
      <c r="O655" s="80" t="s">
        <v>381</v>
      </c>
      <c r="P655" s="80" t="s">
        <v>481</v>
      </c>
      <c r="Q655" s="80" t="s">
        <v>829</v>
      </c>
      <c r="R655" s="80" t="s">
        <v>867</v>
      </c>
      <c r="S655" s="80"/>
      <c r="T655" s="80"/>
      <c r="U655" s="80"/>
      <c r="V655" s="80"/>
      <c r="W655" s="80"/>
      <c r="X655" s="80"/>
      <c r="Y655" s="80"/>
      <c r="Z655" s="80"/>
      <c r="AA655" s="80"/>
      <c r="AB655">
        <v>1</v>
      </c>
      <c r="AC655" s="79" t="str">
        <f>REPLACE(INDEX(GroupVertices[Group],MATCH(Edges[[#This Row],[Vertex 1]],GroupVertices[Vertex],0)),1,1,"")</f>
        <v>6</v>
      </c>
      <c r="AD655" s="79" t="str">
        <f>REPLACE(INDEX(GroupVertices[Group],MATCH(Edges[[#This Row],[Vertex 2]],GroupVertices[Vertex],0)),1,1,"")</f>
        <v>6</v>
      </c>
      <c r="AE655" s="34"/>
      <c r="AF655" s="34"/>
      <c r="AG655" s="34"/>
      <c r="AH655" s="34"/>
      <c r="AI655" s="34"/>
      <c r="AJ655" s="34"/>
      <c r="AK655" s="34"/>
      <c r="AL655" s="34"/>
      <c r="AM655" s="34"/>
    </row>
    <row r="656" spans="1:39" ht="15">
      <c r="A656" s="65" t="s">
        <v>326</v>
      </c>
      <c r="B656" s="65" t="s">
        <v>294</v>
      </c>
      <c r="C656" s="66" t="s">
        <v>4893</v>
      </c>
      <c r="D656" s="67">
        <v>1</v>
      </c>
      <c r="E656" s="68" t="s">
        <v>133</v>
      </c>
      <c r="F656" s="69">
        <v>32</v>
      </c>
      <c r="G656" s="66"/>
      <c r="H656" s="70"/>
      <c r="I656" s="71"/>
      <c r="J656" s="71"/>
      <c r="K656" s="34"/>
      <c r="L656" s="78">
        <v>656</v>
      </c>
      <c r="M656" s="78"/>
      <c r="N656" s="73"/>
      <c r="O656" s="80" t="s">
        <v>381</v>
      </c>
      <c r="P656" s="80" t="s">
        <v>604</v>
      </c>
      <c r="Q656" s="80" t="s">
        <v>1035</v>
      </c>
      <c r="R656" s="80" t="s">
        <v>1485</v>
      </c>
      <c r="S656" s="80"/>
      <c r="T656" s="80"/>
      <c r="U656" s="80"/>
      <c r="V656" s="80"/>
      <c r="W656" s="80"/>
      <c r="X656" s="80"/>
      <c r="Y656" s="80"/>
      <c r="Z656" s="80"/>
      <c r="AA656" s="80"/>
      <c r="AB656">
        <v>1</v>
      </c>
      <c r="AC656" s="79" t="str">
        <f>REPLACE(INDEX(GroupVertices[Group],MATCH(Edges[[#This Row],[Vertex 1]],GroupVertices[Vertex],0)),1,1,"")</f>
        <v>7</v>
      </c>
      <c r="AD656" s="79" t="str">
        <f>REPLACE(INDEX(GroupVertices[Group],MATCH(Edges[[#This Row],[Vertex 2]],GroupVertices[Vertex],0)),1,1,"")</f>
        <v>6</v>
      </c>
      <c r="AE656" s="34"/>
      <c r="AF656" s="34"/>
      <c r="AG656" s="34"/>
      <c r="AH656" s="34"/>
      <c r="AI656" s="34"/>
      <c r="AJ656" s="34"/>
      <c r="AK656" s="34"/>
      <c r="AL656" s="34"/>
      <c r="AM656" s="34"/>
    </row>
    <row r="657" spans="1:39" ht="15">
      <c r="A657" s="65" t="s">
        <v>327</v>
      </c>
      <c r="B657" s="65" t="s">
        <v>295</v>
      </c>
      <c r="C657" s="66" t="s">
        <v>4893</v>
      </c>
      <c r="D657" s="67">
        <v>1</v>
      </c>
      <c r="E657" s="68" t="s">
        <v>133</v>
      </c>
      <c r="F657" s="69">
        <v>32</v>
      </c>
      <c r="G657" s="66"/>
      <c r="H657" s="70"/>
      <c r="I657" s="71"/>
      <c r="J657" s="71"/>
      <c r="K657" s="34"/>
      <c r="L657" s="78">
        <v>657</v>
      </c>
      <c r="M657" s="78"/>
      <c r="N657" s="73"/>
      <c r="O657" s="80" t="s">
        <v>381</v>
      </c>
      <c r="P657" s="80" t="s">
        <v>605</v>
      </c>
      <c r="Q657" s="80" t="s">
        <v>1036</v>
      </c>
      <c r="R657" s="80" t="s">
        <v>1486</v>
      </c>
      <c r="S657" s="80"/>
      <c r="T657" s="80"/>
      <c r="U657" s="80"/>
      <c r="V657" s="80"/>
      <c r="W657" s="80"/>
      <c r="X657" s="80"/>
      <c r="Y657" s="80"/>
      <c r="Z657" s="80"/>
      <c r="AA657" s="80"/>
      <c r="AB657">
        <v>1</v>
      </c>
      <c r="AC657" s="79" t="str">
        <f>REPLACE(INDEX(GroupVertices[Group],MATCH(Edges[[#This Row],[Vertex 1]],GroupVertices[Vertex],0)),1,1,"")</f>
        <v>7</v>
      </c>
      <c r="AD657" s="79" t="str">
        <f>REPLACE(INDEX(GroupVertices[Group],MATCH(Edges[[#This Row],[Vertex 2]],GroupVertices[Vertex],0)),1,1,"")</f>
        <v>5</v>
      </c>
      <c r="AE657" s="34"/>
      <c r="AF657" s="34"/>
      <c r="AG657" s="34"/>
      <c r="AH657" s="34"/>
      <c r="AI657" s="34"/>
      <c r="AJ657" s="34"/>
      <c r="AK657" s="34"/>
      <c r="AL657" s="34"/>
      <c r="AM657" s="34"/>
    </row>
    <row r="658" spans="1:39" ht="15">
      <c r="A658" s="65" t="s">
        <v>328</v>
      </c>
      <c r="B658" s="65" t="s">
        <v>295</v>
      </c>
      <c r="C658" s="66" t="s">
        <v>4893</v>
      </c>
      <c r="D658" s="67">
        <v>1</v>
      </c>
      <c r="E658" s="68" t="s">
        <v>133</v>
      </c>
      <c r="F658" s="69">
        <v>32</v>
      </c>
      <c r="G658" s="66"/>
      <c r="H658" s="70"/>
      <c r="I658" s="71"/>
      <c r="J658" s="71"/>
      <c r="K658" s="34"/>
      <c r="L658" s="78">
        <v>658</v>
      </c>
      <c r="M658" s="78"/>
      <c r="N658" s="73"/>
      <c r="O658" s="80" t="s">
        <v>381</v>
      </c>
      <c r="P658" s="80" t="s">
        <v>606</v>
      </c>
      <c r="Q658" s="80" t="s">
        <v>1037</v>
      </c>
      <c r="R658" s="80" t="s">
        <v>1487</v>
      </c>
      <c r="S658" s="80"/>
      <c r="T658" s="80"/>
      <c r="U658" s="80"/>
      <c r="V658" s="80"/>
      <c r="W658" s="80"/>
      <c r="X658" s="80"/>
      <c r="Y658" s="80"/>
      <c r="Z658" s="80"/>
      <c r="AA658" s="80"/>
      <c r="AB658">
        <v>1</v>
      </c>
      <c r="AC658" s="79" t="str">
        <f>REPLACE(INDEX(GroupVertices[Group],MATCH(Edges[[#This Row],[Vertex 1]],GroupVertices[Vertex],0)),1,1,"")</f>
        <v>4</v>
      </c>
      <c r="AD658" s="79" t="str">
        <f>REPLACE(INDEX(GroupVertices[Group],MATCH(Edges[[#This Row],[Vertex 2]],GroupVertices[Vertex],0)),1,1,"")</f>
        <v>5</v>
      </c>
      <c r="AE658" s="34"/>
      <c r="AF658" s="34"/>
      <c r="AG658" s="34"/>
      <c r="AH658" s="34"/>
      <c r="AI658" s="34"/>
      <c r="AJ658" s="34"/>
      <c r="AK658" s="34"/>
      <c r="AL658" s="34"/>
      <c r="AM658" s="34"/>
    </row>
    <row r="659" spans="1:39" ht="15">
      <c r="A659" s="65" t="s">
        <v>325</v>
      </c>
      <c r="B659" s="65" t="s">
        <v>295</v>
      </c>
      <c r="C659" s="66" t="s">
        <v>4893</v>
      </c>
      <c r="D659" s="67">
        <v>1</v>
      </c>
      <c r="E659" s="68" t="s">
        <v>133</v>
      </c>
      <c r="F659" s="69">
        <v>32</v>
      </c>
      <c r="G659" s="66"/>
      <c r="H659" s="70"/>
      <c r="I659" s="71"/>
      <c r="J659" s="71"/>
      <c r="K659" s="34"/>
      <c r="L659" s="78">
        <v>659</v>
      </c>
      <c r="M659" s="78"/>
      <c r="N659" s="73"/>
      <c r="O659" s="80" t="s">
        <v>381</v>
      </c>
      <c r="P659" s="80" t="s">
        <v>607</v>
      </c>
      <c r="Q659" s="80" t="s">
        <v>1038</v>
      </c>
      <c r="R659" s="80" t="s">
        <v>1488</v>
      </c>
      <c r="S659" s="80"/>
      <c r="T659" s="80"/>
      <c r="U659" s="80"/>
      <c r="V659" s="80"/>
      <c r="W659" s="80"/>
      <c r="X659" s="80"/>
      <c r="Y659" s="80"/>
      <c r="Z659" s="80"/>
      <c r="AA659" s="80"/>
      <c r="AB659">
        <v>1</v>
      </c>
      <c r="AC659" s="79" t="str">
        <f>REPLACE(INDEX(GroupVertices[Group],MATCH(Edges[[#This Row],[Vertex 1]],GroupVertices[Vertex],0)),1,1,"")</f>
        <v>5</v>
      </c>
      <c r="AD659" s="79" t="str">
        <f>REPLACE(INDEX(GroupVertices[Group],MATCH(Edges[[#This Row],[Vertex 2]],GroupVertices[Vertex],0)),1,1,"")</f>
        <v>5</v>
      </c>
      <c r="AE659" s="34"/>
      <c r="AF659" s="34"/>
      <c r="AG659" s="34"/>
      <c r="AH659" s="34"/>
      <c r="AI659" s="34"/>
      <c r="AJ659" s="34"/>
      <c r="AK659" s="34"/>
      <c r="AL659" s="34"/>
      <c r="AM659" s="34"/>
    </row>
    <row r="660" spans="1:39" ht="15">
      <c r="A660" s="65" t="s">
        <v>267</v>
      </c>
      <c r="B660" s="65" t="s">
        <v>295</v>
      </c>
      <c r="C660" s="66" t="s">
        <v>4893</v>
      </c>
      <c r="D660" s="67">
        <v>1</v>
      </c>
      <c r="E660" s="68" t="s">
        <v>133</v>
      </c>
      <c r="F660" s="69">
        <v>32</v>
      </c>
      <c r="G660" s="66"/>
      <c r="H660" s="70"/>
      <c r="I660" s="71"/>
      <c r="J660" s="71"/>
      <c r="K660" s="34"/>
      <c r="L660" s="78">
        <v>660</v>
      </c>
      <c r="M660" s="78"/>
      <c r="N660" s="73"/>
      <c r="O660" s="80" t="s">
        <v>381</v>
      </c>
      <c r="P660" s="80" t="s">
        <v>608</v>
      </c>
      <c r="Q660" s="80" t="s">
        <v>1039</v>
      </c>
      <c r="R660" s="80" t="s">
        <v>1489</v>
      </c>
      <c r="S660" s="80" t="s">
        <v>1603</v>
      </c>
      <c r="T660" s="80"/>
      <c r="U660" s="80" t="s">
        <v>1631</v>
      </c>
      <c r="V660" s="80"/>
      <c r="W660" s="80"/>
      <c r="X660" s="80"/>
      <c r="Y660" s="80" t="s">
        <v>1718</v>
      </c>
      <c r="Z660" s="80" t="s">
        <v>1764</v>
      </c>
      <c r="AA660" s="80"/>
      <c r="AB660">
        <v>1</v>
      </c>
      <c r="AC660" s="79" t="str">
        <f>REPLACE(INDEX(GroupVertices[Group],MATCH(Edges[[#This Row],[Vertex 1]],GroupVertices[Vertex],0)),1,1,"")</f>
        <v>5</v>
      </c>
      <c r="AD660" s="79" t="str">
        <f>REPLACE(INDEX(GroupVertices[Group],MATCH(Edges[[#This Row],[Vertex 2]],GroupVertices[Vertex],0)),1,1,"")</f>
        <v>5</v>
      </c>
      <c r="AE660" s="34"/>
      <c r="AF660" s="34"/>
      <c r="AG660" s="34"/>
      <c r="AH660" s="34"/>
      <c r="AI660" s="34"/>
      <c r="AJ660" s="34"/>
      <c r="AK660" s="34"/>
      <c r="AL660" s="34"/>
      <c r="AM660" s="34"/>
    </row>
    <row r="661" spans="1:39" ht="15">
      <c r="A661" s="65" t="s">
        <v>238</v>
      </c>
      <c r="B661" s="65" t="s">
        <v>295</v>
      </c>
      <c r="C661" s="66" t="s">
        <v>4893</v>
      </c>
      <c r="D661" s="67">
        <v>1.1428571428571428</v>
      </c>
      <c r="E661" s="68" t="s">
        <v>137</v>
      </c>
      <c r="F661" s="69">
        <v>31.59375</v>
      </c>
      <c r="G661" s="66"/>
      <c r="H661" s="70"/>
      <c r="I661" s="71"/>
      <c r="J661" s="71"/>
      <c r="K661" s="34"/>
      <c r="L661" s="78">
        <v>661</v>
      </c>
      <c r="M661" s="78"/>
      <c r="N661" s="73"/>
      <c r="O661" s="80" t="s">
        <v>381</v>
      </c>
      <c r="P661" s="80" t="s">
        <v>607</v>
      </c>
      <c r="Q661" s="80" t="s">
        <v>1040</v>
      </c>
      <c r="R661" s="80" t="s">
        <v>1488</v>
      </c>
      <c r="S661" s="80"/>
      <c r="T661" s="80"/>
      <c r="U661" s="80"/>
      <c r="V661" s="80"/>
      <c r="W661" s="80"/>
      <c r="X661" s="80"/>
      <c r="Y661" s="80"/>
      <c r="Z661" s="80"/>
      <c r="AA661" s="80"/>
      <c r="AB661">
        <v>2</v>
      </c>
      <c r="AC661" s="79" t="str">
        <f>REPLACE(INDEX(GroupVertices[Group],MATCH(Edges[[#This Row],[Vertex 1]],GroupVertices[Vertex],0)),1,1,"")</f>
        <v>7</v>
      </c>
      <c r="AD661" s="79" t="str">
        <f>REPLACE(INDEX(GroupVertices[Group],MATCH(Edges[[#This Row],[Vertex 2]],GroupVertices[Vertex],0)),1,1,"")</f>
        <v>5</v>
      </c>
      <c r="AE661" s="34"/>
      <c r="AF661" s="34"/>
      <c r="AG661" s="34"/>
      <c r="AH661" s="34"/>
      <c r="AI661" s="34"/>
      <c r="AJ661" s="34"/>
      <c r="AK661" s="34"/>
      <c r="AL661" s="34"/>
      <c r="AM661" s="34"/>
    </row>
    <row r="662" spans="1:39" ht="15">
      <c r="A662" s="65" t="s">
        <v>238</v>
      </c>
      <c r="B662" s="65" t="s">
        <v>295</v>
      </c>
      <c r="C662" s="66" t="s">
        <v>4893</v>
      </c>
      <c r="D662" s="67">
        <v>1.1428571428571428</v>
      </c>
      <c r="E662" s="68" t="s">
        <v>137</v>
      </c>
      <c r="F662" s="69">
        <v>31.59375</v>
      </c>
      <c r="G662" s="66"/>
      <c r="H662" s="70"/>
      <c r="I662" s="71"/>
      <c r="J662" s="71"/>
      <c r="K662" s="34"/>
      <c r="L662" s="78">
        <v>662</v>
      </c>
      <c r="M662" s="78"/>
      <c r="N662" s="73"/>
      <c r="O662" s="80" t="s">
        <v>381</v>
      </c>
      <c r="P662" s="80" t="s">
        <v>607</v>
      </c>
      <c r="Q662" s="80" t="s">
        <v>1041</v>
      </c>
      <c r="R662" s="80" t="s">
        <v>1488</v>
      </c>
      <c r="S662" s="80"/>
      <c r="T662" s="80"/>
      <c r="U662" s="80"/>
      <c r="V662" s="80"/>
      <c r="W662" s="80"/>
      <c r="X662" s="80"/>
      <c r="Y662" s="80"/>
      <c r="Z662" s="80"/>
      <c r="AA662" s="80"/>
      <c r="AB662">
        <v>2</v>
      </c>
      <c r="AC662" s="79" t="str">
        <f>REPLACE(INDEX(GroupVertices[Group],MATCH(Edges[[#This Row],[Vertex 1]],GroupVertices[Vertex],0)),1,1,"")</f>
        <v>7</v>
      </c>
      <c r="AD662" s="79" t="str">
        <f>REPLACE(INDEX(GroupVertices[Group],MATCH(Edges[[#This Row],[Vertex 2]],GroupVertices[Vertex],0)),1,1,"")</f>
        <v>5</v>
      </c>
      <c r="AE662" s="34"/>
      <c r="AF662" s="34"/>
      <c r="AG662" s="34"/>
      <c r="AH662" s="34"/>
      <c r="AI662" s="34"/>
      <c r="AJ662" s="34"/>
      <c r="AK662" s="34"/>
      <c r="AL662" s="34"/>
      <c r="AM662" s="34"/>
    </row>
    <row r="663" spans="1:39" ht="15">
      <c r="A663" s="65" t="s">
        <v>258</v>
      </c>
      <c r="B663" s="65" t="s">
        <v>295</v>
      </c>
      <c r="C663" s="66" t="s">
        <v>4893</v>
      </c>
      <c r="D663" s="67">
        <v>1</v>
      </c>
      <c r="E663" s="68" t="s">
        <v>133</v>
      </c>
      <c r="F663" s="69">
        <v>32</v>
      </c>
      <c r="G663" s="66"/>
      <c r="H663" s="70"/>
      <c r="I663" s="71"/>
      <c r="J663" s="71"/>
      <c r="K663" s="34"/>
      <c r="L663" s="78">
        <v>663</v>
      </c>
      <c r="M663" s="78"/>
      <c r="N663" s="73"/>
      <c r="O663" s="80" t="s">
        <v>381</v>
      </c>
      <c r="P663" s="80" t="s">
        <v>429</v>
      </c>
      <c r="Q663" s="80" t="s">
        <v>755</v>
      </c>
      <c r="R663" s="80" t="s">
        <v>1263</v>
      </c>
      <c r="S663" s="80"/>
      <c r="T663" s="80"/>
      <c r="U663" s="80"/>
      <c r="V663" s="80"/>
      <c r="W663" s="80"/>
      <c r="X663" s="80"/>
      <c r="Y663" s="80"/>
      <c r="Z663" s="80"/>
      <c r="AA663" s="80"/>
      <c r="AB663">
        <v>1</v>
      </c>
      <c r="AC663" s="79" t="str">
        <f>REPLACE(INDEX(GroupVertices[Group],MATCH(Edges[[#This Row],[Vertex 1]],GroupVertices[Vertex],0)),1,1,"")</f>
        <v>3</v>
      </c>
      <c r="AD663" s="79" t="str">
        <f>REPLACE(INDEX(GroupVertices[Group],MATCH(Edges[[#This Row],[Vertex 2]],GroupVertices[Vertex],0)),1,1,"")</f>
        <v>5</v>
      </c>
      <c r="AE663" s="34"/>
      <c r="AF663" s="34"/>
      <c r="AG663" s="34"/>
      <c r="AH663" s="34"/>
      <c r="AI663" s="34"/>
      <c r="AJ663" s="34"/>
      <c r="AK663" s="34"/>
      <c r="AL663" s="34"/>
      <c r="AM663" s="34"/>
    </row>
    <row r="664" spans="1:39" ht="15">
      <c r="A664" s="65" t="s">
        <v>326</v>
      </c>
      <c r="B664" s="65" t="s">
        <v>295</v>
      </c>
      <c r="C664" s="66" t="s">
        <v>4893</v>
      </c>
      <c r="D664" s="67">
        <v>1</v>
      </c>
      <c r="E664" s="68" t="s">
        <v>133</v>
      </c>
      <c r="F664" s="69">
        <v>32</v>
      </c>
      <c r="G664" s="66"/>
      <c r="H664" s="70"/>
      <c r="I664" s="71"/>
      <c r="J664" s="71"/>
      <c r="K664" s="34"/>
      <c r="L664" s="78">
        <v>664</v>
      </c>
      <c r="M664" s="78"/>
      <c r="N664" s="73"/>
      <c r="O664" s="80" t="s">
        <v>381</v>
      </c>
      <c r="P664" s="80" t="s">
        <v>609</v>
      </c>
      <c r="Q664" s="80" t="s">
        <v>1042</v>
      </c>
      <c r="R664" s="80" t="s">
        <v>1490</v>
      </c>
      <c r="S664" s="80"/>
      <c r="T664" s="80"/>
      <c r="U664" s="80"/>
      <c r="V664" s="80"/>
      <c r="W664" s="80"/>
      <c r="X664" s="80"/>
      <c r="Y664" s="80"/>
      <c r="Z664" s="80"/>
      <c r="AA664" s="80"/>
      <c r="AB664">
        <v>1</v>
      </c>
      <c r="AC664" s="79" t="str">
        <f>REPLACE(INDEX(GroupVertices[Group],MATCH(Edges[[#This Row],[Vertex 1]],GroupVertices[Vertex],0)),1,1,"")</f>
        <v>7</v>
      </c>
      <c r="AD664" s="79" t="str">
        <f>REPLACE(INDEX(GroupVertices[Group],MATCH(Edges[[#This Row],[Vertex 2]],GroupVertices[Vertex],0)),1,1,"")</f>
        <v>5</v>
      </c>
      <c r="AE664" s="34"/>
      <c r="AF664" s="34"/>
      <c r="AG664" s="34"/>
      <c r="AH664" s="34"/>
      <c r="AI664" s="34"/>
      <c r="AJ664" s="34"/>
      <c r="AK664" s="34"/>
      <c r="AL664" s="34"/>
      <c r="AM664" s="34"/>
    </row>
    <row r="665" spans="1:39" ht="15">
      <c r="A665" s="65" t="s">
        <v>313</v>
      </c>
      <c r="B665" s="65" t="s">
        <v>325</v>
      </c>
      <c r="C665" s="66" t="s">
        <v>4893</v>
      </c>
      <c r="D665" s="67">
        <v>1</v>
      </c>
      <c r="E665" s="68" t="s">
        <v>133</v>
      </c>
      <c r="F665" s="69">
        <v>32</v>
      </c>
      <c r="G665" s="66"/>
      <c r="H665" s="70"/>
      <c r="I665" s="71"/>
      <c r="J665" s="71"/>
      <c r="K665" s="34"/>
      <c r="L665" s="78">
        <v>665</v>
      </c>
      <c r="M665" s="78"/>
      <c r="N665" s="73"/>
      <c r="O665" s="80" t="s">
        <v>381</v>
      </c>
      <c r="P665" s="80" t="s">
        <v>610</v>
      </c>
      <c r="Q665" s="80" t="s">
        <v>1043</v>
      </c>
      <c r="R665" s="80" t="s">
        <v>1048</v>
      </c>
      <c r="S665" s="80"/>
      <c r="T665" s="80"/>
      <c r="U665" s="80"/>
      <c r="V665" s="80"/>
      <c r="W665" s="80"/>
      <c r="X665" s="80"/>
      <c r="Y665" s="80"/>
      <c r="Z665" s="80"/>
      <c r="AA665" s="80"/>
      <c r="AB665">
        <v>1</v>
      </c>
      <c r="AC665" s="79" t="str">
        <f>REPLACE(INDEX(GroupVertices[Group],MATCH(Edges[[#This Row],[Vertex 1]],GroupVertices[Vertex],0)),1,1,"")</f>
        <v>5</v>
      </c>
      <c r="AD665" s="79" t="str">
        <f>REPLACE(INDEX(GroupVertices[Group],MATCH(Edges[[#This Row],[Vertex 2]],GroupVertices[Vertex],0)),1,1,"")</f>
        <v>5</v>
      </c>
      <c r="AE665" s="34"/>
      <c r="AF665" s="34"/>
      <c r="AG665" s="34"/>
      <c r="AH665" s="34"/>
      <c r="AI665" s="34"/>
      <c r="AJ665" s="34"/>
      <c r="AK665" s="34"/>
      <c r="AL665" s="34"/>
      <c r="AM665" s="34"/>
    </row>
    <row r="666" spans="1:39" ht="15">
      <c r="A666" s="65" t="s">
        <v>238</v>
      </c>
      <c r="B666" s="65" t="s">
        <v>313</v>
      </c>
      <c r="C666" s="66" t="s">
        <v>4893</v>
      </c>
      <c r="D666" s="67">
        <v>1</v>
      </c>
      <c r="E666" s="68" t="s">
        <v>133</v>
      </c>
      <c r="F666" s="69">
        <v>32</v>
      </c>
      <c r="G666" s="66"/>
      <c r="H666" s="70"/>
      <c r="I666" s="71"/>
      <c r="J666" s="71"/>
      <c r="K666" s="34"/>
      <c r="L666" s="78">
        <v>666</v>
      </c>
      <c r="M666" s="78"/>
      <c r="N666" s="73"/>
      <c r="O666" s="80" t="s">
        <v>381</v>
      </c>
      <c r="P666" s="80" t="s">
        <v>610</v>
      </c>
      <c r="Q666" s="80" t="s">
        <v>1044</v>
      </c>
      <c r="R666" s="80" t="s">
        <v>1043</v>
      </c>
      <c r="S666" s="80" t="s">
        <v>1604</v>
      </c>
      <c r="T666" s="80"/>
      <c r="U666" s="80" t="s">
        <v>1635</v>
      </c>
      <c r="V666" s="80"/>
      <c r="W666" s="80"/>
      <c r="X666" s="80"/>
      <c r="Y666" s="80" t="s">
        <v>1719</v>
      </c>
      <c r="Z666" s="80" t="s">
        <v>1765</v>
      </c>
      <c r="AA666" s="80"/>
      <c r="AB666">
        <v>1</v>
      </c>
      <c r="AC666" s="79" t="str">
        <f>REPLACE(INDEX(GroupVertices[Group],MATCH(Edges[[#This Row],[Vertex 1]],GroupVertices[Vertex],0)),1,1,"")</f>
        <v>7</v>
      </c>
      <c r="AD666" s="79" t="str">
        <f>REPLACE(INDEX(GroupVertices[Group],MATCH(Edges[[#This Row],[Vertex 2]],GroupVertices[Vertex],0)),1,1,"")</f>
        <v>5</v>
      </c>
      <c r="AE666" s="34"/>
      <c r="AF666" s="34"/>
      <c r="AG666" s="34"/>
      <c r="AH666" s="34"/>
      <c r="AI666" s="34"/>
      <c r="AJ666" s="34"/>
      <c r="AK666" s="34"/>
      <c r="AL666" s="34"/>
      <c r="AM666" s="34"/>
    </row>
    <row r="667" spans="1:39" ht="15">
      <c r="A667" s="65" t="s">
        <v>283</v>
      </c>
      <c r="B667" s="65" t="s">
        <v>313</v>
      </c>
      <c r="C667" s="66" t="s">
        <v>4893</v>
      </c>
      <c r="D667" s="67">
        <v>1</v>
      </c>
      <c r="E667" s="68" t="s">
        <v>133</v>
      </c>
      <c r="F667" s="69">
        <v>32</v>
      </c>
      <c r="G667" s="66"/>
      <c r="H667" s="70"/>
      <c r="I667" s="71"/>
      <c r="J667" s="71"/>
      <c r="K667" s="34"/>
      <c r="L667" s="78">
        <v>667</v>
      </c>
      <c r="M667" s="78"/>
      <c r="N667" s="73"/>
      <c r="O667" s="80" t="s">
        <v>381</v>
      </c>
      <c r="P667" s="80" t="s">
        <v>610</v>
      </c>
      <c r="Q667" s="80" t="s">
        <v>1045</v>
      </c>
      <c r="R667" s="80" t="s">
        <v>1043</v>
      </c>
      <c r="S667" s="80" t="s">
        <v>1605</v>
      </c>
      <c r="T667" s="80"/>
      <c r="U667" s="80" t="s">
        <v>1634</v>
      </c>
      <c r="V667" s="80"/>
      <c r="W667" s="80"/>
      <c r="X667" s="80"/>
      <c r="Y667" s="80" t="s">
        <v>1720</v>
      </c>
      <c r="Z667" s="80" t="s">
        <v>1759</v>
      </c>
      <c r="AA667" s="80"/>
      <c r="AB667">
        <v>1</v>
      </c>
      <c r="AC667" s="79" t="str">
        <f>REPLACE(INDEX(GroupVertices[Group],MATCH(Edges[[#This Row],[Vertex 1]],GroupVertices[Vertex],0)),1,1,"")</f>
        <v>6</v>
      </c>
      <c r="AD667" s="79" t="str">
        <f>REPLACE(INDEX(GroupVertices[Group],MATCH(Edges[[#This Row],[Vertex 2]],GroupVertices[Vertex],0)),1,1,"")</f>
        <v>5</v>
      </c>
      <c r="AE667" s="34"/>
      <c r="AF667" s="34"/>
      <c r="AG667" s="34"/>
      <c r="AH667" s="34"/>
      <c r="AI667" s="34"/>
      <c r="AJ667" s="34"/>
      <c r="AK667" s="34"/>
      <c r="AL667" s="34"/>
      <c r="AM667" s="34"/>
    </row>
    <row r="668" spans="1:39" ht="15">
      <c r="A668" s="65" t="s">
        <v>261</v>
      </c>
      <c r="B668" s="65" t="s">
        <v>313</v>
      </c>
      <c r="C668" s="66" t="s">
        <v>4894</v>
      </c>
      <c r="D668" s="67">
        <v>1.4285714285714286</v>
      </c>
      <c r="E668" s="68" t="s">
        <v>137</v>
      </c>
      <c r="F668" s="69">
        <v>30.78125</v>
      </c>
      <c r="G668" s="66"/>
      <c r="H668" s="70"/>
      <c r="I668" s="71"/>
      <c r="J668" s="71"/>
      <c r="K668" s="34"/>
      <c r="L668" s="78">
        <v>668</v>
      </c>
      <c r="M668" s="78"/>
      <c r="N668" s="73"/>
      <c r="O668" s="80" t="s">
        <v>381</v>
      </c>
      <c r="P668" s="80" t="s">
        <v>434</v>
      </c>
      <c r="Q668" s="80" t="s">
        <v>759</v>
      </c>
      <c r="R668" s="80" t="s">
        <v>1268</v>
      </c>
      <c r="S668" s="80"/>
      <c r="T668" s="80"/>
      <c r="U668" s="80"/>
      <c r="V668" s="80"/>
      <c r="W668" s="80"/>
      <c r="X668" s="80"/>
      <c r="Y668" s="80"/>
      <c r="Z668" s="80"/>
      <c r="AA668" s="80"/>
      <c r="AB668">
        <v>4</v>
      </c>
      <c r="AC668" s="79" t="str">
        <f>REPLACE(INDEX(GroupVertices[Group],MATCH(Edges[[#This Row],[Vertex 1]],GroupVertices[Vertex],0)),1,1,"")</f>
        <v>3</v>
      </c>
      <c r="AD668" s="79" t="str">
        <f>REPLACE(INDEX(GroupVertices[Group],MATCH(Edges[[#This Row],[Vertex 2]],GroupVertices[Vertex],0)),1,1,"")</f>
        <v>5</v>
      </c>
      <c r="AE668" s="34"/>
      <c r="AF668" s="34"/>
      <c r="AG668" s="34"/>
      <c r="AH668" s="34"/>
      <c r="AI668" s="34"/>
      <c r="AJ668" s="34"/>
      <c r="AK668" s="34"/>
      <c r="AL668" s="34"/>
      <c r="AM668" s="34"/>
    </row>
    <row r="669" spans="1:39" ht="15">
      <c r="A669" s="65" t="s">
        <v>261</v>
      </c>
      <c r="B669" s="65" t="s">
        <v>313</v>
      </c>
      <c r="C669" s="66" t="s">
        <v>4894</v>
      </c>
      <c r="D669" s="67">
        <v>1.4285714285714286</v>
      </c>
      <c r="E669" s="68" t="s">
        <v>137</v>
      </c>
      <c r="F669" s="69">
        <v>30.78125</v>
      </c>
      <c r="G669" s="66"/>
      <c r="H669" s="70"/>
      <c r="I669" s="71"/>
      <c r="J669" s="71"/>
      <c r="K669" s="34"/>
      <c r="L669" s="78">
        <v>669</v>
      </c>
      <c r="M669" s="78"/>
      <c r="N669" s="73"/>
      <c r="O669" s="80" t="s">
        <v>381</v>
      </c>
      <c r="P669" s="80" t="s">
        <v>611</v>
      </c>
      <c r="Q669" s="80" t="s">
        <v>1046</v>
      </c>
      <c r="R669" s="80" t="s">
        <v>1491</v>
      </c>
      <c r="S669" s="80"/>
      <c r="T669" s="80"/>
      <c r="U669" s="80"/>
      <c r="V669" s="80"/>
      <c r="W669" s="80"/>
      <c r="X669" s="80"/>
      <c r="Y669" s="80"/>
      <c r="Z669" s="80"/>
      <c r="AA669" s="80"/>
      <c r="AB669">
        <v>4</v>
      </c>
      <c r="AC669" s="79" t="str">
        <f>REPLACE(INDEX(GroupVertices[Group],MATCH(Edges[[#This Row],[Vertex 1]],GroupVertices[Vertex],0)),1,1,"")</f>
        <v>3</v>
      </c>
      <c r="AD669" s="79" t="str">
        <f>REPLACE(INDEX(GroupVertices[Group],MATCH(Edges[[#This Row],[Vertex 2]],GroupVertices[Vertex],0)),1,1,"")</f>
        <v>5</v>
      </c>
      <c r="AE669" s="34"/>
      <c r="AF669" s="34"/>
      <c r="AG669" s="34"/>
      <c r="AH669" s="34"/>
      <c r="AI669" s="34"/>
      <c r="AJ669" s="34"/>
      <c r="AK669" s="34"/>
      <c r="AL669" s="34"/>
      <c r="AM669" s="34"/>
    </row>
    <row r="670" spans="1:39" ht="15">
      <c r="A670" s="65" t="s">
        <v>261</v>
      </c>
      <c r="B670" s="65" t="s">
        <v>313</v>
      </c>
      <c r="C670" s="66" t="s">
        <v>4894</v>
      </c>
      <c r="D670" s="67">
        <v>1.4285714285714286</v>
      </c>
      <c r="E670" s="68" t="s">
        <v>137</v>
      </c>
      <c r="F670" s="69">
        <v>30.78125</v>
      </c>
      <c r="G670" s="66"/>
      <c r="H670" s="70"/>
      <c r="I670" s="71"/>
      <c r="J670" s="71"/>
      <c r="K670" s="34"/>
      <c r="L670" s="78">
        <v>670</v>
      </c>
      <c r="M670" s="78"/>
      <c r="N670" s="73"/>
      <c r="O670" s="80" t="s">
        <v>381</v>
      </c>
      <c r="P670" s="80" t="s">
        <v>583</v>
      </c>
      <c r="Q670" s="80" t="s">
        <v>1047</v>
      </c>
      <c r="R670" s="80" t="s">
        <v>1458</v>
      </c>
      <c r="S670" s="80"/>
      <c r="T670" s="80"/>
      <c r="U670" s="80"/>
      <c r="V670" s="80"/>
      <c r="W670" s="80"/>
      <c r="X670" s="80"/>
      <c r="Y670" s="80"/>
      <c r="Z670" s="80"/>
      <c r="AA670" s="80"/>
      <c r="AB670">
        <v>4</v>
      </c>
      <c r="AC670" s="79" t="str">
        <f>REPLACE(INDEX(GroupVertices[Group],MATCH(Edges[[#This Row],[Vertex 1]],GroupVertices[Vertex],0)),1,1,"")</f>
        <v>3</v>
      </c>
      <c r="AD670" s="79" t="str">
        <f>REPLACE(INDEX(GroupVertices[Group],MATCH(Edges[[#This Row],[Vertex 2]],GroupVertices[Vertex],0)),1,1,"")</f>
        <v>5</v>
      </c>
      <c r="AE670" s="34"/>
      <c r="AF670" s="34"/>
      <c r="AG670" s="34"/>
      <c r="AH670" s="34"/>
      <c r="AI670" s="34"/>
      <c r="AJ670" s="34"/>
      <c r="AK670" s="34"/>
      <c r="AL670" s="34"/>
      <c r="AM670" s="34"/>
    </row>
    <row r="671" spans="1:39" ht="15">
      <c r="A671" s="65" t="s">
        <v>261</v>
      </c>
      <c r="B671" s="65" t="s">
        <v>313</v>
      </c>
      <c r="C671" s="66" t="s">
        <v>4894</v>
      </c>
      <c r="D671" s="67">
        <v>1.4285714285714286</v>
      </c>
      <c r="E671" s="68" t="s">
        <v>137</v>
      </c>
      <c r="F671" s="69">
        <v>30.78125</v>
      </c>
      <c r="G671" s="66"/>
      <c r="H671" s="70"/>
      <c r="I671" s="71"/>
      <c r="J671" s="71"/>
      <c r="K671" s="34"/>
      <c r="L671" s="78">
        <v>671</v>
      </c>
      <c r="M671" s="78"/>
      <c r="N671" s="73"/>
      <c r="O671" s="80" t="s">
        <v>381</v>
      </c>
      <c r="P671" s="80" t="s">
        <v>583</v>
      </c>
      <c r="Q671" s="80" t="s">
        <v>1047</v>
      </c>
      <c r="R671" s="80" t="s">
        <v>1459</v>
      </c>
      <c r="S671" s="80"/>
      <c r="T671" s="80" t="s">
        <v>1626</v>
      </c>
      <c r="U671" s="80"/>
      <c r="V671" s="80" t="s">
        <v>1634</v>
      </c>
      <c r="W671" s="80"/>
      <c r="X671" s="80"/>
      <c r="Y671" s="80" t="s">
        <v>1721</v>
      </c>
      <c r="Z671" s="80" t="s">
        <v>1760</v>
      </c>
      <c r="AA671" s="80"/>
      <c r="AB671">
        <v>4</v>
      </c>
      <c r="AC671" s="79" t="str">
        <f>REPLACE(INDEX(GroupVertices[Group],MATCH(Edges[[#This Row],[Vertex 1]],GroupVertices[Vertex],0)),1,1,"")</f>
        <v>3</v>
      </c>
      <c r="AD671" s="79" t="str">
        <f>REPLACE(INDEX(GroupVertices[Group],MATCH(Edges[[#This Row],[Vertex 2]],GroupVertices[Vertex],0)),1,1,"")</f>
        <v>5</v>
      </c>
      <c r="AE671" s="34"/>
      <c r="AF671" s="34"/>
      <c r="AG671" s="34"/>
      <c r="AH671" s="34"/>
      <c r="AI671" s="34"/>
      <c r="AJ671" s="34"/>
      <c r="AK671" s="34"/>
      <c r="AL671" s="34"/>
      <c r="AM671" s="34"/>
    </row>
    <row r="672" spans="1:39" ht="15">
      <c r="A672" s="65" t="s">
        <v>326</v>
      </c>
      <c r="B672" s="65" t="s">
        <v>313</v>
      </c>
      <c r="C672" s="66" t="s">
        <v>4893</v>
      </c>
      <c r="D672" s="67">
        <v>1</v>
      </c>
      <c r="E672" s="68" t="s">
        <v>133</v>
      </c>
      <c r="F672" s="69">
        <v>32</v>
      </c>
      <c r="G672" s="66"/>
      <c r="H672" s="70"/>
      <c r="I672" s="71"/>
      <c r="J672" s="71"/>
      <c r="K672" s="34"/>
      <c r="L672" s="78">
        <v>672</v>
      </c>
      <c r="M672" s="78"/>
      <c r="N672" s="73"/>
      <c r="O672" s="80" t="s">
        <v>381</v>
      </c>
      <c r="P672" s="80" t="s">
        <v>610</v>
      </c>
      <c r="Q672" s="80" t="s">
        <v>1048</v>
      </c>
      <c r="R672" s="80" t="s">
        <v>1043</v>
      </c>
      <c r="S672" s="80"/>
      <c r="T672" s="80"/>
      <c r="U672" s="80"/>
      <c r="V672" s="80"/>
      <c r="W672" s="80"/>
      <c r="X672" s="80"/>
      <c r="Y672" s="80"/>
      <c r="Z672" s="80"/>
      <c r="AA672" s="80"/>
      <c r="AB672">
        <v>1</v>
      </c>
      <c r="AC672" s="79" t="str">
        <f>REPLACE(INDEX(GroupVertices[Group],MATCH(Edges[[#This Row],[Vertex 1]],GroupVertices[Vertex],0)),1,1,"")</f>
        <v>7</v>
      </c>
      <c r="AD672" s="79" t="str">
        <f>REPLACE(INDEX(GroupVertices[Group],MATCH(Edges[[#This Row],[Vertex 2]],GroupVertices[Vertex],0)),1,1,"")</f>
        <v>5</v>
      </c>
      <c r="AE672" s="34"/>
      <c r="AF672" s="34"/>
      <c r="AG672" s="34"/>
      <c r="AH672" s="34"/>
      <c r="AI672" s="34"/>
      <c r="AJ672" s="34"/>
      <c r="AK672" s="34"/>
      <c r="AL672" s="34"/>
      <c r="AM672" s="34"/>
    </row>
    <row r="673" spans="1:39" ht="15">
      <c r="A673" s="65" t="s">
        <v>238</v>
      </c>
      <c r="B673" s="65" t="s">
        <v>325</v>
      </c>
      <c r="C673" s="66" t="s">
        <v>4894</v>
      </c>
      <c r="D673" s="67">
        <v>1.2857142857142856</v>
      </c>
      <c r="E673" s="68" t="s">
        <v>137</v>
      </c>
      <c r="F673" s="69">
        <v>31.1875</v>
      </c>
      <c r="G673" s="66"/>
      <c r="H673" s="70"/>
      <c r="I673" s="71"/>
      <c r="J673" s="71"/>
      <c r="K673" s="34"/>
      <c r="L673" s="78">
        <v>673</v>
      </c>
      <c r="M673" s="78"/>
      <c r="N673" s="73"/>
      <c r="O673" s="80" t="s">
        <v>381</v>
      </c>
      <c r="P673" s="80" t="s">
        <v>610</v>
      </c>
      <c r="Q673" s="80" t="s">
        <v>1044</v>
      </c>
      <c r="R673" s="80" t="s">
        <v>1048</v>
      </c>
      <c r="S673" s="80" t="s">
        <v>1604</v>
      </c>
      <c r="T673" s="80"/>
      <c r="U673" s="80" t="s">
        <v>1635</v>
      </c>
      <c r="V673" s="80"/>
      <c r="W673" s="80"/>
      <c r="X673" s="80"/>
      <c r="Y673" s="80" t="s">
        <v>1719</v>
      </c>
      <c r="Z673" s="80" t="s">
        <v>1765</v>
      </c>
      <c r="AA673" s="80"/>
      <c r="AB673">
        <v>3</v>
      </c>
      <c r="AC673" s="79" t="str">
        <f>REPLACE(INDEX(GroupVertices[Group],MATCH(Edges[[#This Row],[Vertex 1]],GroupVertices[Vertex],0)),1,1,"")</f>
        <v>7</v>
      </c>
      <c r="AD673" s="79" t="str">
        <f>REPLACE(INDEX(GroupVertices[Group],MATCH(Edges[[#This Row],[Vertex 2]],GroupVertices[Vertex],0)),1,1,"")</f>
        <v>5</v>
      </c>
      <c r="AE673" s="34"/>
      <c r="AF673" s="34"/>
      <c r="AG673" s="34"/>
      <c r="AH673" s="34"/>
      <c r="AI673" s="34"/>
      <c r="AJ673" s="34"/>
      <c r="AK673" s="34"/>
      <c r="AL673" s="34"/>
      <c r="AM673" s="34"/>
    </row>
    <row r="674" spans="1:39" ht="15">
      <c r="A674" s="65" t="s">
        <v>238</v>
      </c>
      <c r="B674" s="65" t="s">
        <v>325</v>
      </c>
      <c r="C674" s="66" t="s">
        <v>4894</v>
      </c>
      <c r="D674" s="67">
        <v>1.2857142857142856</v>
      </c>
      <c r="E674" s="68" t="s">
        <v>137</v>
      </c>
      <c r="F674" s="69">
        <v>31.1875</v>
      </c>
      <c r="G674" s="66"/>
      <c r="H674" s="70"/>
      <c r="I674" s="71"/>
      <c r="J674" s="71"/>
      <c r="K674" s="34"/>
      <c r="L674" s="78">
        <v>674</v>
      </c>
      <c r="M674" s="78"/>
      <c r="N674" s="73"/>
      <c r="O674" s="80" t="s">
        <v>381</v>
      </c>
      <c r="P674" s="80" t="s">
        <v>607</v>
      </c>
      <c r="Q674" s="80" t="s">
        <v>1040</v>
      </c>
      <c r="R674" s="80" t="s">
        <v>1038</v>
      </c>
      <c r="S674" s="80"/>
      <c r="T674" s="80"/>
      <c r="U674" s="80"/>
      <c r="V674" s="80"/>
      <c r="W674" s="80"/>
      <c r="X674" s="80"/>
      <c r="Y674" s="80"/>
      <c r="Z674" s="80"/>
      <c r="AA674" s="80"/>
      <c r="AB674">
        <v>3</v>
      </c>
      <c r="AC674" s="79" t="str">
        <f>REPLACE(INDEX(GroupVertices[Group],MATCH(Edges[[#This Row],[Vertex 1]],GroupVertices[Vertex],0)),1,1,"")</f>
        <v>7</v>
      </c>
      <c r="AD674" s="79" t="str">
        <f>REPLACE(INDEX(GroupVertices[Group],MATCH(Edges[[#This Row],[Vertex 2]],GroupVertices[Vertex],0)),1,1,"")</f>
        <v>5</v>
      </c>
      <c r="AE674" s="34"/>
      <c r="AF674" s="34"/>
      <c r="AG674" s="34"/>
      <c r="AH674" s="34"/>
      <c r="AI674" s="34"/>
      <c r="AJ674" s="34"/>
      <c r="AK674" s="34"/>
      <c r="AL674" s="34"/>
      <c r="AM674" s="34"/>
    </row>
    <row r="675" spans="1:39" ht="15">
      <c r="A675" s="65" t="s">
        <v>238</v>
      </c>
      <c r="B675" s="65" t="s">
        <v>325</v>
      </c>
      <c r="C675" s="66" t="s">
        <v>4894</v>
      </c>
      <c r="D675" s="67">
        <v>1.2857142857142856</v>
      </c>
      <c r="E675" s="68" t="s">
        <v>137</v>
      </c>
      <c r="F675" s="69">
        <v>31.1875</v>
      </c>
      <c r="G675" s="66"/>
      <c r="H675" s="70"/>
      <c r="I675" s="71"/>
      <c r="J675" s="71"/>
      <c r="K675" s="34"/>
      <c r="L675" s="78">
        <v>675</v>
      </c>
      <c r="M675" s="78"/>
      <c r="N675" s="73"/>
      <c r="O675" s="80" t="s">
        <v>381</v>
      </c>
      <c r="P675" s="80" t="s">
        <v>607</v>
      </c>
      <c r="Q675" s="80" t="s">
        <v>1041</v>
      </c>
      <c r="R675" s="80" t="s">
        <v>1038</v>
      </c>
      <c r="S675" s="80"/>
      <c r="T675" s="80"/>
      <c r="U675" s="80"/>
      <c r="V675" s="80"/>
      <c r="W675" s="80"/>
      <c r="X675" s="80"/>
      <c r="Y675" s="80"/>
      <c r="Z675" s="80"/>
      <c r="AA675" s="80"/>
      <c r="AB675">
        <v>3</v>
      </c>
      <c r="AC675" s="79" t="str">
        <f>REPLACE(INDEX(GroupVertices[Group],MATCH(Edges[[#This Row],[Vertex 1]],GroupVertices[Vertex],0)),1,1,"")</f>
        <v>7</v>
      </c>
      <c r="AD675" s="79" t="str">
        <f>REPLACE(INDEX(GroupVertices[Group],MATCH(Edges[[#This Row],[Vertex 2]],GroupVertices[Vertex],0)),1,1,"")</f>
        <v>5</v>
      </c>
      <c r="AE675" s="34"/>
      <c r="AF675" s="34"/>
      <c r="AG675" s="34"/>
      <c r="AH675" s="34"/>
      <c r="AI675" s="34"/>
      <c r="AJ675" s="34"/>
      <c r="AK675" s="34"/>
      <c r="AL675" s="34"/>
      <c r="AM675" s="34"/>
    </row>
    <row r="676" spans="1:39" ht="15">
      <c r="A676" s="65" t="s">
        <v>238</v>
      </c>
      <c r="B676" s="65" t="s">
        <v>237</v>
      </c>
      <c r="C676" s="66" t="s">
        <v>4893</v>
      </c>
      <c r="D676" s="67">
        <v>1</v>
      </c>
      <c r="E676" s="68" t="s">
        <v>133</v>
      </c>
      <c r="F676" s="69">
        <v>32</v>
      </c>
      <c r="G676" s="66"/>
      <c r="H676" s="70"/>
      <c r="I676" s="71"/>
      <c r="J676" s="71"/>
      <c r="K676" s="34"/>
      <c r="L676" s="78">
        <v>676</v>
      </c>
      <c r="M676" s="78"/>
      <c r="N676" s="73"/>
      <c r="O676" s="80" t="s">
        <v>381</v>
      </c>
      <c r="P676" s="80" t="s">
        <v>402</v>
      </c>
      <c r="Q676" s="80" t="s">
        <v>711</v>
      </c>
      <c r="R676" s="80" t="s">
        <v>710</v>
      </c>
      <c r="S676" s="80"/>
      <c r="T676" s="80"/>
      <c r="U676" s="80"/>
      <c r="V676" s="80"/>
      <c r="W676" s="80"/>
      <c r="X676" s="80"/>
      <c r="Y676" s="80"/>
      <c r="Z676" s="80"/>
      <c r="AA676" s="80"/>
      <c r="AB676">
        <v>1</v>
      </c>
      <c r="AC676" s="79" t="str">
        <f>REPLACE(INDEX(GroupVertices[Group],MATCH(Edges[[#This Row],[Vertex 1]],GroupVertices[Vertex],0)),1,1,"")</f>
        <v>7</v>
      </c>
      <c r="AD676" s="79" t="str">
        <f>REPLACE(INDEX(GroupVertices[Group],MATCH(Edges[[#This Row],[Vertex 2]],GroupVertices[Vertex],0)),1,1,"")</f>
        <v>7</v>
      </c>
      <c r="AE676" s="34"/>
      <c r="AF676" s="34"/>
      <c r="AG676" s="34"/>
      <c r="AH676" s="34"/>
      <c r="AI676" s="34"/>
      <c r="AJ676" s="34"/>
      <c r="AK676" s="34"/>
      <c r="AL676" s="34"/>
      <c r="AM676" s="34"/>
    </row>
    <row r="677" spans="1:39" ht="15">
      <c r="A677" s="65" t="s">
        <v>283</v>
      </c>
      <c r="B677" s="65" t="s">
        <v>238</v>
      </c>
      <c r="C677" s="66" t="s">
        <v>4893</v>
      </c>
      <c r="D677" s="67">
        <v>1</v>
      </c>
      <c r="E677" s="68" t="s">
        <v>133</v>
      </c>
      <c r="F677" s="69">
        <v>32</v>
      </c>
      <c r="G677" s="66"/>
      <c r="H677" s="70"/>
      <c r="I677" s="71"/>
      <c r="J677" s="71"/>
      <c r="K677" s="34"/>
      <c r="L677" s="78">
        <v>677</v>
      </c>
      <c r="M677" s="78"/>
      <c r="N677" s="73"/>
      <c r="O677" s="80" t="s">
        <v>381</v>
      </c>
      <c r="P677" s="80" t="s">
        <v>610</v>
      </c>
      <c r="Q677" s="80" t="s">
        <v>1045</v>
      </c>
      <c r="R677" s="80" t="s">
        <v>1044</v>
      </c>
      <c r="S677" s="80" t="s">
        <v>1605</v>
      </c>
      <c r="T677" s="80" t="s">
        <v>1604</v>
      </c>
      <c r="U677" s="80" t="s">
        <v>1634</v>
      </c>
      <c r="V677" s="80" t="s">
        <v>1635</v>
      </c>
      <c r="W677" s="80"/>
      <c r="X677" s="80"/>
      <c r="Y677" s="80" t="s">
        <v>1722</v>
      </c>
      <c r="Z677" s="80" t="s">
        <v>1766</v>
      </c>
      <c r="AA677" s="80"/>
      <c r="AB677">
        <v>1</v>
      </c>
      <c r="AC677" s="79" t="str">
        <f>REPLACE(INDEX(GroupVertices[Group],MATCH(Edges[[#This Row],[Vertex 1]],GroupVertices[Vertex],0)),1,1,"")</f>
        <v>6</v>
      </c>
      <c r="AD677" s="79" t="str">
        <f>REPLACE(INDEX(GroupVertices[Group],MATCH(Edges[[#This Row],[Vertex 2]],GroupVertices[Vertex],0)),1,1,"")</f>
        <v>7</v>
      </c>
      <c r="AE677" s="34"/>
      <c r="AF677" s="34"/>
      <c r="AG677" s="34"/>
      <c r="AH677" s="34"/>
      <c r="AI677" s="34"/>
      <c r="AJ677" s="34"/>
      <c r="AK677" s="34"/>
      <c r="AL677" s="34"/>
      <c r="AM677" s="34"/>
    </row>
    <row r="678" spans="1:39" ht="15">
      <c r="A678" s="65" t="s">
        <v>293</v>
      </c>
      <c r="B678" s="65" t="s">
        <v>238</v>
      </c>
      <c r="C678" s="66" t="s">
        <v>4893</v>
      </c>
      <c r="D678" s="67">
        <v>1.1428571428571428</v>
      </c>
      <c r="E678" s="68" t="s">
        <v>137</v>
      </c>
      <c r="F678" s="69">
        <v>31.59375</v>
      </c>
      <c r="G678" s="66"/>
      <c r="H678" s="70"/>
      <c r="I678" s="71"/>
      <c r="J678" s="71"/>
      <c r="K678" s="34"/>
      <c r="L678" s="78">
        <v>678</v>
      </c>
      <c r="M678" s="78"/>
      <c r="N678" s="73"/>
      <c r="O678" s="80" t="s">
        <v>381</v>
      </c>
      <c r="P678" s="80" t="s">
        <v>612</v>
      </c>
      <c r="Q678" s="80" t="s">
        <v>1049</v>
      </c>
      <c r="R678" s="80" t="s">
        <v>1492</v>
      </c>
      <c r="S678" s="80"/>
      <c r="T678" s="80"/>
      <c r="U678" s="80"/>
      <c r="V678" s="80"/>
      <c r="W678" s="80"/>
      <c r="X678" s="80"/>
      <c r="Y678" s="80"/>
      <c r="Z678" s="80"/>
      <c r="AA678" s="80"/>
      <c r="AB678">
        <v>2</v>
      </c>
      <c r="AC678" s="79" t="str">
        <f>REPLACE(INDEX(GroupVertices[Group],MATCH(Edges[[#This Row],[Vertex 1]],GroupVertices[Vertex],0)),1,1,"")</f>
        <v>6</v>
      </c>
      <c r="AD678" s="79" t="str">
        <f>REPLACE(INDEX(GroupVertices[Group],MATCH(Edges[[#This Row],[Vertex 2]],GroupVertices[Vertex],0)),1,1,"")</f>
        <v>7</v>
      </c>
      <c r="AE678" s="34"/>
      <c r="AF678" s="34"/>
      <c r="AG678" s="34"/>
      <c r="AH678" s="34"/>
      <c r="AI678" s="34"/>
      <c r="AJ678" s="34"/>
      <c r="AK678" s="34"/>
      <c r="AL678" s="34"/>
      <c r="AM678" s="34"/>
    </row>
    <row r="679" spans="1:39" ht="15">
      <c r="A679" s="65" t="s">
        <v>293</v>
      </c>
      <c r="B679" s="65" t="s">
        <v>238</v>
      </c>
      <c r="C679" s="66" t="s">
        <v>4893</v>
      </c>
      <c r="D679" s="67">
        <v>1.1428571428571428</v>
      </c>
      <c r="E679" s="68" t="s">
        <v>137</v>
      </c>
      <c r="F679" s="69">
        <v>31.59375</v>
      </c>
      <c r="G679" s="66"/>
      <c r="H679" s="70"/>
      <c r="I679" s="71"/>
      <c r="J679" s="71"/>
      <c r="K679" s="34"/>
      <c r="L679" s="78">
        <v>679</v>
      </c>
      <c r="M679" s="78"/>
      <c r="N679" s="73"/>
      <c r="O679" s="80" t="s">
        <v>381</v>
      </c>
      <c r="P679" s="80" t="s">
        <v>612</v>
      </c>
      <c r="Q679" s="80" t="s">
        <v>1050</v>
      </c>
      <c r="R679" s="80" t="s">
        <v>1492</v>
      </c>
      <c r="S679" s="80"/>
      <c r="T679" s="80"/>
      <c r="U679" s="80"/>
      <c r="V679" s="80"/>
      <c r="W679" s="80"/>
      <c r="X679" s="80"/>
      <c r="Y679" s="80"/>
      <c r="Z679" s="80"/>
      <c r="AA679" s="80"/>
      <c r="AB679">
        <v>2</v>
      </c>
      <c r="AC679" s="79" t="str">
        <f>REPLACE(INDEX(GroupVertices[Group],MATCH(Edges[[#This Row],[Vertex 1]],GroupVertices[Vertex],0)),1,1,"")</f>
        <v>6</v>
      </c>
      <c r="AD679" s="79" t="str">
        <f>REPLACE(INDEX(GroupVertices[Group],MATCH(Edges[[#This Row],[Vertex 2]],GroupVertices[Vertex],0)),1,1,"")</f>
        <v>7</v>
      </c>
      <c r="AE679" s="34"/>
      <c r="AF679" s="34"/>
      <c r="AG679" s="34"/>
      <c r="AH679" s="34"/>
      <c r="AI679" s="34"/>
      <c r="AJ679" s="34"/>
      <c r="AK679" s="34"/>
      <c r="AL679" s="34"/>
      <c r="AM679" s="34"/>
    </row>
    <row r="680" spans="1:39" ht="15">
      <c r="A680" s="65" t="s">
        <v>326</v>
      </c>
      <c r="B680" s="65" t="s">
        <v>238</v>
      </c>
      <c r="C680" s="66" t="s">
        <v>4893</v>
      </c>
      <c r="D680" s="67">
        <v>1</v>
      </c>
      <c r="E680" s="68" t="s">
        <v>133</v>
      </c>
      <c r="F680" s="69">
        <v>32</v>
      </c>
      <c r="G680" s="66"/>
      <c r="H680" s="70"/>
      <c r="I680" s="71"/>
      <c r="J680" s="71"/>
      <c r="K680" s="34"/>
      <c r="L680" s="78">
        <v>680</v>
      </c>
      <c r="M680" s="78"/>
      <c r="N680" s="73"/>
      <c r="O680" s="80" t="s">
        <v>381</v>
      </c>
      <c r="P680" s="80" t="s">
        <v>610</v>
      </c>
      <c r="Q680" s="80" t="s">
        <v>1048</v>
      </c>
      <c r="R680" s="80" t="s">
        <v>1044</v>
      </c>
      <c r="S680" s="80"/>
      <c r="T680" s="80" t="s">
        <v>1604</v>
      </c>
      <c r="U680" s="80"/>
      <c r="V680" s="80" t="s">
        <v>1635</v>
      </c>
      <c r="W680" s="80"/>
      <c r="X680" s="80"/>
      <c r="Y680" s="80" t="s">
        <v>1723</v>
      </c>
      <c r="Z680" s="80" t="s">
        <v>1739</v>
      </c>
      <c r="AA680" s="80"/>
      <c r="AB680">
        <v>1</v>
      </c>
      <c r="AC680" s="79" t="str">
        <f>REPLACE(INDEX(GroupVertices[Group],MATCH(Edges[[#This Row],[Vertex 1]],GroupVertices[Vertex],0)),1,1,"")</f>
        <v>7</v>
      </c>
      <c r="AD680" s="79" t="str">
        <f>REPLACE(INDEX(GroupVertices[Group],MATCH(Edges[[#This Row],[Vertex 2]],GroupVertices[Vertex],0)),1,1,"")</f>
        <v>7</v>
      </c>
      <c r="AE680" s="34"/>
      <c r="AF680" s="34"/>
      <c r="AG680" s="34"/>
      <c r="AH680" s="34"/>
      <c r="AI680" s="34"/>
      <c r="AJ680" s="34"/>
      <c r="AK680" s="34"/>
      <c r="AL680" s="34"/>
      <c r="AM680" s="34"/>
    </row>
    <row r="681" spans="1:39" ht="15">
      <c r="A681" s="65" t="s">
        <v>283</v>
      </c>
      <c r="B681" s="65" t="s">
        <v>325</v>
      </c>
      <c r="C681" s="66" t="s">
        <v>4893</v>
      </c>
      <c r="D681" s="67">
        <v>1</v>
      </c>
      <c r="E681" s="68" t="s">
        <v>133</v>
      </c>
      <c r="F681" s="69">
        <v>32</v>
      </c>
      <c r="G681" s="66"/>
      <c r="H681" s="70"/>
      <c r="I681" s="71"/>
      <c r="J681" s="71"/>
      <c r="K681" s="34"/>
      <c r="L681" s="78">
        <v>681</v>
      </c>
      <c r="M681" s="78"/>
      <c r="N681" s="73"/>
      <c r="O681" s="80" t="s">
        <v>381</v>
      </c>
      <c r="P681" s="80" t="s">
        <v>610</v>
      </c>
      <c r="Q681" s="80" t="s">
        <v>1045</v>
      </c>
      <c r="R681" s="80" t="s">
        <v>1048</v>
      </c>
      <c r="S681" s="80" t="s">
        <v>1605</v>
      </c>
      <c r="T681" s="80"/>
      <c r="U681" s="80" t="s">
        <v>1634</v>
      </c>
      <c r="V681" s="80"/>
      <c r="W681" s="80"/>
      <c r="X681" s="80"/>
      <c r="Y681" s="80" t="s">
        <v>1720</v>
      </c>
      <c r="Z681" s="80" t="s">
        <v>1759</v>
      </c>
      <c r="AA681" s="80"/>
      <c r="AB681">
        <v>1</v>
      </c>
      <c r="AC681" s="79" t="str">
        <f>REPLACE(INDEX(GroupVertices[Group],MATCH(Edges[[#This Row],[Vertex 1]],GroupVertices[Vertex],0)),1,1,"")</f>
        <v>6</v>
      </c>
      <c r="AD681" s="79" t="str">
        <f>REPLACE(INDEX(GroupVertices[Group],MATCH(Edges[[#This Row],[Vertex 2]],GroupVertices[Vertex],0)),1,1,"")</f>
        <v>5</v>
      </c>
      <c r="AE681" s="34"/>
      <c r="AF681" s="34"/>
      <c r="AG681" s="34"/>
      <c r="AH681" s="34"/>
      <c r="AI681" s="34"/>
      <c r="AJ681" s="34"/>
      <c r="AK681" s="34"/>
      <c r="AL681" s="34"/>
      <c r="AM681" s="34"/>
    </row>
    <row r="682" spans="1:39" ht="15">
      <c r="A682" s="65" t="s">
        <v>283</v>
      </c>
      <c r="B682" s="65" t="s">
        <v>241</v>
      </c>
      <c r="C682" s="66" t="s">
        <v>4893</v>
      </c>
      <c r="D682" s="67">
        <v>1</v>
      </c>
      <c r="E682" s="68" t="s">
        <v>133</v>
      </c>
      <c r="F682" s="69">
        <v>32</v>
      </c>
      <c r="G682" s="66"/>
      <c r="H682" s="70"/>
      <c r="I682" s="71"/>
      <c r="J682" s="71"/>
      <c r="K682" s="34"/>
      <c r="L682" s="78">
        <v>682</v>
      </c>
      <c r="M682" s="78"/>
      <c r="N682" s="73"/>
      <c r="O682" s="80" t="s">
        <v>381</v>
      </c>
      <c r="P682" s="80" t="s">
        <v>613</v>
      </c>
      <c r="Q682" s="80" t="s">
        <v>1051</v>
      </c>
      <c r="R682" s="80" t="s">
        <v>1493</v>
      </c>
      <c r="S682" s="80"/>
      <c r="T682" s="80"/>
      <c r="U682" s="80"/>
      <c r="V682" s="80"/>
      <c r="W682" s="80"/>
      <c r="X682" s="80"/>
      <c r="Y682" s="80"/>
      <c r="Z682" s="80"/>
      <c r="AA682" s="80"/>
      <c r="AB682">
        <v>1</v>
      </c>
      <c r="AC682" s="79" t="str">
        <f>REPLACE(INDEX(GroupVertices[Group],MATCH(Edges[[#This Row],[Vertex 1]],GroupVertices[Vertex],0)),1,1,"")</f>
        <v>6</v>
      </c>
      <c r="AD682" s="79" t="str">
        <f>REPLACE(INDEX(GroupVertices[Group],MATCH(Edges[[#This Row],[Vertex 2]],GroupVertices[Vertex],0)),1,1,"")</f>
        <v>9</v>
      </c>
      <c r="AE682" s="34"/>
      <c r="AF682" s="34"/>
      <c r="AG682" s="34"/>
      <c r="AH682" s="34"/>
      <c r="AI682" s="34"/>
      <c r="AJ682" s="34"/>
      <c r="AK682" s="34"/>
      <c r="AL682" s="34"/>
      <c r="AM682" s="34"/>
    </row>
    <row r="683" spans="1:39" ht="15">
      <c r="A683" s="65" t="s">
        <v>261</v>
      </c>
      <c r="B683" s="65" t="s">
        <v>283</v>
      </c>
      <c r="C683" s="66" t="s">
        <v>4900</v>
      </c>
      <c r="D683" s="67">
        <v>3</v>
      </c>
      <c r="E683" s="68" t="s">
        <v>137</v>
      </c>
      <c r="F683" s="69">
        <v>26.3125</v>
      </c>
      <c r="G683" s="66"/>
      <c r="H683" s="70"/>
      <c r="I683" s="71"/>
      <c r="J683" s="71"/>
      <c r="K683" s="34"/>
      <c r="L683" s="78">
        <v>683</v>
      </c>
      <c r="M683" s="78"/>
      <c r="N683" s="73"/>
      <c r="O683" s="80" t="s">
        <v>381</v>
      </c>
      <c r="P683" s="80" t="s">
        <v>614</v>
      </c>
      <c r="Q683" s="80" t="s">
        <v>1052</v>
      </c>
      <c r="R683" s="80" t="s">
        <v>1494</v>
      </c>
      <c r="S683" s="80"/>
      <c r="T683" s="80"/>
      <c r="U683" s="80"/>
      <c r="V683" s="80"/>
      <c r="W683" s="80"/>
      <c r="X683" s="80"/>
      <c r="Y683" s="80"/>
      <c r="Z683" s="80"/>
      <c r="AA683" s="80"/>
      <c r="AB683">
        <v>15</v>
      </c>
      <c r="AC683" s="79" t="str">
        <f>REPLACE(INDEX(GroupVertices[Group],MATCH(Edges[[#This Row],[Vertex 1]],GroupVertices[Vertex],0)),1,1,"")</f>
        <v>3</v>
      </c>
      <c r="AD683" s="79" t="str">
        <f>REPLACE(INDEX(GroupVertices[Group],MATCH(Edges[[#This Row],[Vertex 2]],GroupVertices[Vertex],0)),1,1,"")</f>
        <v>6</v>
      </c>
      <c r="AE683" s="34"/>
      <c r="AF683" s="34"/>
      <c r="AG683" s="34"/>
      <c r="AH683" s="34"/>
      <c r="AI683" s="34"/>
      <c r="AJ683" s="34"/>
      <c r="AK683" s="34"/>
      <c r="AL683" s="34"/>
      <c r="AM683" s="34"/>
    </row>
    <row r="684" spans="1:39" ht="15">
      <c r="A684" s="65" t="s">
        <v>261</v>
      </c>
      <c r="B684" s="65" t="s">
        <v>283</v>
      </c>
      <c r="C684" s="66" t="s">
        <v>4900</v>
      </c>
      <c r="D684" s="67">
        <v>3</v>
      </c>
      <c r="E684" s="68" t="s">
        <v>137</v>
      </c>
      <c r="F684" s="69">
        <v>26.3125</v>
      </c>
      <c r="G684" s="66"/>
      <c r="H684" s="70"/>
      <c r="I684" s="71"/>
      <c r="J684" s="71"/>
      <c r="K684" s="34"/>
      <c r="L684" s="78">
        <v>684</v>
      </c>
      <c r="M684" s="78"/>
      <c r="N684" s="73"/>
      <c r="O684" s="80" t="s">
        <v>381</v>
      </c>
      <c r="P684" s="80" t="s">
        <v>614</v>
      </c>
      <c r="Q684" s="80" t="s">
        <v>1052</v>
      </c>
      <c r="R684" s="80" t="s">
        <v>1495</v>
      </c>
      <c r="S684" s="80"/>
      <c r="T684" s="80"/>
      <c r="U684" s="80"/>
      <c r="V684" s="80"/>
      <c r="W684" s="80"/>
      <c r="X684" s="80"/>
      <c r="Y684" s="80"/>
      <c r="Z684" s="80"/>
      <c r="AA684" s="80"/>
      <c r="AB684">
        <v>15</v>
      </c>
      <c r="AC684" s="79" t="str">
        <f>REPLACE(INDEX(GroupVertices[Group],MATCH(Edges[[#This Row],[Vertex 1]],GroupVertices[Vertex],0)),1,1,"")</f>
        <v>3</v>
      </c>
      <c r="AD684" s="79" t="str">
        <f>REPLACE(INDEX(GroupVertices[Group],MATCH(Edges[[#This Row],[Vertex 2]],GroupVertices[Vertex],0)),1,1,"")</f>
        <v>6</v>
      </c>
      <c r="AE684" s="34"/>
      <c r="AF684" s="34"/>
      <c r="AG684" s="34"/>
      <c r="AH684" s="34"/>
      <c r="AI684" s="34"/>
      <c r="AJ684" s="34"/>
      <c r="AK684" s="34"/>
      <c r="AL684" s="34"/>
      <c r="AM684" s="34"/>
    </row>
    <row r="685" spans="1:39" ht="15">
      <c r="A685" s="65" t="s">
        <v>261</v>
      </c>
      <c r="B685" s="65" t="s">
        <v>283</v>
      </c>
      <c r="C685" s="66" t="s">
        <v>4900</v>
      </c>
      <c r="D685" s="67">
        <v>3</v>
      </c>
      <c r="E685" s="68" t="s">
        <v>137</v>
      </c>
      <c r="F685" s="69">
        <v>26.3125</v>
      </c>
      <c r="G685" s="66"/>
      <c r="H685" s="70"/>
      <c r="I685" s="71"/>
      <c r="J685" s="71"/>
      <c r="K685" s="34"/>
      <c r="L685" s="78">
        <v>685</v>
      </c>
      <c r="M685" s="78"/>
      <c r="N685" s="73"/>
      <c r="O685" s="80" t="s">
        <v>381</v>
      </c>
      <c r="P685" s="80" t="s">
        <v>614</v>
      </c>
      <c r="Q685" s="80" t="s">
        <v>1052</v>
      </c>
      <c r="R685" s="80" t="s">
        <v>1496</v>
      </c>
      <c r="S685" s="80"/>
      <c r="T685" s="80"/>
      <c r="U685" s="80"/>
      <c r="V685" s="80"/>
      <c r="W685" s="80"/>
      <c r="X685" s="80"/>
      <c r="Y685" s="80"/>
      <c r="Z685" s="80"/>
      <c r="AA685" s="80"/>
      <c r="AB685">
        <v>15</v>
      </c>
      <c r="AC685" s="79" t="str">
        <f>REPLACE(INDEX(GroupVertices[Group],MATCH(Edges[[#This Row],[Vertex 1]],GroupVertices[Vertex],0)),1,1,"")</f>
        <v>3</v>
      </c>
      <c r="AD685" s="79" t="str">
        <f>REPLACE(INDEX(GroupVertices[Group],MATCH(Edges[[#This Row],[Vertex 2]],GroupVertices[Vertex],0)),1,1,"")</f>
        <v>6</v>
      </c>
      <c r="AE685" s="34"/>
      <c r="AF685" s="34"/>
      <c r="AG685" s="34"/>
      <c r="AH685" s="34"/>
      <c r="AI685" s="34"/>
      <c r="AJ685" s="34"/>
      <c r="AK685" s="34"/>
      <c r="AL685" s="34"/>
      <c r="AM685" s="34"/>
    </row>
    <row r="686" spans="1:39" ht="15">
      <c r="A686" s="65" t="s">
        <v>261</v>
      </c>
      <c r="B686" s="65" t="s">
        <v>283</v>
      </c>
      <c r="C686" s="66" t="s">
        <v>4900</v>
      </c>
      <c r="D686" s="67">
        <v>3</v>
      </c>
      <c r="E686" s="68" t="s">
        <v>137</v>
      </c>
      <c r="F686" s="69">
        <v>26.3125</v>
      </c>
      <c r="G686" s="66"/>
      <c r="H686" s="70"/>
      <c r="I686" s="71"/>
      <c r="J686" s="71"/>
      <c r="K686" s="34"/>
      <c r="L686" s="78">
        <v>686</v>
      </c>
      <c r="M686" s="78"/>
      <c r="N686" s="73"/>
      <c r="O686" s="80" t="s">
        <v>381</v>
      </c>
      <c r="P686" s="80" t="s">
        <v>614</v>
      </c>
      <c r="Q686" s="80" t="s">
        <v>1053</v>
      </c>
      <c r="R686" s="80" t="s">
        <v>1494</v>
      </c>
      <c r="S686" s="80"/>
      <c r="T686" s="80"/>
      <c r="U686" s="80"/>
      <c r="V686" s="80"/>
      <c r="W686" s="80"/>
      <c r="X686" s="80"/>
      <c r="Y686" s="80"/>
      <c r="Z686" s="80"/>
      <c r="AA686" s="80"/>
      <c r="AB686">
        <v>15</v>
      </c>
      <c r="AC686" s="79" t="str">
        <f>REPLACE(INDEX(GroupVertices[Group],MATCH(Edges[[#This Row],[Vertex 1]],GroupVertices[Vertex],0)),1,1,"")</f>
        <v>3</v>
      </c>
      <c r="AD686" s="79" t="str">
        <f>REPLACE(INDEX(GroupVertices[Group],MATCH(Edges[[#This Row],[Vertex 2]],GroupVertices[Vertex],0)),1,1,"")</f>
        <v>6</v>
      </c>
      <c r="AE686" s="34"/>
      <c r="AF686" s="34"/>
      <c r="AG686" s="34"/>
      <c r="AH686" s="34"/>
      <c r="AI686" s="34"/>
      <c r="AJ686" s="34"/>
      <c r="AK686" s="34"/>
      <c r="AL686" s="34"/>
      <c r="AM686" s="34"/>
    </row>
    <row r="687" spans="1:39" ht="15">
      <c r="A687" s="65" t="s">
        <v>261</v>
      </c>
      <c r="B687" s="65" t="s">
        <v>283</v>
      </c>
      <c r="C687" s="66" t="s">
        <v>4900</v>
      </c>
      <c r="D687" s="67">
        <v>3</v>
      </c>
      <c r="E687" s="68" t="s">
        <v>137</v>
      </c>
      <c r="F687" s="69">
        <v>26.3125</v>
      </c>
      <c r="G687" s="66"/>
      <c r="H687" s="70"/>
      <c r="I687" s="71"/>
      <c r="J687" s="71"/>
      <c r="K687" s="34"/>
      <c r="L687" s="78">
        <v>687</v>
      </c>
      <c r="M687" s="78"/>
      <c r="N687" s="73"/>
      <c r="O687" s="80" t="s">
        <v>381</v>
      </c>
      <c r="P687" s="80" t="s">
        <v>614</v>
      </c>
      <c r="Q687" s="80" t="s">
        <v>1053</v>
      </c>
      <c r="R687" s="80" t="s">
        <v>1495</v>
      </c>
      <c r="S687" s="80"/>
      <c r="T687" s="80"/>
      <c r="U687" s="80"/>
      <c r="V687" s="80"/>
      <c r="W687" s="80"/>
      <c r="X687" s="80"/>
      <c r="Y687" s="80"/>
      <c r="Z687" s="80"/>
      <c r="AA687" s="80"/>
      <c r="AB687">
        <v>15</v>
      </c>
      <c r="AC687" s="79" t="str">
        <f>REPLACE(INDEX(GroupVertices[Group],MATCH(Edges[[#This Row],[Vertex 1]],GroupVertices[Vertex],0)),1,1,"")</f>
        <v>3</v>
      </c>
      <c r="AD687" s="79" t="str">
        <f>REPLACE(INDEX(GroupVertices[Group],MATCH(Edges[[#This Row],[Vertex 2]],GroupVertices[Vertex],0)),1,1,"")</f>
        <v>6</v>
      </c>
      <c r="AE687" s="34"/>
      <c r="AF687" s="34"/>
      <c r="AG687" s="34"/>
      <c r="AH687" s="34"/>
      <c r="AI687" s="34"/>
      <c r="AJ687" s="34"/>
      <c r="AK687" s="34"/>
      <c r="AL687" s="34"/>
      <c r="AM687" s="34"/>
    </row>
    <row r="688" spans="1:39" ht="15">
      <c r="A688" s="65" t="s">
        <v>261</v>
      </c>
      <c r="B688" s="65" t="s">
        <v>283</v>
      </c>
      <c r="C688" s="66" t="s">
        <v>4900</v>
      </c>
      <c r="D688" s="67">
        <v>3</v>
      </c>
      <c r="E688" s="68" t="s">
        <v>137</v>
      </c>
      <c r="F688" s="69">
        <v>26.3125</v>
      </c>
      <c r="G688" s="66"/>
      <c r="H688" s="70"/>
      <c r="I688" s="71"/>
      <c r="J688" s="71"/>
      <c r="K688" s="34"/>
      <c r="L688" s="78">
        <v>688</v>
      </c>
      <c r="M688" s="78"/>
      <c r="N688" s="73"/>
      <c r="O688" s="80" t="s">
        <v>381</v>
      </c>
      <c r="P688" s="80" t="s">
        <v>614</v>
      </c>
      <c r="Q688" s="80" t="s">
        <v>1053</v>
      </c>
      <c r="R688" s="80" t="s">
        <v>1496</v>
      </c>
      <c r="S688" s="80"/>
      <c r="T688" s="80"/>
      <c r="U688" s="80"/>
      <c r="V688" s="80"/>
      <c r="W688" s="80"/>
      <c r="X688" s="80"/>
      <c r="Y688" s="80"/>
      <c r="Z688" s="80"/>
      <c r="AA688" s="80"/>
      <c r="AB688">
        <v>15</v>
      </c>
      <c r="AC688" s="79" t="str">
        <f>REPLACE(INDEX(GroupVertices[Group],MATCH(Edges[[#This Row],[Vertex 1]],GroupVertices[Vertex],0)),1,1,"")</f>
        <v>3</v>
      </c>
      <c r="AD688" s="79" t="str">
        <f>REPLACE(INDEX(GroupVertices[Group],MATCH(Edges[[#This Row],[Vertex 2]],GroupVertices[Vertex],0)),1,1,"")</f>
        <v>6</v>
      </c>
      <c r="AE688" s="34"/>
      <c r="AF688" s="34"/>
      <c r="AG688" s="34"/>
      <c r="AH688" s="34"/>
      <c r="AI688" s="34"/>
      <c r="AJ688" s="34"/>
      <c r="AK688" s="34"/>
      <c r="AL688" s="34"/>
      <c r="AM688" s="34"/>
    </row>
    <row r="689" spans="1:39" ht="15">
      <c r="A689" s="65" t="s">
        <v>261</v>
      </c>
      <c r="B689" s="65" t="s">
        <v>283</v>
      </c>
      <c r="C689" s="66" t="s">
        <v>4900</v>
      </c>
      <c r="D689" s="67">
        <v>3</v>
      </c>
      <c r="E689" s="68" t="s">
        <v>137</v>
      </c>
      <c r="F689" s="69">
        <v>26.3125</v>
      </c>
      <c r="G689" s="66"/>
      <c r="H689" s="70"/>
      <c r="I689" s="71"/>
      <c r="J689" s="71"/>
      <c r="K689" s="34"/>
      <c r="L689" s="78">
        <v>689</v>
      </c>
      <c r="M689" s="78"/>
      <c r="N689" s="73"/>
      <c r="O689" s="80" t="s">
        <v>381</v>
      </c>
      <c r="P689" s="80" t="s">
        <v>614</v>
      </c>
      <c r="Q689" s="80" t="s">
        <v>1054</v>
      </c>
      <c r="R689" s="80" t="s">
        <v>1494</v>
      </c>
      <c r="S689" s="80"/>
      <c r="T689" s="80"/>
      <c r="U689" s="80"/>
      <c r="V689" s="80"/>
      <c r="W689" s="80"/>
      <c r="X689" s="80"/>
      <c r="Y689" s="80"/>
      <c r="Z689" s="80"/>
      <c r="AA689" s="80"/>
      <c r="AB689">
        <v>15</v>
      </c>
      <c r="AC689" s="79" t="str">
        <f>REPLACE(INDEX(GroupVertices[Group],MATCH(Edges[[#This Row],[Vertex 1]],GroupVertices[Vertex],0)),1,1,"")</f>
        <v>3</v>
      </c>
      <c r="AD689" s="79" t="str">
        <f>REPLACE(INDEX(GroupVertices[Group],MATCH(Edges[[#This Row],[Vertex 2]],GroupVertices[Vertex],0)),1,1,"")</f>
        <v>6</v>
      </c>
      <c r="AE689" s="34"/>
      <c r="AF689" s="34"/>
      <c r="AG689" s="34"/>
      <c r="AH689" s="34"/>
      <c r="AI689" s="34"/>
      <c r="AJ689" s="34"/>
      <c r="AK689" s="34"/>
      <c r="AL689" s="34"/>
      <c r="AM689" s="34"/>
    </row>
    <row r="690" spans="1:39" ht="15">
      <c r="A690" s="65" t="s">
        <v>261</v>
      </c>
      <c r="B690" s="65" t="s">
        <v>283</v>
      </c>
      <c r="C690" s="66" t="s">
        <v>4900</v>
      </c>
      <c r="D690" s="67">
        <v>3</v>
      </c>
      <c r="E690" s="68" t="s">
        <v>137</v>
      </c>
      <c r="F690" s="69">
        <v>26.3125</v>
      </c>
      <c r="G690" s="66"/>
      <c r="H690" s="70"/>
      <c r="I690" s="71"/>
      <c r="J690" s="71"/>
      <c r="K690" s="34"/>
      <c r="L690" s="78">
        <v>690</v>
      </c>
      <c r="M690" s="78"/>
      <c r="N690" s="73"/>
      <c r="O690" s="80" t="s">
        <v>381</v>
      </c>
      <c r="P690" s="80" t="s">
        <v>614</v>
      </c>
      <c r="Q690" s="80" t="s">
        <v>1054</v>
      </c>
      <c r="R690" s="80" t="s">
        <v>1495</v>
      </c>
      <c r="S690" s="80"/>
      <c r="T690" s="80"/>
      <c r="U690" s="80"/>
      <c r="V690" s="80"/>
      <c r="W690" s="80"/>
      <c r="X690" s="80"/>
      <c r="Y690" s="80"/>
      <c r="Z690" s="80"/>
      <c r="AA690" s="80"/>
      <c r="AB690">
        <v>15</v>
      </c>
      <c r="AC690" s="79" t="str">
        <f>REPLACE(INDEX(GroupVertices[Group],MATCH(Edges[[#This Row],[Vertex 1]],GroupVertices[Vertex],0)),1,1,"")</f>
        <v>3</v>
      </c>
      <c r="AD690" s="79" t="str">
        <f>REPLACE(INDEX(GroupVertices[Group],MATCH(Edges[[#This Row],[Vertex 2]],GroupVertices[Vertex],0)),1,1,"")</f>
        <v>6</v>
      </c>
      <c r="AE690" s="34"/>
      <c r="AF690" s="34"/>
      <c r="AG690" s="34"/>
      <c r="AH690" s="34"/>
      <c r="AI690" s="34"/>
      <c r="AJ690" s="34"/>
      <c r="AK690" s="34"/>
      <c r="AL690" s="34"/>
      <c r="AM690" s="34"/>
    </row>
    <row r="691" spans="1:39" ht="15">
      <c r="A691" s="65" t="s">
        <v>261</v>
      </c>
      <c r="B691" s="65" t="s">
        <v>283</v>
      </c>
      <c r="C691" s="66" t="s">
        <v>4900</v>
      </c>
      <c r="D691" s="67">
        <v>3</v>
      </c>
      <c r="E691" s="68" t="s">
        <v>137</v>
      </c>
      <c r="F691" s="69">
        <v>26.3125</v>
      </c>
      <c r="G691" s="66"/>
      <c r="H691" s="70"/>
      <c r="I691" s="71"/>
      <c r="J691" s="71"/>
      <c r="K691" s="34"/>
      <c r="L691" s="78">
        <v>691</v>
      </c>
      <c r="M691" s="78"/>
      <c r="N691" s="73"/>
      <c r="O691" s="80" t="s">
        <v>381</v>
      </c>
      <c r="P691" s="80" t="s">
        <v>614</v>
      </c>
      <c r="Q691" s="80" t="s">
        <v>1054</v>
      </c>
      <c r="R691" s="80" t="s">
        <v>1496</v>
      </c>
      <c r="S691" s="80"/>
      <c r="T691" s="80"/>
      <c r="U691" s="80"/>
      <c r="V691" s="80"/>
      <c r="W691" s="80"/>
      <c r="X691" s="80"/>
      <c r="Y691" s="80"/>
      <c r="Z691" s="80"/>
      <c r="AA691" s="80"/>
      <c r="AB691">
        <v>15</v>
      </c>
      <c r="AC691" s="79" t="str">
        <f>REPLACE(INDEX(GroupVertices[Group],MATCH(Edges[[#This Row],[Vertex 1]],GroupVertices[Vertex],0)),1,1,"")</f>
        <v>3</v>
      </c>
      <c r="AD691" s="79" t="str">
        <f>REPLACE(INDEX(GroupVertices[Group],MATCH(Edges[[#This Row],[Vertex 2]],GroupVertices[Vertex],0)),1,1,"")</f>
        <v>6</v>
      </c>
      <c r="AE691" s="34"/>
      <c r="AF691" s="34"/>
      <c r="AG691" s="34"/>
      <c r="AH691" s="34"/>
      <c r="AI691" s="34"/>
      <c r="AJ691" s="34"/>
      <c r="AK691" s="34"/>
      <c r="AL691" s="34"/>
      <c r="AM691" s="34"/>
    </row>
    <row r="692" spans="1:39" ht="15">
      <c r="A692" s="65" t="s">
        <v>261</v>
      </c>
      <c r="B692" s="65" t="s">
        <v>283</v>
      </c>
      <c r="C692" s="66" t="s">
        <v>4900</v>
      </c>
      <c r="D692" s="67">
        <v>3</v>
      </c>
      <c r="E692" s="68" t="s">
        <v>137</v>
      </c>
      <c r="F692" s="69">
        <v>26.3125</v>
      </c>
      <c r="G692" s="66"/>
      <c r="H692" s="70"/>
      <c r="I692" s="71"/>
      <c r="J692" s="71"/>
      <c r="K692" s="34"/>
      <c r="L692" s="78">
        <v>692</v>
      </c>
      <c r="M692" s="78"/>
      <c r="N692" s="73"/>
      <c r="O692" s="80" t="s">
        <v>381</v>
      </c>
      <c r="P692" s="80" t="s">
        <v>614</v>
      </c>
      <c r="Q692" s="80" t="s">
        <v>1055</v>
      </c>
      <c r="R692" s="80" t="s">
        <v>1494</v>
      </c>
      <c r="S692" s="80"/>
      <c r="T692" s="80"/>
      <c r="U692" s="80"/>
      <c r="V692" s="80"/>
      <c r="W692" s="80"/>
      <c r="X692" s="80"/>
      <c r="Y692" s="80"/>
      <c r="Z692" s="80"/>
      <c r="AA692" s="80"/>
      <c r="AB692">
        <v>15</v>
      </c>
      <c r="AC692" s="79" t="str">
        <f>REPLACE(INDEX(GroupVertices[Group],MATCH(Edges[[#This Row],[Vertex 1]],GroupVertices[Vertex],0)),1,1,"")</f>
        <v>3</v>
      </c>
      <c r="AD692" s="79" t="str">
        <f>REPLACE(INDEX(GroupVertices[Group],MATCH(Edges[[#This Row],[Vertex 2]],GroupVertices[Vertex],0)),1,1,"")</f>
        <v>6</v>
      </c>
      <c r="AE692" s="34"/>
      <c r="AF692" s="34"/>
      <c r="AG692" s="34"/>
      <c r="AH692" s="34"/>
      <c r="AI692" s="34"/>
      <c r="AJ692" s="34"/>
      <c r="AK692" s="34"/>
      <c r="AL692" s="34"/>
      <c r="AM692" s="34"/>
    </row>
    <row r="693" spans="1:39" ht="15">
      <c r="A693" s="65" t="s">
        <v>261</v>
      </c>
      <c r="B693" s="65" t="s">
        <v>283</v>
      </c>
      <c r="C693" s="66" t="s">
        <v>4900</v>
      </c>
      <c r="D693" s="67">
        <v>3</v>
      </c>
      <c r="E693" s="68" t="s">
        <v>137</v>
      </c>
      <c r="F693" s="69">
        <v>26.3125</v>
      </c>
      <c r="G693" s="66"/>
      <c r="H693" s="70"/>
      <c r="I693" s="71"/>
      <c r="J693" s="71"/>
      <c r="K693" s="34"/>
      <c r="L693" s="78">
        <v>693</v>
      </c>
      <c r="M693" s="78"/>
      <c r="N693" s="73"/>
      <c r="O693" s="80" t="s">
        <v>381</v>
      </c>
      <c r="P693" s="80" t="s">
        <v>614</v>
      </c>
      <c r="Q693" s="80" t="s">
        <v>1055</v>
      </c>
      <c r="R693" s="80" t="s">
        <v>1495</v>
      </c>
      <c r="S693" s="80"/>
      <c r="T693" s="80"/>
      <c r="U693" s="80"/>
      <c r="V693" s="80"/>
      <c r="W693" s="80"/>
      <c r="X693" s="80"/>
      <c r="Y693" s="80"/>
      <c r="Z693" s="80"/>
      <c r="AA693" s="80"/>
      <c r="AB693">
        <v>15</v>
      </c>
      <c r="AC693" s="79" t="str">
        <f>REPLACE(INDEX(GroupVertices[Group],MATCH(Edges[[#This Row],[Vertex 1]],GroupVertices[Vertex],0)),1,1,"")</f>
        <v>3</v>
      </c>
      <c r="AD693" s="79" t="str">
        <f>REPLACE(INDEX(GroupVertices[Group],MATCH(Edges[[#This Row],[Vertex 2]],GroupVertices[Vertex],0)),1,1,"")</f>
        <v>6</v>
      </c>
      <c r="AE693" s="34"/>
      <c r="AF693" s="34"/>
      <c r="AG693" s="34"/>
      <c r="AH693" s="34"/>
      <c r="AI693" s="34"/>
      <c r="AJ693" s="34"/>
      <c r="AK693" s="34"/>
      <c r="AL693" s="34"/>
      <c r="AM693" s="34"/>
    </row>
    <row r="694" spans="1:39" ht="15">
      <c r="A694" s="65" t="s">
        <v>261</v>
      </c>
      <c r="B694" s="65" t="s">
        <v>283</v>
      </c>
      <c r="C694" s="66" t="s">
        <v>4900</v>
      </c>
      <c r="D694" s="67">
        <v>3</v>
      </c>
      <c r="E694" s="68" t="s">
        <v>137</v>
      </c>
      <c r="F694" s="69">
        <v>26.3125</v>
      </c>
      <c r="G694" s="66"/>
      <c r="H694" s="70"/>
      <c r="I694" s="71"/>
      <c r="J694" s="71"/>
      <c r="K694" s="34"/>
      <c r="L694" s="78">
        <v>694</v>
      </c>
      <c r="M694" s="78"/>
      <c r="N694" s="73"/>
      <c r="O694" s="80" t="s">
        <v>381</v>
      </c>
      <c r="P694" s="80" t="s">
        <v>614</v>
      </c>
      <c r="Q694" s="80" t="s">
        <v>1055</v>
      </c>
      <c r="R694" s="80" t="s">
        <v>1496</v>
      </c>
      <c r="S694" s="80"/>
      <c r="T694" s="80"/>
      <c r="U694" s="80"/>
      <c r="V694" s="80"/>
      <c r="W694" s="80"/>
      <c r="X694" s="80"/>
      <c r="Y694" s="80"/>
      <c r="Z694" s="80"/>
      <c r="AA694" s="80"/>
      <c r="AB694">
        <v>15</v>
      </c>
      <c r="AC694" s="79" t="str">
        <f>REPLACE(INDEX(GroupVertices[Group],MATCH(Edges[[#This Row],[Vertex 1]],GroupVertices[Vertex],0)),1,1,"")</f>
        <v>3</v>
      </c>
      <c r="AD694" s="79" t="str">
        <f>REPLACE(INDEX(GroupVertices[Group],MATCH(Edges[[#This Row],[Vertex 2]],GroupVertices[Vertex],0)),1,1,"")</f>
        <v>6</v>
      </c>
      <c r="AE694" s="34"/>
      <c r="AF694" s="34"/>
      <c r="AG694" s="34"/>
      <c r="AH694" s="34"/>
      <c r="AI694" s="34"/>
      <c r="AJ694" s="34"/>
      <c r="AK694" s="34"/>
      <c r="AL694" s="34"/>
      <c r="AM694" s="34"/>
    </row>
    <row r="695" spans="1:39" ht="15">
      <c r="A695" s="65" t="s">
        <v>261</v>
      </c>
      <c r="B695" s="65" t="s">
        <v>283</v>
      </c>
      <c r="C695" s="66" t="s">
        <v>4900</v>
      </c>
      <c r="D695" s="67">
        <v>3</v>
      </c>
      <c r="E695" s="68" t="s">
        <v>137</v>
      </c>
      <c r="F695" s="69">
        <v>26.3125</v>
      </c>
      <c r="G695" s="66"/>
      <c r="H695" s="70"/>
      <c r="I695" s="71"/>
      <c r="J695" s="71"/>
      <c r="K695" s="34"/>
      <c r="L695" s="78">
        <v>695</v>
      </c>
      <c r="M695" s="78"/>
      <c r="N695" s="73"/>
      <c r="O695" s="80" t="s">
        <v>381</v>
      </c>
      <c r="P695" s="80" t="s">
        <v>614</v>
      </c>
      <c r="Q695" s="80" t="s">
        <v>1056</v>
      </c>
      <c r="R695" s="80" t="s">
        <v>1494</v>
      </c>
      <c r="S695" s="80"/>
      <c r="T695" s="80"/>
      <c r="U695" s="80"/>
      <c r="V695" s="80"/>
      <c r="W695" s="80"/>
      <c r="X695" s="80"/>
      <c r="Y695" s="80"/>
      <c r="Z695" s="80"/>
      <c r="AA695" s="80"/>
      <c r="AB695">
        <v>15</v>
      </c>
      <c r="AC695" s="79" t="str">
        <f>REPLACE(INDEX(GroupVertices[Group],MATCH(Edges[[#This Row],[Vertex 1]],GroupVertices[Vertex],0)),1,1,"")</f>
        <v>3</v>
      </c>
      <c r="AD695" s="79" t="str">
        <f>REPLACE(INDEX(GroupVertices[Group],MATCH(Edges[[#This Row],[Vertex 2]],GroupVertices[Vertex],0)),1,1,"")</f>
        <v>6</v>
      </c>
      <c r="AE695" s="34"/>
      <c r="AF695" s="34"/>
      <c r="AG695" s="34"/>
      <c r="AH695" s="34"/>
      <c r="AI695" s="34"/>
      <c r="AJ695" s="34"/>
      <c r="AK695" s="34"/>
      <c r="AL695" s="34"/>
      <c r="AM695" s="34"/>
    </row>
    <row r="696" spans="1:39" ht="15">
      <c r="A696" s="65" t="s">
        <v>261</v>
      </c>
      <c r="B696" s="65" t="s">
        <v>283</v>
      </c>
      <c r="C696" s="66" t="s">
        <v>4900</v>
      </c>
      <c r="D696" s="67">
        <v>3</v>
      </c>
      <c r="E696" s="68" t="s">
        <v>137</v>
      </c>
      <c r="F696" s="69">
        <v>26.3125</v>
      </c>
      <c r="G696" s="66"/>
      <c r="H696" s="70"/>
      <c r="I696" s="71"/>
      <c r="J696" s="71"/>
      <c r="K696" s="34"/>
      <c r="L696" s="78">
        <v>696</v>
      </c>
      <c r="M696" s="78"/>
      <c r="N696" s="73"/>
      <c r="O696" s="80" t="s">
        <v>381</v>
      </c>
      <c r="P696" s="80" t="s">
        <v>614</v>
      </c>
      <c r="Q696" s="80" t="s">
        <v>1056</v>
      </c>
      <c r="R696" s="80" t="s">
        <v>1495</v>
      </c>
      <c r="S696" s="80"/>
      <c r="T696" s="80"/>
      <c r="U696" s="80"/>
      <c r="V696" s="80"/>
      <c r="W696" s="80"/>
      <c r="X696" s="80"/>
      <c r="Y696" s="80"/>
      <c r="Z696" s="80"/>
      <c r="AA696" s="80"/>
      <c r="AB696">
        <v>15</v>
      </c>
      <c r="AC696" s="79" t="str">
        <f>REPLACE(INDEX(GroupVertices[Group],MATCH(Edges[[#This Row],[Vertex 1]],GroupVertices[Vertex],0)),1,1,"")</f>
        <v>3</v>
      </c>
      <c r="AD696" s="79" t="str">
        <f>REPLACE(INDEX(GroupVertices[Group],MATCH(Edges[[#This Row],[Vertex 2]],GroupVertices[Vertex],0)),1,1,"")</f>
        <v>6</v>
      </c>
      <c r="AE696" s="34"/>
      <c r="AF696" s="34"/>
      <c r="AG696" s="34"/>
      <c r="AH696" s="34"/>
      <c r="AI696" s="34"/>
      <c r="AJ696" s="34"/>
      <c r="AK696" s="34"/>
      <c r="AL696" s="34"/>
      <c r="AM696" s="34"/>
    </row>
    <row r="697" spans="1:39" ht="15">
      <c r="A697" s="65" t="s">
        <v>261</v>
      </c>
      <c r="B697" s="65" t="s">
        <v>283</v>
      </c>
      <c r="C697" s="66" t="s">
        <v>4900</v>
      </c>
      <c r="D697" s="67">
        <v>3</v>
      </c>
      <c r="E697" s="68" t="s">
        <v>137</v>
      </c>
      <c r="F697" s="69">
        <v>26.3125</v>
      </c>
      <c r="G697" s="66"/>
      <c r="H697" s="70"/>
      <c r="I697" s="71"/>
      <c r="J697" s="71"/>
      <c r="K697" s="34"/>
      <c r="L697" s="78">
        <v>697</v>
      </c>
      <c r="M697" s="78"/>
      <c r="N697" s="73"/>
      <c r="O697" s="80" t="s">
        <v>381</v>
      </c>
      <c r="P697" s="80" t="s">
        <v>614</v>
      </c>
      <c r="Q697" s="80" t="s">
        <v>1056</v>
      </c>
      <c r="R697" s="80" t="s">
        <v>1496</v>
      </c>
      <c r="S697" s="80"/>
      <c r="T697" s="80"/>
      <c r="U697" s="80"/>
      <c r="V697" s="80"/>
      <c r="W697" s="80"/>
      <c r="X697" s="80"/>
      <c r="Y697" s="80"/>
      <c r="Z697" s="80"/>
      <c r="AA697" s="80"/>
      <c r="AB697">
        <v>15</v>
      </c>
      <c r="AC697" s="79" t="str">
        <f>REPLACE(INDEX(GroupVertices[Group],MATCH(Edges[[#This Row],[Vertex 1]],GroupVertices[Vertex],0)),1,1,"")</f>
        <v>3</v>
      </c>
      <c r="AD697" s="79" t="str">
        <f>REPLACE(INDEX(GroupVertices[Group],MATCH(Edges[[#This Row],[Vertex 2]],GroupVertices[Vertex],0)),1,1,"")</f>
        <v>6</v>
      </c>
      <c r="AE697" s="34"/>
      <c r="AF697" s="34"/>
      <c r="AG697" s="34"/>
      <c r="AH697" s="34"/>
      <c r="AI697" s="34"/>
      <c r="AJ697" s="34"/>
      <c r="AK697" s="34"/>
      <c r="AL697" s="34"/>
      <c r="AM697" s="34"/>
    </row>
    <row r="698" spans="1:39" ht="15">
      <c r="A698" s="65" t="s">
        <v>324</v>
      </c>
      <c r="B698" s="65" t="s">
        <v>283</v>
      </c>
      <c r="C698" s="66" t="s">
        <v>4893</v>
      </c>
      <c r="D698" s="67">
        <v>1</v>
      </c>
      <c r="E698" s="68" t="s">
        <v>133</v>
      </c>
      <c r="F698" s="69">
        <v>32</v>
      </c>
      <c r="G698" s="66"/>
      <c r="H698" s="70"/>
      <c r="I698" s="71"/>
      <c r="J698" s="71"/>
      <c r="K698" s="34"/>
      <c r="L698" s="78">
        <v>698</v>
      </c>
      <c r="M698" s="78"/>
      <c r="N698" s="73"/>
      <c r="O698" s="80" t="s">
        <v>381</v>
      </c>
      <c r="P698" s="80" t="s">
        <v>615</v>
      </c>
      <c r="Q698" s="80" t="s">
        <v>1057</v>
      </c>
      <c r="R698" s="80" t="s">
        <v>1497</v>
      </c>
      <c r="S698" s="80"/>
      <c r="T698" s="80"/>
      <c r="U698" s="80"/>
      <c r="V698" s="80"/>
      <c r="W698" s="80"/>
      <c r="X698" s="80"/>
      <c r="Y698" s="80"/>
      <c r="Z698" s="80"/>
      <c r="AA698" s="80"/>
      <c r="AB698">
        <v>1</v>
      </c>
      <c r="AC698" s="79" t="str">
        <f>REPLACE(INDEX(GroupVertices[Group],MATCH(Edges[[#This Row],[Vertex 1]],GroupVertices[Vertex],0)),1,1,"")</f>
        <v>4</v>
      </c>
      <c r="AD698" s="79" t="str">
        <f>REPLACE(INDEX(GroupVertices[Group],MATCH(Edges[[#This Row],[Vertex 2]],GroupVertices[Vertex],0)),1,1,"")</f>
        <v>6</v>
      </c>
      <c r="AE698" s="34"/>
      <c r="AF698" s="34"/>
      <c r="AG698" s="34"/>
      <c r="AH698" s="34"/>
      <c r="AI698" s="34"/>
      <c r="AJ698" s="34"/>
      <c r="AK698" s="34"/>
      <c r="AL698" s="34"/>
      <c r="AM698" s="34"/>
    </row>
    <row r="699" spans="1:39" ht="15">
      <c r="A699" s="65" t="s">
        <v>326</v>
      </c>
      <c r="B699" s="65" t="s">
        <v>283</v>
      </c>
      <c r="C699" s="66" t="s">
        <v>4893</v>
      </c>
      <c r="D699" s="67">
        <v>1</v>
      </c>
      <c r="E699" s="68" t="s">
        <v>133</v>
      </c>
      <c r="F699" s="69">
        <v>32</v>
      </c>
      <c r="G699" s="66"/>
      <c r="H699" s="70"/>
      <c r="I699" s="71"/>
      <c r="J699" s="71"/>
      <c r="K699" s="34"/>
      <c r="L699" s="78">
        <v>699</v>
      </c>
      <c r="M699" s="78"/>
      <c r="N699" s="73"/>
      <c r="O699" s="80" t="s">
        <v>381</v>
      </c>
      <c r="P699" s="80" t="s">
        <v>610</v>
      </c>
      <c r="Q699" s="80" t="s">
        <v>1048</v>
      </c>
      <c r="R699" s="80" t="s">
        <v>1045</v>
      </c>
      <c r="S699" s="80"/>
      <c r="T699" s="80" t="s">
        <v>1605</v>
      </c>
      <c r="U699" s="80"/>
      <c r="V699" s="80" t="s">
        <v>1634</v>
      </c>
      <c r="W699" s="80"/>
      <c r="X699" s="80"/>
      <c r="Y699" s="80" t="s">
        <v>1724</v>
      </c>
      <c r="Z699" s="80" t="s">
        <v>1760</v>
      </c>
      <c r="AA699" s="80"/>
      <c r="AB699">
        <v>1</v>
      </c>
      <c r="AC699" s="79" t="str">
        <f>REPLACE(INDEX(GroupVertices[Group],MATCH(Edges[[#This Row],[Vertex 1]],GroupVertices[Vertex],0)),1,1,"")</f>
        <v>7</v>
      </c>
      <c r="AD699" s="79" t="str">
        <f>REPLACE(INDEX(GroupVertices[Group],MATCH(Edges[[#This Row],[Vertex 2]],GroupVertices[Vertex],0)),1,1,"")</f>
        <v>6</v>
      </c>
      <c r="AE699" s="34"/>
      <c r="AF699" s="34"/>
      <c r="AG699" s="34"/>
      <c r="AH699" s="34"/>
      <c r="AI699" s="34"/>
      <c r="AJ699" s="34"/>
      <c r="AK699" s="34"/>
      <c r="AL699" s="34"/>
      <c r="AM699" s="34"/>
    </row>
    <row r="700" spans="1:39" ht="15">
      <c r="A700" s="65" t="s">
        <v>326</v>
      </c>
      <c r="B700" s="65" t="s">
        <v>287</v>
      </c>
      <c r="C700" s="66" t="s">
        <v>4893</v>
      </c>
      <c r="D700" s="67">
        <v>1</v>
      </c>
      <c r="E700" s="68" t="s">
        <v>133</v>
      </c>
      <c r="F700" s="69">
        <v>32</v>
      </c>
      <c r="G700" s="66"/>
      <c r="H700" s="70"/>
      <c r="I700" s="71"/>
      <c r="J700" s="71"/>
      <c r="K700" s="34"/>
      <c r="L700" s="78">
        <v>700</v>
      </c>
      <c r="M700" s="78"/>
      <c r="N700" s="73"/>
      <c r="O700" s="80" t="s">
        <v>381</v>
      </c>
      <c r="P700" s="80" t="s">
        <v>616</v>
      </c>
      <c r="Q700" s="80" t="s">
        <v>1058</v>
      </c>
      <c r="R700" s="80" t="s">
        <v>1498</v>
      </c>
      <c r="S700" s="80"/>
      <c r="T700" s="80"/>
      <c r="U700" s="80"/>
      <c r="V700" s="80"/>
      <c r="W700" s="80"/>
      <c r="X700" s="80"/>
      <c r="Y700" s="80"/>
      <c r="Z700" s="80"/>
      <c r="AA700" s="80"/>
      <c r="AB700">
        <v>1</v>
      </c>
      <c r="AC700" s="79" t="str">
        <f>REPLACE(INDEX(GroupVertices[Group],MATCH(Edges[[#This Row],[Vertex 1]],GroupVertices[Vertex],0)),1,1,"")</f>
        <v>7</v>
      </c>
      <c r="AD700" s="79" t="str">
        <f>REPLACE(INDEX(GroupVertices[Group],MATCH(Edges[[#This Row],[Vertex 2]],GroupVertices[Vertex],0)),1,1,"")</f>
        <v>7</v>
      </c>
      <c r="AE700" s="34"/>
      <c r="AF700" s="34"/>
      <c r="AG700" s="34"/>
      <c r="AH700" s="34"/>
      <c r="AI700" s="34"/>
      <c r="AJ700" s="34"/>
      <c r="AK700" s="34"/>
      <c r="AL700" s="34"/>
      <c r="AM700" s="34"/>
    </row>
    <row r="701" spans="1:39" ht="15">
      <c r="A701" s="65" t="s">
        <v>311</v>
      </c>
      <c r="B701" s="65" t="s">
        <v>337</v>
      </c>
      <c r="C701" s="66" t="s">
        <v>4894</v>
      </c>
      <c r="D701" s="67">
        <v>1.2857142857142856</v>
      </c>
      <c r="E701" s="68" t="s">
        <v>137</v>
      </c>
      <c r="F701" s="69">
        <v>31.1875</v>
      </c>
      <c r="G701" s="66"/>
      <c r="H701" s="70"/>
      <c r="I701" s="71"/>
      <c r="J701" s="71"/>
      <c r="K701" s="34"/>
      <c r="L701" s="78">
        <v>701</v>
      </c>
      <c r="M701" s="78"/>
      <c r="N701" s="73"/>
      <c r="O701" s="80" t="s">
        <v>381</v>
      </c>
      <c r="P701" s="80" t="s">
        <v>617</v>
      </c>
      <c r="Q701" s="80" t="s">
        <v>1059</v>
      </c>
      <c r="R701" s="80" t="s">
        <v>1499</v>
      </c>
      <c r="S701" s="80" t="s">
        <v>1606</v>
      </c>
      <c r="T701" s="80"/>
      <c r="U701" s="80" t="s">
        <v>1634</v>
      </c>
      <c r="V701" s="80"/>
      <c r="W701" s="80"/>
      <c r="X701" s="80"/>
      <c r="Y701" s="80" t="s">
        <v>1725</v>
      </c>
      <c r="Z701" s="80" t="s">
        <v>1759</v>
      </c>
      <c r="AA701" s="80"/>
      <c r="AB701">
        <v>3</v>
      </c>
      <c r="AC701" s="79" t="str">
        <f>REPLACE(INDEX(GroupVertices[Group],MATCH(Edges[[#This Row],[Vertex 1]],GroupVertices[Vertex],0)),1,1,"")</f>
        <v>7</v>
      </c>
      <c r="AD701" s="79" t="str">
        <f>REPLACE(INDEX(GroupVertices[Group],MATCH(Edges[[#This Row],[Vertex 2]],GroupVertices[Vertex],0)),1,1,"")</f>
        <v>8</v>
      </c>
      <c r="AE701" s="34"/>
      <c r="AF701" s="34"/>
      <c r="AG701" s="34"/>
      <c r="AH701" s="34"/>
      <c r="AI701" s="34"/>
      <c r="AJ701" s="34"/>
      <c r="AK701" s="34"/>
      <c r="AL701" s="34"/>
      <c r="AM701" s="34"/>
    </row>
    <row r="702" spans="1:39" ht="15">
      <c r="A702" s="65" t="s">
        <v>311</v>
      </c>
      <c r="B702" s="65" t="s">
        <v>337</v>
      </c>
      <c r="C702" s="66" t="s">
        <v>4894</v>
      </c>
      <c r="D702" s="67">
        <v>1.2857142857142856</v>
      </c>
      <c r="E702" s="68" t="s">
        <v>137</v>
      </c>
      <c r="F702" s="69">
        <v>31.1875</v>
      </c>
      <c r="G702" s="66"/>
      <c r="H702" s="70"/>
      <c r="I702" s="71"/>
      <c r="J702" s="71"/>
      <c r="K702" s="34"/>
      <c r="L702" s="78">
        <v>702</v>
      </c>
      <c r="M702" s="78"/>
      <c r="N702" s="73"/>
      <c r="O702" s="80" t="s">
        <v>381</v>
      </c>
      <c r="P702" s="80" t="s">
        <v>617</v>
      </c>
      <c r="Q702" s="80" t="s">
        <v>1060</v>
      </c>
      <c r="R702" s="80" t="s">
        <v>1499</v>
      </c>
      <c r="S702" s="80"/>
      <c r="T702" s="80"/>
      <c r="U702" s="80"/>
      <c r="V702" s="80"/>
      <c r="W702" s="80"/>
      <c r="X702" s="80"/>
      <c r="Y702" s="80"/>
      <c r="Z702" s="80"/>
      <c r="AA702" s="80"/>
      <c r="AB702">
        <v>3</v>
      </c>
      <c r="AC702" s="79" t="str">
        <f>REPLACE(INDEX(GroupVertices[Group],MATCH(Edges[[#This Row],[Vertex 1]],GroupVertices[Vertex],0)),1,1,"")</f>
        <v>7</v>
      </c>
      <c r="AD702" s="79" t="str">
        <f>REPLACE(INDEX(GroupVertices[Group],MATCH(Edges[[#This Row],[Vertex 2]],GroupVertices[Vertex],0)),1,1,"")</f>
        <v>8</v>
      </c>
      <c r="AE702" s="34"/>
      <c r="AF702" s="34"/>
      <c r="AG702" s="34"/>
      <c r="AH702" s="34"/>
      <c r="AI702" s="34"/>
      <c r="AJ702" s="34"/>
      <c r="AK702" s="34"/>
      <c r="AL702" s="34"/>
      <c r="AM702" s="34"/>
    </row>
    <row r="703" spans="1:39" ht="15">
      <c r="A703" s="65" t="s">
        <v>311</v>
      </c>
      <c r="B703" s="65" t="s">
        <v>337</v>
      </c>
      <c r="C703" s="66" t="s">
        <v>4894</v>
      </c>
      <c r="D703" s="67">
        <v>1.2857142857142856</v>
      </c>
      <c r="E703" s="68" t="s">
        <v>137</v>
      </c>
      <c r="F703" s="69">
        <v>31.1875</v>
      </c>
      <c r="G703" s="66"/>
      <c r="H703" s="70"/>
      <c r="I703" s="71"/>
      <c r="J703" s="71"/>
      <c r="K703" s="34"/>
      <c r="L703" s="78">
        <v>703</v>
      </c>
      <c r="M703" s="78"/>
      <c r="N703" s="73"/>
      <c r="O703" s="80" t="s">
        <v>381</v>
      </c>
      <c r="P703" s="80" t="s">
        <v>617</v>
      </c>
      <c r="Q703" s="80" t="s">
        <v>1061</v>
      </c>
      <c r="R703" s="80" t="s">
        <v>1499</v>
      </c>
      <c r="S703" s="80"/>
      <c r="T703" s="80"/>
      <c r="U703" s="80"/>
      <c r="V703" s="80"/>
      <c r="W703" s="80"/>
      <c r="X703" s="80"/>
      <c r="Y703" s="80"/>
      <c r="Z703" s="80"/>
      <c r="AA703" s="80"/>
      <c r="AB703">
        <v>3</v>
      </c>
      <c r="AC703" s="79" t="str">
        <f>REPLACE(INDEX(GroupVertices[Group],MATCH(Edges[[#This Row],[Vertex 1]],GroupVertices[Vertex],0)),1,1,"")</f>
        <v>7</v>
      </c>
      <c r="AD703" s="79" t="str">
        <f>REPLACE(INDEX(GroupVertices[Group],MATCH(Edges[[#This Row],[Vertex 2]],GroupVertices[Vertex],0)),1,1,"")</f>
        <v>8</v>
      </c>
      <c r="AE703" s="34"/>
      <c r="AF703" s="34"/>
      <c r="AG703" s="34"/>
      <c r="AH703" s="34"/>
      <c r="AI703" s="34"/>
      <c r="AJ703" s="34"/>
      <c r="AK703" s="34"/>
      <c r="AL703" s="34"/>
      <c r="AM703" s="34"/>
    </row>
    <row r="704" spans="1:39" ht="15">
      <c r="A704" s="65" t="s">
        <v>326</v>
      </c>
      <c r="B704" s="65" t="s">
        <v>311</v>
      </c>
      <c r="C704" s="66" t="s">
        <v>4893</v>
      </c>
      <c r="D704" s="67">
        <v>1</v>
      </c>
      <c r="E704" s="68" t="s">
        <v>133</v>
      </c>
      <c r="F704" s="69">
        <v>32</v>
      </c>
      <c r="G704" s="66"/>
      <c r="H704" s="70"/>
      <c r="I704" s="71"/>
      <c r="J704" s="71"/>
      <c r="K704" s="34"/>
      <c r="L704" s="78">
        <v>704</v>
      </c>
      <c r="M704" s="78"/>
      <c r="N704" s="73"/>
      <c r="O704" s="80" t="s">
        <v>381</v>
      </c>
      <c r="P704" s="80" t="s">
        <v>618</v>
      </c>
      <c r="Q704" s="80" t="s">
        <v>1062</v>
      </c>
      <c r="R704" s="80" t="s">
        <v>1500</v>
      </c>
      <c r="S704" s="80"/>
      <c r="T704" s="80"/>
      <c r="U704" s="80"/>
      <c r="V704" s="80"/>
      <c r="W704" s="80"/>
      <c r="X704" s="80"/>
      <c r="Y704" s="80"/>
      <c r="Z704" s="80"/>
      <c r="AA704" s="80"/>
      <c r="AB704">
        <v>1</v>
      </c>
      <c r="AC704" s="79" t="str">
        <f>REPLACE(INDEX(GroupVertices[Group],MATCH(Edges[[#This Row],[Vertex 1]],GroupVertices[Vertex],0)),1,1,"")</f>
        <v>7</v>
      </c>
      <c r="AD704" s="79" t="str">
        <f>REPLACE(INDEX(GroupVertices[Group],MATCH(Edges[[#This Row],[Vertex 2]],GroupVertices[Vertex],0)),1,1,"")</f>
        <v>7</v>
      </c>
      <c r="AE704" s="34"/>
      <c r="AF704" s="34"/>
      <c r="AG704" s="34"/>
      <c r="AH704" s="34"/>
      <c r="AI704" s="34"/>
      <c r="AJ704" s="34"/>
      <c r="AK704" s="34"/>
      <c r="AL704" s="34"/>
      <c r="AM704" s="34"/>
    </row>
    <row r="705" spans="1:39" ht="15">
      <c r="A705" s="65" t="s">
        <v>326</v>
      </c>
      <c r="B705" s="65" t="s">
        <v>325</v>
      </c>
      <c r="C705" s="66" t="s">
        <v>4893</v>
      </c>
      <c r="D705" s="67">
        <v>1</v>
      </c>
      <c r="E705" s="68" t="s">
        <v>133</v>
      </c>
      <c r="F705" s="69">
        <v>32</v>
      </c>
      <c r="G705" s="66"/>
      <c r="H705" s="70"/>
      <c r="I705" s="71"/>
      <c r="J705" s="71"/>
      <c r="K705" s="34"/>
      <c r="L705" s="78">
        <v>705</v>
      </c>
      <c r="M705" s="78"/>
      <c r="N705" s="73"/>
      <c r="O705" s="80" t="s">
        <v>381</v>
      </c>
      <c r="P705" s="80" t="s">
        <v>610</v>
      </c>
      <c r="Q705" s="80" t="s">
        <v>1048</v>
      </c>
      <c r="R705" s="80" t="s">
        <v>1048</v>
      </c>
      <c r="S705" s="80"/>
      <c r="T705" s="80"/>
      <c r="U705" s="80"/>
      <c r="V705" s="80"/>
      <c r="W705" s="80"/>
      <c r="X705" s="80"/>
      <c r="Y705" s="80"/>
      <c r="Z705" s="80"/>
      <c r="AA705" s="80"/>
      <c r="AB705">
        <v>1</v>
      </c>
      <c r="AC705" s="79" t="str">
        <f>REPLACE(INDEX(GroupVertices[Group],MATCH(Edges[[#This Row],[Vertex 1]],GroupVertices[Vertex],0)),1,1,"")</f>
        <v>7</v>
      </c>
      <c r="AD705" s="79" t="str">
        <f>REPLACE(INDEX(GroupVertices[Group],MATCH(Edges[[#This Row],[Vertex 2]],GroupVertices[Vertex],0)),1,1,"")</f>
        <v>5</v>
      </c>
      <c r="AE705" s="34"/>
      <c r="AF705" s="34"/>
      <c r="AG705" s="34"/>
      <c r="AH705" s="34"/>
      <c r="AI705" s="34"/>
      <c r="AJ705" s="34"/>
      <c r="AK705" s="34"/>
      <c r="AL705" s="34"/>
      <c r="AM705" s="34"/>
    </row>
    <row r="706" spans="1:39" ht="15">
      <c r="A706" s="65" t="s">
        <v>258</v>
      </c>
      <c r="B706" s="65" t="s">
        <v>225</v>
      </c>
      <c r="C706" s="66" t="s">
        <v>4901</v>
      </c>
      <c r="D706" s="67">
        <v>1.8571428571428572</v>
      </c>
      <c r="E706" s="68" t="s">
        <v>137</v>
      </c>
      <c r="F706" s="69">
        <v>29.5625</v>
      </c>
      <c r="G706" s="66"/>
      <c r="H706" s="70"/>
      <c r="I706" s="71"/>
      <c r="J706" s="71"/>
      <c r="K706" s="34"/>
      <c r="L706" s="78">
        <v>706</v>
      </c>
      <c r="M706" s="78"/>
      <c r="N706" s="73"/>
      <c r="O706" s="80" t="s">
        <v>381</v>
      </c>
      <c r="P706" s="80" t="s">
        <v>619</v>
      </c>
      <c r="Q706" s="80" t="s">
        <v>1063</v>
      </c>
      <c r="R706" s="80" t="s">
        <v>1501</v>
      </c>
      <c r="S706" s="80"/>
      <c r="T706" s="80"/>
      <c r="U706" s="80"/>
      <c r="V706" s="80"/>
      <c r="W706" s="80"/>
      <c r="X706" s="80"/>
      <c r="Y706" s="80"/>
      <c r="Z706" s="80"/>
      <c r="AA706" s="80"/>
      <c r="AB706">
        <v>7</v>
      </c>
      <c r="AC706" s="79" t="str">
        <f>REPLACE(INDEX(GroupVertices[Group],MATCH(Edges[[#This Row],[Vertex 1]],GroupVertices[Vertex],0)),1,1,"")</f>
        <v>3</v>
      </c>
      <c r="AD706" s="79" t="str">
        <f>REPLACE(INDEX(GroupVertices[Group],MATCH(Edges[[#This Row],[Vertex 2]],GroupVertices[Vertex],0)),1,1,"")</f>
        <v>6</v>
      </c>
      <c r="AE706" s="34"/>
      <c r="AF706" s="34"/>
      <c r="AG706" s="34"/>
      <c r="AH706" s="34"/>
      <c r="AI706" s="34"/>
      <c r="AJ706" s="34"/>
      <c r="AK706" s="34"/>
      <c r="AL706" s="34"/>
      <c r="AM706" s="34"/>
    </row>
    <row r="707" spans="1:39" ht="15">
      <c r="A707" s="65" t="s">
        <v>258</v>
      </c>
      <c r="B707" s="65" t="s">
        <v>225</v>
      </c>
      <c r="C707" s="66" t="s">
        <v>4901</v>
      </c>
      <c r="D707" s="67">
        <v>1.8571428571428572</v>
      </c>
      <c r="E707" s="68" t="s">
        <v>137</v>
      </c>
      <c r="F707" s="69">
        <v>29.5625</v>
      </c>
      <c r="G707" s="66"/>
      <c r="H707" s="70"/>
      <c r="I707" s="71"/>
      <c r="J707" s="71"/>
      <c r="K707" s="34"/>
      <c r="L707" s="78">
        <v>707</v>
      </c>
      <c r="M707" s="78"/>
      <c r="N707" s="73"/>
      <c r="O707" s="80" t="s">
        <v>381</v>
      </c>
      <c r="P707" s="80" t="s">
        <v>619</v>
      </c>
      <c r="Q707" s="80" t="s">
        <v>1064</v>
      </c>
      <c r="R707" s="80" t="s">
        <v>1501</v>
      </c>
      <c r="S707" s="80"/>
      <c r="T707" s="80"/>
      <c r="U707" s="80"/>
      <c r="V707" s="80"/>
      <c r="W707" s="80"/>
      <c r="X707" s="80"/>
      <c r="Y707" s="80"/>
      <c r="Z707" s="80"/>
      <c r="AA707" s="80"/>
      <c r="AB707">
        <v>7</v>
      </c>
      <c r="AC707" s="79" t="str">
        <f>REPLACE(INDEX(GroupVertices[Group],MATCH(Edges[[#This Row],[Vertex 1]],GroupVertices[Vertex],0)),1,1,"")</f>
        <v>3</v>
      </c>
      <c r="AD707" s="79" t="str">
        <f>REPLACE(INDEX(GroupVertices[Group],MATCH(Edges[[#This Row],[Vertex 2]],GroupVertices[Vertex],0)),1,1,"")</f>
        <v>6</v>
      </c>
      <c r="AE707" s="34"/>
      <c r="AF707" s="34"/>
      <c r="AG707" s="34"/>
      <c r="AH707" s="34"/>
      <c r="AI707" s="34"/>
      <c r="AJ707" s="34"/>
      <c r="AK707" s="34"/>
      <c r="AL707" s="34"/>
      <c r="AM707" s="34"/>
    </row>
    <row r="708" spans="1:39" ht="15">
      <c r="A708" s="65" t="s">
        <v>258</v>
      </c>
      <c r="B708" s="65" t="s">
        <v>225</v>
      </c>
      <c r="C708" s="66" t="s">
        <v>4901</v>
      </c>
      <c r="D708" s="67">
        <v>1.8571428571428572</v>
      </c>
      <c r="E708" s="68" t="s">
        <v>137</v>
      </c>
      <c r="F708" s="69">
        <v>29.5625</v>
      </c>
      <c r="G708" s="66"/>
      <c r="H708" s="70"/>
      <c r="I708" s="71"/>
      <c r="J708" s="71"/>
      <c r="K708" s="34"/>
      <c r="L708" s="78">
        <v>708</v>
      </c>
      <c r="M708" s="78"/>
      <c r="N708" s="73"/>
      <c r="O708" s="80" t="s">
        <v>381</v>
      </c>
      <c r="P708" s="80" t="s">
        <v>619</v>
      </c>
      <c r="Q708" s="80" t="s">
        <v>1065</v>
      </c>
      <c r="R708" s="80" t="s">
        <v>1501</v>
      </c>
      <c r="S708" s="80"/>
      <c r="T708" s="80"/>
      <c r="U708" s="80"/>
      <c r="V708" s="80"/>
      <c r="W708" s="80"/>
      <c r="X708" s="80"/>
      <c r="Y708" s="80"/>
      <c r="Z708" s="80"/>
      <c r="AA708" s="80"/>
      <c r="AB708">
        <v>7</v>
      </c>
      <c r="AC708" s="79" t="str">
        <f>REPLACE(INDEX(GroupVertices[Group],MATCH(Edges[[#This Row],[Vertex 1]],GroupVertices[Vertex],0)),1,1,"")</f>
        <v>3</v>
      </c>
      <c r="AD708" s="79" t="str">
        <f>REPLACE(INDEX(GroupVertices[Group],MATCH(Edges[[#This Row],[Vertex 2]],GroupVertices[Vertex],0)),1,1,"")</f>
        <v>6</v>
      </c>
      <c r="AE708" s="34"/>
      <c r="AF708" s="34"/>
      <c r="AG708" s="34"/>
      <c r="AH708" s="34"/>
      <c r="AI708" s="34"/>
      <c r="AJ708" s="34"/>
      <c r="AK708" s="34"/>
      <c r="AL708" s="34"/>
      <c r="AM708" s="34"/>
    </row>
    <row r="709" spans="1:39" ht="15">
      <c r="A709" s="65" t="s">
        <v>258</v>
      </c>
      <c r="B709" s="65" t="s">
        <v>225</v>
      </c>
      <c r="C709" s="66" t="s">
        <v>4901</v>
      </c>
      <c r="D709" s="67">
        <v>1.8571428571428572</v>
      </c>
      <c r="E709" s="68" t="s">
        <v>137</v>
      </c>
      <c r="F709" s="69">
        <v>29.5625</v>
      </c>
      <c r="G709" s="66"/>
      <c r="H709" s="70"/>
      <c r="I709" s="71"/>
      <c r="J709" s="71"/>
      <c r="K709" s="34"/>
      <c r="L709" s="78">
        <v>709</v>
      </c>
      <c r="M709" s="78"/>
      <c r="N709" s="73"/>
      <c r="O709" s="80" t="s">
        <v>381</v>
      </c>
      <c r="P709" s="80" t="s">
        <v>619</v>
      </c>
      <c r="Q709" s="80" t="s">
        <v>1066</v>
      </c>
      <c r="R709" s="80" t="s">
        <v>1501</v>
      </c>
      <c r="S709" s="80"/>
      <c r="T709" s="80"/>
      <c r="U709" s="80"/>
      <c r="V709" s="80"/>
      <c r="W709" s="80"/>
      <c r="X709" s="80"/>
      <c r="Y709" s="80"/>
      <c r="Z709" s="80"/>
      <c r="AA709" s="80"/>
      <c r="AB709">
        <v>7</v>
      </c>
      <c r="AC709" s="79" t="str">
        <f>REPLACE(INDEX(GroupVertices[Group],MATCH(Edges[[#This Row],[Vertex 1]],GroupVertices[Vertex],0)),1,1,"")</f>
        <v>3</v>
      </c>
      <c r="AD709" s="79" t="str">
        <f>REPLACE(INDEX(GroupVertices[Group],MATCH(Edges[[#This Row],[Vertex 2]],GroupVertices[Vertex],0)),1,1,"")</f>
        <v>6</v>
      </c>
      <c r="AE709" s="34"/>
      <c r="AF709" s="34"/>
      <c r="AG709" s="34"/>
      <c r="AH709" s="34"/>
      <c r="AI709" s="34"/>
      <c r="AJ709" s="34"/>
      <c r="AK709" s="34"/>
      <c r="AL709" s="34"/>
      <c r="AM709" s="34"/>
    </row>
    <row r="710" spans="1:39" ht="15">
      <c r="A710" s="65" t="s">
        <v>258</v>
      </c>
      <c r="B710" s="65" t="s">
        <v>225</v>
      </c>
      <c r="C710" s="66" t="s">
        <v>4901</v>
      </c>
      <c r="D710" s="67">
        <v>1.8571428571428572</v>
      </c>
      <c r="E710" s="68" t="s">
        <v>137</v>
      </c>
      <c r="F710" s="69">
        <v>29.5625</v>
      </c>
      <c r="G710" s="66"/>
      <c r="H710" s="70"/>
      <c r="I710" s="71"/>
      <c r="J710" s="71"/>
      <c r="K710" s="34"/>
      <c r="L710" s="78">
        <v>710</v>
      </c>
      <c r="M710" s="78"/>
      <c r="N710" s="73"/>
      <c r="O710" s="80" t="s">
        <v>381</v>
      </c>
      <c r="P710" s="80" t="s">
        <v>619</v>
      </c>
      <c r="Q710" s="80" t="s">
        <v>1067</v>
      </c>
      <c r="R710" s="80" t="s">
        <v>1501</v>
      </c>
      <c r="S710" s="80"/>
      <c r="T710" s="80"/>
      <c r="U710" s="80"/>
      <c r="V710" s="80"/>
      <c r="W710" s="80"/>
      <c r="X710" s="80"/>
      <c r="Y710" s="80"/>
      <c r="Z710" s="80"/>
      <c r="AA710" s="80"/>
      <c r="AB710">
        <v>7</v>
      </c>
      <c r="AC710" s="79" t="str">
        <f>REPLACE(INDEX(GroupVertices[Group],MATCH(Edges[[#This Row],[Vertex 1]],GroupVertices[Vertex],0)),1,1,"")</f>
        <v>3</v>
      </c>
      <c r="AD710" s="79" t="str">
        <f>REPLACE(INDEX(GroupVertices[Group],MATCH(Edges[[#This Row],[Vertex 2]],GroupVertices[Vertex],0)),1,1,"")</f>
        <v>6</v>
      </c>
      <c r="AE710" s="34"/>
      <c r="AF710" s="34"/>
      <c r="AG710" s="34"/>
      <c r="AH710" s="34"/>
      <c r="AI710" s="34"/>
      <c r="AJ710" s="34"/>
      <c r="AK710" s="34"/>
      <c r="AL710" s="34"/>
      <c r="AM710" s="34"/>
    </row>
    <row r="711" spans="1:39" ht="15">
      <c r="A711" s="65" t="s">
        <v>258</v>
      </c>
      <c r="B711" s="65" t="s">
        <v>225</v>
      </c>
      <c r="C711" s="66" t="s">
        <v>4901</v>
      </c>
      <c r="D711" s="67">
        <v>1.8571428571428572</v>
      </c>
      <c r="E711" s="68" t="s">
        <v>137</v>
      </c>
      <c r="F711" s="69">
        <v>29.5625</v>
      </c>
      <c r="G711" s="66"/>
      <c r="H711" s="70"/>
      <c r="I711" s="71"/>
      <c r="J711" s="71"/>
      <c r="K711" s="34"/>
      <c r="L711" s="78">
        <v>711</v>
      </c>
      <c r="M711" s="78"/>
      <c r="N711" s="73"/>
      <c r="O711" s="80" t="s">
        <v>381</v>
      </c>
      <c r="P711" s="80" t="s">
        <v>619</v>
      </c>
      <c r="Q711" s="80" t="s">
        <v>1068</v>
      </c>
      <c r="R711" s="80" t="s">
        <v>1501</v>
      </c>
      <c r="S711" s="80"/>
      <c r="T711" s="80"/>
      <c r="U711" s="80"/>
      <c r="V711" s="80"/>
      <c r="W711" s="80"/>
      <c r="X711" s="80"/>
      <c r="Y711" s="80"/>
      <c r="Z711" s="80"/>
      <c r="AA711" s="80"/>
      <c r="AB711">
        <v>7</v>
      </c>
      <c r="AC711" s="79" t="str">
        <f>REPLACE(INDEX(GroupVertices[Group],MATCH(Edges[[#This Row],[Vertex 1]],GroupVertices[Vertex],0)),1,1,"")</f>
        <v>3</v>
      </c>
      <c r="AD711" s="79" t="str">
        <f>REPLACE(INDEX(GroupVertices[Group],MATCH(Edges[[#This Row],[Vertex 2]],GroupVertices[Vertex],0)),1,1,"")</f>
        <v>6</v>
      </c>
      <c r="AE711" s="34"/>
      <c r="AF711" s="34"/>
      <c r="AG711" s="34"/>
      <c r="AH711" s="34"/>
      <c r="AI711" s="34"/>
      <c r="AJ711" s="34"/>
      <c r="AK711" s="34"/>
      <c r="AL711" s="34"/>
      <c r="AM711" s="34"/>
    </row>
    <row r="712" spans="1:39" ht="15">
      <c r="A712" s="65" t="s">
        <v>258</v>
      </c>
      <c r="B712" s="65" t="s">
        <v>225</v>
      </c>
      <c r="C712" s="66" t="s">
        <v>4901</v>
      </c>
      <c r="D712" s="67">
        <v>1.8571428571428572</v>
      </c>
      <c r="E712" s="68" t="s">
        <v>137</v>
      </c>
      <c r="F712" s="69">
        <v>29.5625</v>
      </c>
      <c r="G712" s="66"/>
      <c r="H712" s="70"/>
      <c r="I712" s="71"/>
      <c r="J712" s="71"/>
      <c r="K712" s="34"/>
      <c r="L712" s="78">
        <v>712</v>
      </c>
      <c r="M712" s="78"/>
      <c r="N712" s="73"/>
      <c r="O712" s="80" t="s">
        <v>381</v>
      </c>
      <c r="P712" s="80" t="s">
        <v>619</v>
      </c>
      <c r="Q712" s="80" t="s">
        <v>1069</v>
      </c>
      <c r="R712" s="80" t="s">
        <v>1501</v>
      </c>
      <c r="S712" s="80"/>
      <c r="T712" s="80"/>
      <c r="U712" s="80"/>
      <c r="V712" s="80"/>
      <c r="W712" s="80"/>
      <c r="X712" s="80"/>
      <c r="Y712" s="80"/>
      <c r="Z712" s="80"/>
      <c r="AA712" s="80"/>
      <c r="AB712">
        <v>7</v>
      </c>
      <c r="AC712" s="79" t="str">
        <f>REPLACE(INDEX(GroupVertices[Group],MATCH(Edges[[#This Row],[Vertex 1]],GroupVertices[Vertex],0)),1,1,"")</f>
        <v>3</v>
      </c>
      <c r="AD712" s="79" t="str">
        <f>REPLACE(INDEX(GroupVertices[Group],MATCH(Edges[[#This Row],[Vertex 2]],GroupVertices[Vertex],0)),1,1,"")</f>
        <v>6</v>
      </c>
      <c r="AE712" s="34"/>
      <c r="AF712" s="34"/>
      <c r="AG712" s="34"/>
      <c r="AH712" s="34"/>
      <c r="AI712" s="34"/>
      <c r="AJ712" s="34"/>
      <c r="AK712" s="34"/>
      <c r="AL712" s="34"/>
      <c r="AM712" s="34"/>
    </row>
    <row r="713" spans="1:39" ht="15">
      <c r="A713" s="65" t="s">
        <v>329</v>
      </c>
      <c r="B713" s="65" t="s">
        <v>225</v>
      </c>
      <c r="C713" s="66" t="s">
        <v>4893</v>
      </c>
      <c r="D713" s="67">
        <v>1</v>
      </c>
      <c r="E713" s="68" t="s">
        <v>133</v>
      </c>
      <c r="F713" s="69">
        <v>32</v>
      </c>
      <c r="G713" s="66"/>
      <c r="H713" s="70"/>
      <c r="I713" s="71"/>
      <c r="J713" s="71"/>
      <c r="K713" s="34"/>
      <c r="L713" s="78">
        <v>713</v>
      </c>
      <c r="M713" s="78"/>
      <c r="N713" s="73"/>
      <c r="O713" s="80" t="s">
        <v>381</v>
      </c>
      <c r="P713" s="80" t="s">
        <v>619</v>
      </c>
      <c r="Q713" s="80" t="s">
        <v>1070</v>
      </c>
      <c r="R713" s="80" t="s">
        <v>1501</v>
      </c>
      <c r="S713" s="80"/>
      <c r="T713" s="80"/>
      <c r="U713" s="80"/>
      <c r="V713" s="80"/>
      <c r="W713" s="80"/>
      <c r="X713" s="80"/>
      <c r="Y713" s="80"/>
      <c r="Z713" s="80"/>
      <c r="AA713" s="80"/>
      <c r="AB713">
        <v>1</v>
      </c>
      <c r="AC713" s="79" t="str">
        <f>REPLACE(INDEX(GroupVertices[Group],MATCH(Edges[[#This Row],[Vertex 1]],GroupVertices[Vertex],0)),1,1,"")</f>
        <v>5</v>
      </c>
      <c r="AD713" s="79" t="str">
        <f>REPLACE(INDEX(GroupVertices[Group],MATCH(Edges[[#This Row],[Vertex 2]],GroupVertices[Vertex],0)),1,1,"")</f>
        <v>6</v>
      </c>
      <c r="AE713" s="34"/>
      <c r="AF713" s="34"/>
      <c r="AG713" s="34"/>
      <c r="AH713" s="34"/>
      <c r="AI713" s="34"/>
      <c r="AJ713" s="34"/>
      <c r="AK713" s="34"/>
      <c r="AL713" s="34"/>
      <c r="AM713" s="34"/>
    </row>
    <row r="714" spans="1:39" ht="15">
      <c r="A714" s="65" t="s">
        <v>329</v>
      </c>
      <c r="B714" s="65" t="s">
        <v>258</v>
      </c>
      <c r="C714" s="66" t="s">
        <v>4901</v>
      </c>
      <c r="D714" s="67">
        <v>1.8571428571428572</v>
      </c>
      <c r="E714" s="68" t="s">
        <v>137</v>
      </c>
      <c r="F714" s="69">
        <v>29.5625</v>
      </c>
      <c r="G714" s="66"/>
      <c r="H714" s="70"/>
      <c r="I714" s="71"/>
      <c r="J714" s="71"/>
      <c r="K714" s="34"/>
      <c r="L714" s="78">
        <v>714</v>
      </c>
      <c r="M714" s="78"/>
      <c r="N714" s="73"/>
      <c r="O714" s="80" t="s">
        <v>381</v>
      </c>
      <c r="P714" s="80" t="s">
        <v>619</v>
      </c>
      <c r="Q714" s="80" t="s">
        <v>1070</v>
      </c>
      <c r="R714" s="80" t="s">
        <v>1063</v>
      </c>
      <c r="S714" s="80"/>
      <c r="T714" s="80"/>
      <c r="U714" s="80"/>
      <c r="V714" s="80"/>
      <c r="W714" s="80"/>
      <c r="X714" s="80"/>
      <c r="Y714" s="80"/>
      <c r="Z714" s="80"/>
      <c r="AA714" s="80"/>
      <c r="AB714">
        <v>7</v>
      </c>
      <c r="AC714" s="79" t="str">
        <f>REPLACE(INDEX(GroupVertices[Group],MATCH(Edges[[#This Row],[Vertex 1]],GroupVertices[Vertex],0)),1,1,"")</f>
        <v>5</v>
      </c>
      <c r="AD714" s="79" t="str">
        <f>REPLACE(INDEX(GroupVertices[Group],MATCH(Edges[[#This Row],[Vertex 2]],GroupVertices[Vertex],0)),1,1,"")</f>
        <v>3</v>
      </c>
      <c r="AE714" s="34"/>
      <c r="AF714" s="34"/>
      <c r="AG714" s="34"/>
      <c r="AH714" s="34"/>
      <c r="AI714" s="34"/>
      <c r="AJ714" s="34"/>
      <c r="AK714" s="34"/>
      <c r="AL714" s="34"/>
      <c r="AM714" s="34"/>
    </row>
    <row r="715" spans="1:39" ht="15">
      <c r="A715" s="65" t="s">
        <v>329</v>
      </c>
      <c r="B715" s="65" t="s">
        <v>258</v>
      </c>
      <c r="C715" s="66" t="s">
        <v>4901</v>
      </c>
      <c r="D715" s="67">
        <v>1.8571428571428572</v>
      </c>
      <c r="E715" s="68" t="s">
        <v>137</v>
      </c>
      <c r="F715" s="69">
        <v>29.5625</v>
      </c>
      <c r="G715" s="66"/>
      <c r="H715" s="70"/>
      <c r="I715" s="71"/>
      <c r="J715" s="71"/>
      <c r="K715" s="34"/>
      <c r="L715" s="78">
        <v>715</v>
      </c>
      <c r="M715" s="78"/>
      <c r="N715" s="73"/>
      <c r="O715" s="80" t="s">
        <v>381</v>
      </c>
      <c r="P715" s="80" t="s">
        <v>619</v>
      </c>
      <c r="Q715" s="80" t="s">
        <v>1070</v>
      </c>
      <c r="R715" s="80" t="s">
        <v>1064</v>
      </c>
      <c r="S715" s="80"/>
      <c r="T715" s="80"/>
      <c r="U715" s="80"/>
      <c r="V715" s="80"/>
      <c r="W715" s="80"/>
      <c r="X715" s="80"/>
      <c r="Y715" s="80"/>
      <c r="Z715" s="80"/>
      <c r="AA715" s="80"/>
      <c r="AB715">
        <v>7</v>
      </c>
      <c r="AC715" s="79" t="str">
        <f>REPLACE(INDEX(GroupVertices[Group],MATCH(Edges[[#This Row],[Vertex 1]],GroupVertices[Vertex],0)),1,1,"")</f>
        <v>5</v>
      </c>
      <c r="AD715" s="79" t="str">
        <f>REPLACE(INDEX(GroupVertices[Group],MATCH(Edges[[#This Row],[Vertex 2]],GroupVertices[Vertex],0)),1,1,"")</f>
        <v>3</v>
      </c>
      <c r="AE715" s="34"/>
      <c r="AF715" s="34"/>
      <c r="AG715" s="34"/>
      <c r="AH715" s="34"/>
      <c r="AI715" s="34"/>
      <c r="AJ715" s="34"/>
      <c r="AK715" s="34"/>
      <c r="AL715" s="34"/>
      <c r="AM715" s="34"/>
    </row>
    <row r="716" spans="1:39" ht="15">
      <c r="A716" s="65" t="s">
        <v>329</v>
      </c>
      <c r="B716" s="65" t="s">
        <v>258</v>
      </c>
      <c r="C716" s="66" t="s">
        <v>4901</v>
      </c>
      <c r="D716" s="67">
        <v>1.8571428571428572</v>
      </c>
      <c r="E716" s="68" t="s">
        <v>137</v>
      </c>
      <c r="F716" s="69">
        <v>29.5625</v>
      </c>
      <c r="G716" s="66"/>
      <c r="H716" s="70"/>
      <c r="I716" s="71"/>
      <c r="J716" s="71"/>
      <c r="K716" s="34"/>
      <c r="L716" s="78">
        <v>716</v>
      </c>
      <c r="M716" s="78"/>
      <c r="N716" s="73"/>
      <c r="O716" s="80" t="s">
        <v>381</v>
      </c>
      <c r="P716" s="80" t="s">
        <v>619</v>
      </c>
      <c r="Q716" s="80" t="s">
        <v>1070</v>
      </c>
      <c r="R716" s="80" t="s">
        <v>1065</v>
      </c>
      <c r="S716" s="80"/>
      <c r="T716" s="80"/>
      <c r="U716" s="80"/>
      <c r="V716" s="80"/>
      <c r="W716" s="80"/>
      <c r="X716" s="80"/>
      <c r="Y716" s="80"/>
      <c r="Z716" s="80"/>
      <c r="AA716" s="80"/>
      <c r="AB716">
        <v>7</v>
      </c>
      <c r="AC716" s="79" t="str">
        <f>REPLACE(INDEX(GroupVertices[Group],MATCH(Edges[[#This Row],[Vertex 1]],GroupVertices[Vertex],0)),1,1,"")</f>
        <v>5</v>
      </c>
      <c r="AD716" s="79" t="str">
        <f>REPLACE(INDEX(GroupVertices[Group],MATCH(Edges[[#This Row],[Vertex 2]],GroupVertices[Vertex],0)),1,1,"")</f>
        <v>3</v>
      </c>
      <c r="AE716" s="34"/>
      <c r="AF716" s="34"/>
      <c r="AG716" s="34"/>
      <c r="AH716" s="34"/>
      <c r="AI716" s="34"/>
      <c r="AJ716" s="34"/>
      <c r="AK716" s="34"/>
      <c r="AL716" s="34"/>
      <c r="AM716" s="34"/>
    </row>
    <row r="717" spans="1:39" ht="15">
      <c r="A717" s="65" t="s">
        <v>329</v>
      </c>
      <c r="B717" s="65" t="s">
        <v>258</v>
      </c>
      <c r="C717" s="66" t="s">
        <v>4901</v>
      </c>
      <c r="D717" s="67">
        <v>1.8571428571428572</v>
      </c>
      <c r="E717" s="68" t="s">
        <v>137</v>
      </c>
      <c r="F717" s="69">
        <v>29.5625</v>
      </c>
      <c r="G717" s="66"/>
      <c r="H717" s="70"/>
      <c r="I717" s="71"/>
      <c r="J717" s="71"/>
      <c r="K717" s="34"/>
      <c r="L717" s="78">
        <v>717</v>
      </c>
      <c r="M717" s="78"/>
      <c r="N717" s="73"/>
      <c r="O717" s="80" t="s">
        <v>381</v>
      </c>
      <c r="P717" s="80" t="s">
        <v>619</v>
      </c>
      <c r="Q717" s="80" t="s">
        <v>1070</v>
      </c>
      <c r="R717" s="80" t="s">
        <v>1066</v>
      </c>
      <c r="S717" s="80"/>
      <c r="T717" s="80"/>
      <c r="U717" s="80"/>
      <c r="V717" s="80"/>
      <c r="W717" s="80"/>
      <c r="X717" s="80"/>
      <c r="Y717" s="80"/>
      <c r="Z717" s="80"/>
      <c r="AA717" s="80"/>
      <c r="AB717">
        <v>7</v>
      </c>
      <c r="AC717" s="79" t="str">
        <f>REPLACE(INDEX(GroupVertices[Group],MATCH(Edges[[#This Row],[Vertex 1]],GroupVertices[Vertex],0)),1,1,"")</f>
        <v>5</v>
      </c>
      <c r="AD717" s="79" t="str">
        <f>REPLACE(INDEX(GroupVertices[Group],MATCH(Edges[[#This Row],[Vertex 2]],GroupVertices[Vertex],0)),1,1,"")</f>
        <v>3</v>
      </c>
      <c r="AE717" s="34"/>
      <c r="AF717" s="34"/>
      <c r="AG717" s="34"/>
      <c r="AH717" s="34"/>
      <c r="AI717" s="34"/>
      <c r="AJ717" s="34"/>
      <c r="AK717" s="34"/>
      <c r="AL717" s="34"/>
      <c r="AM717" s="34"/>
    </row>
    <row r="718" spans="1:39" ht="15">
      <c r="A718" s="65" t="s">
        <v>329</v>
      </c>
      <c r="B718" s="65" t="s">
        <v>258</v>
      </c>
      <c r="C718" s="66" t="s">
        <v>4901</v>
      </c>
      <c r="D718" s="67">
        <v>1.8571428571428572</v>
      </c>
      <c r="E718" s="68" t="s">
        <v>137</v>
      </c>
      <c r="F718" s="69">
        <v>29.5625</v>
      </c>
      <c r="G718" s="66"/>
      <c r="H718" s="70"/>
      <c r="I718" s="71"/>
      <c r="J718" s="71"/>
      <c r="K718" s="34"/>
      <c r="L718" s="78">
        <v>718</v>
      </c>
      <c r="M718" s="78"/>
      <c r="N718" s="73"/>
      <c r="O718" s="80" t="s">
        <v>381</v>
      </c>
      <c r="P718" s="80" t="s">
        <v>619</v>
      </c>
      <c r="Q718" s="80" t="s">
        <v>1070</v>
      </c>
      <c r="R718" s="80" t="s">
        <v>1067</v>
      </c>
      <c r="S718" s="80"/>
      <c r="T718" s="80"/>
      <c r="U718" s="80"/>
      <c r="V718" s="80"/>
      <c r="W718" s="80"/>
      <c r="X718" s="80"/>
      <c r="Y718" s="80"/>
      <c r="Z718" s="80"/>
      <c r="AA718" s="80"/>
      <c r="AB718">
        <v>7</v>
      </c>
      <c r="AC718" s="79" t="str">
        <f>REPLACE(INDEX(GroupVertices[Group],MATCH(Edges[[#This Row],[Vertex 1]],GroupVertices[Vertex],0)),1,1,"")</f>
        <v>5</v>
      </c>
      <c r="AD718" s="79" t="str">
        <f>REPLACE(INDEX(GroupVertices[Group],MATCH(Edges[[#This Row],[Vertex 2]],GroupVertices[Vertex],0)),1,1,"")</f>
        <v>3</v>
      </c>
      <c r="AE718" s="34"/>
      <c r="AF718" s="34"/>
      <c r="AG718" s="34"/>
      <c r="AH718" s="34"/>
      <c r="AI718" s="34"/>
      <c r="AJ718" s="34"/>
      <c r="AK718" s="34"/>
      <c r="AL718" s="34"/>
      <c r="AM718" s="34"/>
    </row>
    <row r="719" spans="1:39" ht="15">
      <c r="A719" s="65" t="s">
        <v>329</v>
      </c>
      <c r="B719" s="65" t="s">
        <v>258</v>
      </c>
      <c r="C719" s="66" t="s">
        <v>4901</v>
      </c>
      <c r="D719" s="67">
        <v>1.8571428571428572</v>
      </c>
      <c r="E719" s="68" t="s">
        <v>137</v>
      </c>
      <c r="F719" s="69">
        <v>29.5625</v>
      </c>
      <c r="G719" s="66"/>
      <c r="H719" s="70"/>
      <c r="I719" s="71"/>
      <c r="J719" s="71"/>
      <c r="K719" s="34"/>
      <c r="L719" s="78">
        <v>719</v>
      </c>
      <c r="M719" s="78"/>
      <c r="N719" s="73"/>
      <c r="O719" s="80" t="s">
        <v>381</v>
      </c>
      <c r="P719" s="80" t="s">
        <v>619</v>
      </c>
      <c r="Q719" s="80" t="s">
        <v>1070</v>
      </c>
      <c r="R719" s="80" t="s">
        <v>1068</v>
      </c>
      <c r="S719" s="80"/>
      <c r="T719" s="80"/>
      <c r="U719" s="80"/>
      <c r="V719" s="80"/>
      <c r="W719" s="80"/>
      <c r="X719" s="80"/>
      <c r="Y719" s="80"/>
      <c r="Z719" s="80"/>
      <c r="AA719" s="80"/>
      <c r="AB719">
        <v>7</v>
      </c>
      <c r="AC719" s="79" t="str">
        <f>REPLACE(INDEX(GroupVertices[Group],MATCH(Edges[[#This Row],[Vertex 1]],GroupVertices[Vertex],0)),1,1,"")</f>
        <v>5</v>
      </c>
      <c r="AD719" s="79" t="str">
        <f>REPLACE(INDEX(GroupVertices[Group],MATCH(Edges[[#This Row],[Vertex 2]],GroupVertices[Vertex],0)),1,1,"")</f>
        <v>3</v>
      </c>
      <c r="AE719" s="34"/>
      <c r="AF719" s="34"/>
      <c r="AG719" s="34"/>
      <c r="AH719" s="34"/>
      <c r="AI719" s="34"/>
      <c r="AJ719" s="34"/>
      <c r="AK719" s="34"/>
      <c r="AL719" s="34"/>
      <c r="AM719" s="34"/>
    </row>
    <row r="720" spans="1:39" ht="15">
      <c r="A720" s="65" t="s">
        <v>329</v>
      </c>
      <c r="B720" s="65" t="s">
        <v>258</v>
      </c>
      <c r="C720" s="66" t="s">
        <v>4901</v>
      </c>
      <c r="D720" s="67">
        <v>1.8571428571428572</v>
      </c>
      <c r="E720" s="68" t="s">
        <v>137</v>
      </c>
      <c r="F720" s="69">
        <v>29.5625</v>
      </c>
      <c r="G720" s="66"/>
      <c r="H720" s="70"/>
      <c r="I720" s="71"/>
      <c r="J720" s="71"/>
      <c r="K720" s="34"/>
      <c r="L720" s="78">
        <v>720</v>
      </c>
      <c r="M720" s="78"/>
      <c r="N720" s="73"/>
      <c r="O720" s="80" t="s">
        <v>381</v>
      </c>
      <c r="P720" s="80" t="s">
        <v>619</v>
      </c>
      <c r="Q720" s="80" t="s">
        <v>1070</v>
      </c>
      <c r="R720" s="80" t="s">
        <v>1069</v>
      </c>
      <c r="S720" s="80"/>
      <c r="T720" s="80"/>
      <c r="U720" s="80"/>
      <c r="V720" s="80"/>
      <c r="W720" s="80"/>
      <c r="X720" s="80"/>
      <c r="Y720" s="80"/>
      <c r="Z720" s="80"/>
      <c r="AA720" s="80"/>
      <c r="AB720">
        <v>7</v>
      </c>
      <c r="AC720" s="79" t="str">
        <f>REPLACE(INDEX(GroupVertices[Group],MATCH(Edges[[#This Row],[Vertex 1]],GroupVertices[Vertex],0)),1,1,"")</f>
        <v>5</v>
      </c>
      <c r="AD720" s="79" t="str">
        <f>REPLACE(INDEX(GroupVertices[Group],MATCH(Edges[[#This Row],[Vertex 2]],GroupVertices[Vertex],0)),1,1,"")</f>
        <v>3</v>
      </c>
      <c r="AE720" s="34"/>
      <c r="AF720" s="34"/>
      <c r="AG720" s="34"/>
      <c r="AH720" s="34"/>
      <c r="AI720" s="34"/>
      <c r="AJ720" s="34"/>
      <c r="AK720" s="34"/>
      <c r="AL720" s="34"/>
      <c r="AM720" s="34"/>
    </row>
    <row r="721" spans="1:39" ht="15">
      <c r="A721" s="65" t="s">
        <v>300</v>
      </c>
      <c r="B721" s="65" t="s">
        <v>325</v>
      </c>
      <c r="C721" s="66" t="s">
        <v>4901</v>
      </c>
      <c r="D721" s="67">
        <v>1.7142857142857144</v>
      </c>
      <c r="E721" s="68" t="s">
        <v>137</v>
      </c>
      <c r="F721" s="69">
        <v>29.96875</v>
      </c>
      <c r="G721" s="66"/>
      <c r="H721" s="70"/>
      <c r="I721" s="71"/>
      <c r="J721" s="71"/>
      <c r="K721" s="34"/>
      <c r="L721" s="78">
        <v>721</v>
      </c>
      <c r="M721" s="78"/>
      <c r="N721" s="73"/>
      <c r="O721" s="80" t="s">
        <v>381</v>
      </c>
      <c r="P721" s="80" t="s">
        <v>620</v>
      </c>
      <c r="Q721" s="80" t="s">
        <v>1071</v>
      </c>
      <c r="R721" s="80" t="s">
        <v>1502</v>
      </c>
      <c r="S721" s="80"/>
      <c r="T721" s="80"/>
      <c r="U721" s="80"/>
      <c r="V721" s="80"/>
      <c r="W721" s="80"/>
      <c r="X721" s="80"/>
      <c r="Y721" s="80"/>
      <c r="Z721" s="80"/>
      <c r="AA721" s="80"/>
      <c r="AB721">
        <v>6</v>
      </c>
      <c r="AC721" s="79" t="str">
        <f>REPLACE(INDEX(GroupVertices[Group],MATCH(Edges[[#This Row],[Vertex 1]],GroupVertices[Vertex],0)),1,1,"")</f>
        <v>5</v>
      </c>
      <c r="AD721" s="79" t="str">
        <f>REPLACE(INDEX(GroupVertices[Group],MATCH(Edges[[#This Row],[Vertex 2]],GroupVertices[Vertex],0)),1,1,"")</f>
        <v>5</v>
      </c>
      <c r="AE721" s="34"/>
      <c r="AF721" s="34"/>
      <c r="AG721" s="34"/>
      <c r="AH721" s="34"/>
      <c r="AI721" s="34"/>
      <c r="AJ721" s="34"/>
      <c r="AK721" s="34"/>
      <c r="AL721" s="34"/>
      <c r="AM721" s="34"/>
    </row>
    <row r="722" spans="1:39" ht="15">
      <c r="A722" s="65" t="s">
        <v>300</v>
      </c>
      <c r="B722" s="65" t="s">
        <v>325</v>
      </c>
      <c r="C722" s="66" t="s">
        <v>4901</v>
      </c>
      <c r="D722" s="67">
        <v>1.7142857142857144</v>
      </c>
      <c r="E722" s="68" t="s">
        <v>137</v>
      </c>
      <c r="F722" s="69">
        <v>29.96875</v>
      </c>
      <c r="G722" s="66"/>
      <c r="H722" s="70"/>
      <c r="I722" s="71"/>
      <c r="J722" s="71"/>
      <c r="K722" s="34"/>
      <c r="L722" s="78">
        <v>722</v>
      </c>
      <c r="M722" s="78"/>
      <c r="N722" s="73"/>
      <c r="O722" s="80" t="s">
        <v>381</v>
      </c>
      <c r="P722" s="80" t="s">
        <v>620</v>
      </c>
      <c r="Q722" s="80" t="s">
        <v>1071</v>
      </c>
      <c r="R722" s="80" t="s">
        <v>1503</v>
      </c>
      <c r="S722" s="80"/>
      <c r="T722" s="80"/>
      <c r="U722" s="80"/>
      <c r="V722" s="80"/>
      <c r="W722" s="80"/>
      <c r="X722" s="80"/>
      <c r="Y722" s="80"/>
      <c r="Z722" s="80"/>
      <c r="AA722" s="80"/>
      <c r="AB722">
        <v>6</v>
      </c>
      <c r="AC722" s="79" t="str">
        <f>REPLACE(INDEX(GroupVertices[Group],MATCH(Edges[[#This Row],[Vertex 1]],GroupVertices[Vertex],0)),1,1,"")</f>
        <v>5</v>
      </c>
      <c r="AD722" s="79" t="str">
        <f>REPLACE(INDEX(GroupVertices[Group],MATCH(Edges[[#This Row],[Vertex 2]],GroupVertices[Vertex],0)),1,1,"")</f>
        <v>5</v>
      </c>
      <c r="AE722" s="34"/>
      <c r="AF722" s="34"/>
      <c r="AG722" s="34"/>
      <c r="AH722" s="34"/>
      <c r="AI722" s="34"/>
      <c r="AJ722" s="34"/>
      <c r="AK722" s="34"/>
      <c r="AL722" s="34"/>
      <c r="AM722" s="34"/>
    </row>
    <row r="723" spans="1:39" ht="15">
      <c r="A723" s="65" t="s">
        <v>300</v>
      </c>
      <c r="B723" s="65" t="s">
        <v>325</v>
      </c>
      <c r="C723" s="66" t="s">
        <v>4901</v>
      </c>
      <c r="D723" s="67">
        <v>1.7142857142857144</v>
      </c>
      <c r="E723" s="68" t="s">
        <v>137</v>
      </c>
      <c r="F723" s="69">
        <v>29.96875</v>
      </c>
      <c r="G723" s="66"/>
      <c r="H723" s="70"/>
      <c r="I723" s="71"/>
      <c r="J723" s="71"/>
      <c r="K723" s="34"/>
      <c r="L723" s="78">
        <v>723</v>
      </c>
      <c r="M723" s="78"/>
      <c r="N723" s="73"/>
      <c r="O723" s="80" t="s">
        <v>381</v>
      </c>
      <c r="P723" s="80" t="s">
        <v>620</v>
      </c>
      <c r="Q723" s="80" t="s">
        <v>1072</v>
      </c>
      <c r="R723" s="80" t="s">
        <v>1502</v>
      </c>
      <c r="S723" s="80"/>
      <c r="T723" s="80"/>
      <c r="U723" s="80"/>
      <c r="V723" s="80"/>
      <c r="W723" s="80"/>
      <c r="X723" s="80"/>
      <c r="Y723" s="80"/>
      <c r="Z723" s="80"/>
      <c r="AA723" s="80"/>
      <c r="AB723">
        <v>6</v>
      </c>
      <c r="AC723" s="79" t="str">
        <f>REPLACE(INDEX(GroupVertices[Group],MATCH(Edges[[#This Row],[Vertex 1]],GroupVertices[Vertex],0)),1,1,"")</f>
        <v>5</v>
      </c>
      <c r="AD723" s="79" t="str">
        <f>REPLACE(INDEX(GroupVertices[Group],MATCH(Edges[[#This Row],[Vertex 2]],GroupVertices[Vertex],0)),1,1,"")</f>
        <v>5</v>
      </c>
      <c r="AE723" s="34"/>
      <c r="AF723" s="34"/>
      <c r="AG723" s="34"/>
      <c r="AH723" s="34"/>
      <c r="AI723" s="34"/>
      <c r="AJ723" s="34"/>
      <c r="AK723" s="34"/>
      <c r="AL723" s="34"/>
      <c r="AM723" s="34"/>
    </row>
    <row r="724" spans="1:39" ht="15">
      <c r="A724" s="65" t="s">
        <v>300</v>
      </c>
      <c r="B724" s="65" t="s">
        <v>325</v>
      </c>
      <c r="C724" s="66" t="s">
        <v>4901</v>
      </c>
      <c r="D724" s="67">
        <v>1.7142857142857144</v>
      </c>
      <c r="E724" s="68" t="s">
        <v>137</v>
      </c>
      <c r="F724" s="69">
        <v>29.96875</v>
      </c>
      <c r="G724" s="66"/>
      <c r="H724" s="70"/>
      <c r="I724" s="71"/>
      <c r="J724" s="71"/>
      <c r="K724" s="34"/>
      <c r="L724" s="78">
        <v>724</v>
      </c>
      <c r="M724" s="78"/>
      <c r="N724" s="73"/>
      <c r="O724" s="80" t="s">
        <v>381</v>
      </c>
      <c r="P724" s="80" t="s">
        <v>620</v>
      </c>
      <c r="Q724" s="80" t="s">
        <v>1072</v>
      </c>
      <c r="R724" s="80" t="s">
        <v>1503</v>
      </c>
      <c r="S724" s="80"/>
      <c r="T724" s="80"/>
      <c r="U724" s="80"/>
      <c r="V724" s="80"/>
      <c r="W724" s="80"/>
      <c r="X724" s="80"/>
      <c r="Y724" s="80"/>
      <c r="Z724" s="80"/>
      <c r="AA724" s="80"/>
      <c r="AB724">
        <v>6</v>
      </c>
      <c r="AC724" s="79" t="str">
        <f>REPLACE(INDEX(GroupVertices[Group],MATCH(Edges[[#This Row],[Vertex 1]],GroupVertices[Vertex],0)),1,1,"")</f>
        <v>5</v>
      </c>
      <c r="AD724" s="79" t="str">
        <f>REPLACE(INDEX(GroupVertices[Group],MATCH(Edges[[#This Row],[Vertex 2]],GroupVertices[Vertex],0)),1,1,"")</f>
        <v>5</v>
      </c>
      <c r="AE724" s="34"/>
      <c r="AF724" s="34"/>
      <c r="AG724" s="34"/>
      <c r="AH724" s="34"/>
      <c r="AI724" s="34"/>
      <c r="AJ724" s="34"/>
      <c r="AK724" s="34"/>
      <c r="AL724" s="34"/>
      <c r="AM724" s="34"/>
    </row>
    <row r="725" spans="1:39" ht="15">
      <c r="A725" s="65" t="s">
        <v>300</v>
      </c>
      <c r="B725" s="65" t="s">
        <v>325</v>
      </c>
      <c r="C725" s="66" t="s">
        <v>4901</v>
      </c>
      <c r="D725" s="67">
        <v>1.7142857142857144</v>
      </c>
      <c r="E725" s="68" t="s">
        <v>137</v>
      </c>
      <c r="F725" s="69">
        <v>29.96875</v>
      </c>
      <c r="G725" s="66"/>
      <c r="H725" s="70"/>
      <c r="I725" s="71"/>
      <c r="J725" s="71"/>
      <c r="K725" s="34"/>
      <c r="L725" s="78">
        <v>725</v>
      </c>
      <c r="M725" s="78"/>
      <c r="N725" s="73"/>
      <c r="O725" s="80" t="s">
        <v>381</v>
      </c>
      <c r="P725" s="80" t="s">
        <v>620</v>
      </c>
      <c r="Q725" s="80" t="s">
        <v>1073</v>
      </c>
      <c r="R725" s="80" t="s">
        <v>1502</v>
      </c>
      <c r="S725" s="80"/>
      <c r="T725" s="80"/>
      <c r="U725" s="80"/>
      <c r="V725" s="80"/>
      <c r="W725" s="80"/>
      <c r="X725" s="80"/>
      <c r="Y725" s="80"/>
      <c r="Z725" s="80"/>
      <c r="AA725" s="80"/>
      <c r="AB725">
        <v>6</v>
      </c>
      <c r="AC725" s="79" t="str">
        <f>REPLACE(INDEX(GroupVertices[Group],MATCH(Edges[[#This Row],[Vertex 1]],GroupVertices[Vertex],0)),1,1,"")</f>
        <v>5</v>
      </c>
      <c r="AD725" s="79" t="str">
        <f>REPLACE(INDEX(GroupVertices[Group],MATCH(Edges[[#This Row],[Vertex 2]],GroupVertices[Vertex],0)),1,1,"")</f>
        <v>5</v>
      </c>
      <c r="AE725" s="34"/>
      <c r="AF725" s="34"/>
      <c r="AG725" s="34"/>
      <c r="AH725" s="34"/>
      <c r="AI725" s="34"/>
      <c r="AJ725" s="34"/>
      <c r="AK725" s="34"/>
      <c r="AL725" s="34"/>
      <c r="AM725" s="34"/>
    </row>
    <row r="726" spans="1:39" ht="15">
      <c r="A726" s="65" t="s">
        <v>300</v>
      </c>
      <c r="B726" s="65" t="s">
        <v>325</v>
      </c>
      <c r="C726" s="66" t="s">
        <v>4901</v>
      </c>
      <c r="D726" s="67">
        <v>1.7142857142857144</v>
      </c>
      <c r="E726" s="68" t="s">
        <v>137</v>
      </c>
      <c r="F726" s="69">
        <v>29.96875</v>
      </c>
      <c r="G726" s="66"/>
      <c r="H726" s="70"/>
      <c r="I726" s="71"/>
      <c r="J726" s="71"/>
      <c r="K726" s="34"/>
      <c r="L726" s="78">
        <v>726</v>
      </c>
      <c r="M726" s="78"/>
      <c r="N726" s="73"/>
      <c r="O726" s="80" t="s">
        <v>381</v>
      </c>
      <c r="P726" s="80" t="s">
        <v>620</v>
      </c>
      <c r="Q726" s="80" t="s">
        <v>1073</v>
      </c>
      <c r="R726" s="80" t="s">
        <v>1503</v>
      </c>
      <c r="S726" s="80"/>
      <c r="T726" s="80"/>
      <c r="U726" s="80"/>
      <c r="V726" s="80"/>
      <c r="W726" s="80"/>
      <c r="X726" s="80"/>
      <c r="Y726" s="80"/>
      <c r="Z726" s="80"/>
      <c r="AA726" s="80"/>
      <c r="AB726">
        <v>6</v>
      </c>
      <c r="AC726" s="79" t="str">
        <f>REPLACE(INDEX(GroupVertices[Group],MATCH(Edges[[#This Row],[Vertex 1]],GroupVertices[Vertex],0)),1,1,"")</f>
        <v>5</v>
      </c>
      <c r="AD726" s="79" t="str">
        <f>REPLACE(INDEX(GroupVertices[Group],MATCH(Edges[[#This Row],[Vertex 2]],GroupVertices[Vertex],0)),1,1,"")</f>
        <v>5</v>
      </c>
      <c r="AE726" s="34"/>
      <c r="AF726" s="34"/>
      <c r="AG726" s="34"/>
      <c r="AH726" s="34"/>
      <c r="AI726" s="34"/>
      <c r="AJ726" s="34"/>
      <c r="AK726" s="34"/>
      <c r="AL726" s="34"/>
      <c r="AM726" s="34"/>
    </row>
    <row r="727" spans="1:39" ht="15">
      <c r="A727" s="65" t="s">
        <v>300</v>
      </c>
      <c r="B727" s="65" t="s">
        <v>317</v>
      </c>
      <c r="C727" s="66" t="s">
        <v>4893</v>
      </c>
      <c r="D727" s="67">
        <v>1</v>
      </c>
      <c r="E727" s="68" t="s">
        <v>133</v>
      </c>
      <c r="F727" s="69">
        <v>32</v>
      </c>
      <c r="G727" s="66"/>
      <c r="H727" s="70"/>
      <c r="I727" s="71"/>
      <c r="J727" s="71"/>
      <c r="K727" s="34"/>
      <c r="L727" s="78">
        <v>727</v>
      </c>
      <c r="M727" s="78"/>
      <c r="N727" s="73"/>
      <c r="O727" s="80" t="s">
        <v>381</v>
      </c>
      <c r="P727" s="80" t="s">
        <v>621</v>
      </c>
      <c r="Q727" s="80" t="s">
        <v>1074</v>
      </c>
      <c r="R727" s="80" t="s">
        <v>1504</v>
      </c>
      <c r="S727" s="80"/>
      <c r="T727" s="80"/>
      <c r="U727" s="80"/>
      <c r="V727" s="80"/>
      <c r="W727" s="80"/>
      <c r="X727" s="80"/>
      <c r="Y727" s="80"/>
      <c r="Z727" s="80"/>
      <c r="AA727" s="80"/>
      <c r="AB727">
        <v>1</v>
      </c>
      <c r="AC727" s="79" t="str">
        <f>REPLACE(INDEX(GroupVertices[Group],MATCH(Edges[[#This Row],[Vertex 1]],GroupVertices[Vertex],0)),1,1,"")</f>
        <v>5</v>
      </c>
      <c r="AD727" s="79" t="str">
        <f>REPLACE(INDEX(GroupVertices[Group],MATCH(Edges[[#This Row],[Vertex 2]],GroupVertices[Vertex],0)),1,1,"")</f>
        <v>4</v>
      </c>
      <c r="AE727" s="34"/>
      <c r="AF727" s="34"/>
      <c r="AG727" s="34"/>
      <c r="AH727" s="34"/>
      <c r="AI727" s="34"/>
      <c r="AJ727" s="34"/>
      <c r="AK727" s="34"/>
      <c r="AL727" s="34"/>
      <c r="AM727" s="34"/>
    </row>
    <row r="728" spans="1:39" ht="15">
      <c r="A728" s="65" t="s">
        <v>329</v>
      </c>
      <c r="B728" s="65" t="s">
        <v>300</v>
      </c>
      <c r="C728" s="66" t="s">
        <v>4894</v>
      </c>
      <c r="D728" s="67">
        <v>1.4285714285714286</v>
      </c>
      <c r="E728" s="68" t="s">
        <v>137</v>
      </c>
      <c r="F728" s="69">
        <v>30.78125</v>
      </c>
      <c r="G728" s="66"/>
      <c r="H728" s="70"/>
      <c r="I728" s="71"/>
      <c r="J728" s="71"/>
      <c r="K728" s="34"/>
      <c r="L728" s="78">
        <v>728</v>
      </c>
      <c r="M728" s="78"/>
      <c r="N728" s="73"/>
      <c r="O728" s="80" t="s">
        <v>381</v>
      </c>
      <c r="P728" s="80" t="s">
        <v>622</v>
      </c>
      <c r="Q728" s="80" t="s">
        <v>1075</v>
      </c>
      <c r="R728" s="80" t="s">
        <v>1075</v>
      </c>
      <c r="S728" s="80"/>
      <c r="T728" s="80"/>
      <c r="U728" s="80"/>
      <c r="V728" s="80"/>
      <c r="W728" s="80"/>
      <c r="X728" s="80"/>
      <c r="Y728" s="80"/>
      <c r="Z728" s="80"/>
      <c r="AA728" s="80"/>
      <c r="AB728">
        <v>4</v>
      </c>
      <c r="AC728" s="79" t="str">
        <f>REPLACE(INDEX(GroupVertices[Group],MATCH(Edges[[#This Row],[Vertex 1]],GroupVertices[Vertex],0)),1,1,"")</f>
        <v>5</v>
      </c>
      <c r="AD728" s="79" t="str">
        <f>REPLACE(INDEX(GroupVertices[Group],MATCH(Edges[[#This Row],[Vertex 2]],GroupVertices[Vertex],0)),1,1,"")</f>
        <v>5</v>
      </c>
      <c r="AE728" s="34"/>
      <c r="AF728" s="34"/>
      <c r="AG728" s="34"/>
      <c r="AH728" s="34"/>
      <c r="AI728" s="34"/>
      <c r="AJ728" s="34"/>
      <c r="AK728" s="34"/>
      <c r="AL728" s="34"/>
      <c r="AM728" s="34"/>
    </row>
    <row r="729" spans="1:39" ht="15">
      <c r="A729" s="65" t="s">
        <v>329</v>
      </c>
      <c r="B729" s="65" t="s">
        <v>300</v>
      </c>
      <c r="C729" s="66" t="s">
        <v>4894</v>
      </c>
      <c r="D729" s="67">
        <v>1.4285714285714286</v>
      </c>
      <c r="E729" s="68" t="s">
        <v>137</v>
      </c>
      <c r="F729" s="69">
        <v>30.78125</v>
      </c>
      <c r="G729" s="66"/>
      <c r="H729" s="70"/>
      <c r="I729" s="71"/>
      <c r="J729" s="71"/>
      <c r="K729" s="34"/>
      <c r="L729" s="78">
        <v>729</v>
      </c>
      <c r="M729" s="78"/>
      <c r="N729" s="73"/>
      <c r="O729" s="80" t="s">
        <v>381</v>
      </c>
      <c r="P729" s="80" t="s">
        <v>622</v>
      </c>
      <c r="Q729" s="80" t="s">
        <v>1075</v>
      </c>
      <c r="R729" s="80" t="s">
        <v>1076</v>
      </c>
      <c r="S729" s="80"/>
      <c r="T729" s="80"/>
      <c r="U729" s="80"/>
      <c r="V729" s="80"/>
      <c r="W729" s="80"/>
      <c r="X729" s="80"/>
      <c r="Y729" s="80"/>
      <c r="Z729" s="80"/>
      <c r="AA729" s="80"/>
      <c r="AB729">
        <v>4</v>
      </c>
      <c r="AC729" s="79" t="str">
        <f>REPLACE(INDEX(GroupVertices[Group],MATCH(Edges[[#This Row],[Vertex 1]],GroupVertices[Vertex],0)),1,1,"")</f>
        <v>5</v>
      </c>
      <c r="AD729" s="79" t="str">
        <f>REPLACE(INDEX(GroupVertices[Group],MATCH(Edges[[#This Row],[Vertex 2]],GroupVertices[Vertex],0)),1,1,"")</f>
        <v>5</v>
      </c>
      <c r="AE729" s="34"/>
      <c r="AF729" s="34"/>
      <c r="AG729" s="34"/>
      <c r="AH729" s="34"/>
      <c r="AI729" s="34"/>
      <c r="AJ729" s="34"/>
      <c r="AK729" s="34"/>
      <c r="AL729" s="34"/>
      <c r="AM729" s="34"/>
    </row>
    <row r="730" spans="1:39" ht="15">
      <c r="A730" s="65" t="s">
        <v>329</v>
      </c>
      <c r="B730" s="65" t="s">
        <v>300</v>
      </c>
      <c r="C730" s="66" t="s">
        <v>4894</v>
      </c>
      <c r="D730" s="67">
        <v>1.4285714285714286</v>
      </c>
      <c r="E730" s="68" t="s">
        <v>137</v>
      </c>
      <c r="F730" s="69">
        <v>30.78125</v>
      </c>
      <c r="G730" s="66"/>
      <c r="H730" s="70"/>
      <c r="I730" s="71"/>
      <c r="J730" s="71"/>
      <c r="K730" s="34"/>
      <c r="L730" s="78">
        <v>730</v>
      </c>
      <c r="M730" s="78"/>
      <c r="N730" s="73"/>
      <c r="O730" s="80" t="s">
        <v>381</v>
      </c>
      <c r="P730" s="80" t="s">
        <v>622</v>
      </c>
      <c r="Q730" s="80" t="s">
        <v>1076</v>
      </c>
      <c r="R730" s="80" t="s">
        <v>1075</v>
      </c>
      <c r="S730" s="80"/>
      <c r="T730" s="80"/>
      <c r="U730" s="80"/>
      <c r="V730" s="80"/>
      <c r="W730" s="80"/>
      <c r="X730" s="80"/>
      <c r="Y730" s="80"/>
      <c r="Z730" s="80"/>
      <c r="AA730" s="80"/>
      <c r="AB730">
        <v>4</v>
      </c>
      <c r="AC730" s="79" t="str">
        <f>REPLACE(INDEX(GroupVertices[Group],MATCH(Edges[[#This Row],[Vertex 1]],GroupVertices[Vertex],0)),1,1,"")</f>
        <v>5</v>
      </c>
      <c r="AD730" s="79" t="str">
        <f>REPLACE(INDEX(GroupVertices[Group],MATCH(Edges[[#This Row],[Vertex 2]],GroupVertices[Vertex],0)),1,1,"")</f>
        <v>5</v>
      </c>
      <c r="AE730" s="34"/>
      <c r="AF730" s="34"/>
      <c r="AG730" s="34"/>
      <c r="AH730" s="34"/>
      <c r="AI730" s="34"/>
      <c r="AJ730" s="34"/>
      <c r="AK730" s="34"/>
      <c r="AL730" s="34"/>
      <c r="AM730" s="34"/>
    </row>
    <row r="731" spans="1:39" ht="15">
      <c r="A731" s="65" t="s">
        <v>329</v>
      </c>
      <c r="B731" s="65" t="s">
        <v>300</v>
      </c>
      <c r="C731" s="66" t="s">
        <v>4894</v>
      </c>
      <c r="D731" s="67">
        <v>1.4285714285714286</v>
      </c>
      <c r="E731" s="68" t="s">
        <v>137</v>
      </c>
      <c r="F731" s="69">
        <v>30.78125</v>
      </c>
      <c r="G731" s="66"/>
      <c r="H731" s="70"/>
      <c r="I731" s="71"/>
      <c r="J731" s="71"/>
      <c r="K731" s="34"/>
      <c r="L731" s="78">
        <v>731</v>
      </c>
      <c r="M731" s="78"/>
      <c r="N731" s="73"/>
      <c r="O731" s="80" t="s">
        <v>381</v>
      </c>
      <c r="P731" s="80" t="s">
        <v>622</v>
      </c>
      <c r="Q731" s="80" t="s">
        <v>1076</v>
      </c>
      <c r="R731" s="80" t="s">
        <v>1076</v>
      </c>
      <c r="S731" s="80"/>
      <c r="T731" s="80"/>
      <c r="U731" s="80"/>
      <c r="V731" s="80"/>
      <c r="W731" s="80"/>
      <c r="X731" s="80"/>
      <c r="Y731" s="80"/>
      <c r="Z731" s="80"/>
      <c r="AA731" s="80"/>
      <c r="AB731">
        <v>4</v>
      </c>
      <c r="AC731" s="79" t="str">
        <f>REPLACE(INDEX(GroupVertices[Group],MATCH(Edges[[#This Row],[Vertex 1]],GroupVertices[Vertex],0)),1,1,"")</f>
        <v>5</v>
      </c>
      <c r="AD731" s="79" t="str">
        <f>REPLACE(INDEX(GroupVertices[Group],MATCH(Edges[[#This Row],[Vertex 2]],GroupVertices[Vertex],0)),1,1,"")</f>
        <v>5</v>
      </c>
      <c r="AE731" s="34"/>
      <c r="AF731" s="34"/>
      <c r="AG731" s="34"/>
      <c r="AH731" s="34"/>
      <c r="AI731" s="34"/>
      <c r="AJ731" s="34"/>
      <c r="AK731" s="34"/>
      <c r="AL731" s="34"/>
      <c r="AM731" s="34"/>
    </row>
    <row r="732" spans="1:39" ht="15">
      <c r="A732" s="65" t="s">
        <v>253</v>
      </c>
      <c r="B732" s="65" t="s">
        <v>377</v>
      </c>
      <c r="C732" s="66" t="s">
        <v>4893</v>
      </c>
      <c r="D732" s="67">
        <v>1.1428571428571428</v>
      </c>
      <c r="E732" s="68" t="s">
        <v>137</v>
      </c>
      <c r="F732" s="69">
        <v>31.59375</v>
      </c>
      <c r="G732" s="66"/>
      <c r="H732" s="70"/>
      <c r="I732" s="71"/>
      <c r="J732" s="71"/>
      <c r="K732" s="34"/>
      <c r="L732" s="78">
        <v>732</v>
      </c>
      <c r="M732" s="78"/>
      <c r="N732" s="73"/>
      <c r="O732" s="80" t="s">
        <v>381</v>
      </c>
      <c r="P732" s="80" t="s">
        <v>623</v>
      </c>
      <c r="Q732" s="80" t="s">
        <v>1077</v>
      </c>
      <c r="R732" s="80" t="s">
        <v>1505</v>
      </c>
      <c r="S732" s="80"/>
      <c r="T732" s="80"/>
      <c r="U732" s="80"/>
      <c r="V732" s="80"/>
      <c r="W732" s="80"/>
      <c r="X732" s="80"/>
      <c r="Y732" s="80"/>
      <c r="Z732" s="80"/>
      <c r="AA732" s="80"/>
      <c r="AB732">
        <v>2</v>
      </c>
      <c r="AC732" s="79" t="str">
        <f>REPLACE(INDEX(GroupVertices[Group],MATCH(Edges[[#This Row],[Vertex 1]],GroupVertices[Vertex],0)),1,1,"")</f>
        <v>8</v>
      </c>
      <c r="AD732" s="79" t="str">
        <f>REPLACE(INDEX(GroupVertices[Group],MATCH(Edges[[#This Row],[Vertex 2]],GroupVertices[Vertex],0)),1,1,"")</f>
        <v>8</v>
      </c>
      <c r="AE732" s="34"/>
      <c r="AF732" s="34"/>
      <c r="AG732" s="34"/>
      <c r="AH732" s="34"/>
      <c r="AI732" s="34"/>
      <c r="AJ732" s="34"/>
      <c r="AK732" s="34"/>
      <c r="AL732" s="34"/>
      <c r="AM732" s="34"/>
    </row>
    <row r="733" spans="1:39" ht="15">
      <c r="A733" s="65" t="s">
        <v>253</v>
      </c>
      <c r="B733" s="65" t="s">
        <v>377</v>
      </c>
      <c r="C733" s="66" t="s">
        <v>4893</v>
      </c>
      <c r="D733" s="67">
        <v>1.1428571428571428</v>
      </c>
      <c r="E733" s="68" t="s">
        <v>137</v>
      </c>
      <c r="F733" s="69">
        <v>31.59375</v>
      </c>
      <c r="G733" s="66"/>
      <c r="H733" s="70"/>
      <c r="I733" s="71"/>
      <c r="J733" s="71"/>
      <c r="K733" s="34"/>
      <c r="L733" s="78">
        <v>733</v>
      </c>
      <c r="M733" s="78"/>
      <c r="N733" s="73"/>
      <c r="O733" s="80" t="s">
        <v>381</v>
      </c>
      <c r="P733" s="80" t="s">
        <v>623</v>
      </c>
      <c r="Q733" s="80" t="s">
        <v>1078</v>
      </c>
      <c r="R733" s="80" t="s">
        <v>1505</v>
      </c>
      <c r="S733" s="80"/>
      <c r="T733" s="80"/>
      <c r="U733" s="80"/>
      <c r="V733" s="80"/>
      <c r="W733" s="80"/>
      <c r="X733" s="80"/>
      <c r="Y733" s="80"/>
      <c r="Z733" s="80"/>
      <c r="AA733" s="80"/>
      <c r="AB733">
        <v>2</v>
      </c>
      <c r="AC733" s="79" t="str">
        <f>REPLACE(INDEX(GroupVertices[Group],MATCH(Edges[[#This Row],[Vertex 1]],GroupVertices[Vertex],0)),1,1,"")</f>
        <v>8</v>
      </c>
      <c r="AD733" s="79" t="str">
        <f>REPLACE(INDEX(GroupVertices[Group],MATCH(Edges[[#This Row],[Vertex 2]],GroupVertices[Vertex],0)),1,1,"")</f>
        <v>8</v>
      </c>
      <c r="AE733" s="34"/>
      <c r="AF733" s="34"/>
      <c r="AG733" s="34"/>
      <c r="AH733" s="34"/>
      <c r="AI733" s="34"/>
      <c r="AJ733" s="34"/>
      <c r="AK733" s="34"/>
      <c r="AL733" s="34"/>
      <c r="AM733" s="34"/>
    </row>
    <row r="734" spans="1:39" ht="15">
      <c r="A734" s="65" t="s">
        <v>330</v>
      </c>
      <c r="B734" s="65" t="s">
        <v>377</v>
      </c>
      <c r="C734" s="66" t="s">
        <v>4903</v>
      </c>
      <c r="D734" s="67">
        <v>2</v>
      </c>
      <c r="E734" s="68" t="s">
        <v>137</v>
      </c>
      <c r="F734" s="69">
        <v>29.15625</v>
      </c>
      <c r="G734" s="66"/>
      <c r="H734" s="70"/>
      <c r="I734" s="71"/>
      <c r="J734" s="71"/>
      <c r="K734" s="34"/>
      <c r="L734" s="78">
        <v>734</v>
      </c>
      <c r="M734" s="78"/>
      <c r="N734" s="73"/>
      <c r="O734" s="80" t="s">
        <v>381</v>
      </c>
      <c r="P734" s="80" t="s">
        <v>624</v>
      </c>
      <c r="Q734" s="80" t="s">
        <v>1079</v>
      </c>
      <c r="R734" s="80" t="s">
        <v>1506</v>
      </c>
      <c r="S734" s="80"/>
      <c r="T734" s="80"/>
      <c r="U734" s="80"/>
      <c r="V734" s="80"/>
      <c r="W734" s="80"/>
      <c r="X734" s="80"/>
      <c r="Y734" s="80"/>
      <c r="Z734" s="80"/>
      <c r="AA734" s="80"/>
      <c r="AB734">
        <v>8</v>
      </c>
      <c r="AC734" s="79" t="str">
        <f>REPLACE(INDEX(GroupVertices[Group],MATCH(Edges[[#This Row],[Vertex 1]],GroupVertices[Vertex],0)),1,1,"")</f>
        <v>8</v>
      </c>
      <c r="AD734" s="79" t="str">
        <f>REPLACE(INDEX(GroupVertices[Group],MATCH(Edges[[#This Row],[Vertex 2]],GroupVertices[Vertex],0)),1,1,"")</f>
        <v>8</v>
      </c>
      <c r="AE734" s="34"/>
      <c r="AF734" s="34"/>
      <c r="AG734" s="34"/>
      <c r="AH734" s="34"/>
      <c r="AI734" s="34"/>
      <c r="AJ734" s="34"/>
      <c r="AK734" s="34"/>
      <c r="AL734" s="34"/>
      <c r="AM734" s="34"/>
    </row>
    <row r="735" spans="1:39" ht="15">
      <c r="A735" s="65" t="s">
        <v>330</v>
      </c>
      <c r="B735" s="65" t="s">
        <v>377</v>
      </c>
      <c r="C735" s="66" t="s">
        <v>4903</v>
      </c>
      <c r="D735" s="67">
        <v>2</v>
      </c>
      <c r="E735" s="68" t="s">
        <v>137</v>
      </c>
      <c r="F735" s="69">
        <v>29.15625</v>
      </c>
      <c r="G735" s="66"/>
      <c r="H735" s="70"/>
      <c r="I735" s="71"/>
      <c r="J735" s="71"/>
      <c r="K735" s="34"/>
      <c r="L735" s="78">
        <v>735</v>
      </c>
      <c r="M735" s="78"/>
      <c r="N735" s="73"/>
      <c r="O735" s="80" t="s">
        <v>381</v>
      </c>
      <c r="P735" s="80" t="s">
        <v>624</v>
      </c>
      <c r="Q735" s="80" t="s">
        <v>1079</v>
      </c>
      <c r="R735" s="80" t="s">
        <v>1507</v>
      </c>
      <c r="S735" s="80"/>
      <c r="T735" s="80"/>
      <c r="U735" s="80"/>
      <c r="V735" s="80"/>
      <c r="W735" s="80"/>
      <c r="X735" s="80"/>
      <c r="Y735" s="80"/>
      <c r="Z735" s="80"/>
      <c r="AA735" s="80"/>
      <c r="AB735">
        <v>8</v>
      </c>
      <c r="AC735" s="79" t="str">
        <f>REPLACE(INDEX(GroupVertices[Group],MATCH(Edges[[#This Row],[Vertex 1]],GroupVertices[Vertex],0)),1,1,"")</f>
        <v>8</v>
      </c>
      <c r="AD735" s="79" t="str">
        <f>REPLACE(INDEX(GroupVertices[Group],MATCH(Edges[[#This Row],[Vertex 2]],GroupVertices[Vertex],0)),1,1,"")</f>
        <v>8</v>
      </c>
      <c r="AE735" s="34"/>
      <c r="AF735" s="34"/>
      <c r="AG735" s="34"/>
      <c r="AH735" s="34"/>
      <c r="AI735" s="34"/>
      <c r="AJ735" s="34"/>
      <c r="AK735" s="34"/>
      <c r="AL735" s="34"/>
      <c r="AM735" s="34"/>
    </row>
    <row r="736" spans="1:39" ht="15">
      <c r="A736" s="65" t="s">
        <v>330</v>
      </c>
      <c r="B736" s="65" t="s">
        <v>377</v>
      </c>
      <c r="C736" s="66" t="s">
        <v>4903</v>
      </c>
      <c r="D736" s="67">
        <v>2</v>
      </c>
      <c r="E736" s="68" t="s">
        <v>137</v>
      </c>
      <c r="F736" s="69">
        <v>29.15625</v>
      </c>
      <c r="G736" s="66"/>
      <c r="H736" s="70"/>
      <c r="I736" s="71"/>
      <c r="J736" s="71"/>
      <c r="K736" s="34"/>
      <c r="L736" s="78">
        <v>736</v>
      </c>
      <c r="M736" s="78"/>
      <c r="N736" s="73"/>
      <c r="O736" s="80" t="s">
        <v>381</v>
      </c>
      <c r="P736" s="80" t="s">
        <v>624</v>
      </c>
      <c r="Q736" s="80" t="s">
        <v>1079</v>
      </c>
      <c r="R736" s="80" t="s">
        <v>1508</v>
      </c>
      <c r="S736" s="80"/>
      <c r="T736" s="80"/>
      <c r="U736" s="80"/>
      <c r="V736" s="80"/>
      <c r="W736" s="80"/>
      <c r="X736" s="80"/>
      <c r="Y736" s="80"/>
      <c r="Z736" s="80"/>
      <c r="AA736" s="80"/>
      <c r="AB736">
        <v>8</v>
      </c>
      <c r="AC736" s="79" t="str">
        <f>REPLACE(INDEX(GroupVertices[Group],MATCH(Edges[[#This Row],[Vertex 1]],GroupVertices[Vertex],0)),1,1,"")</f>
        <v>8</v>
      </c>
      <c r="AD736" s="79" t="str">
        <f>REPLACE(INDEX(GroupVertices[Group],MATCH(Edges[[#This Row],[Vertex 2]],GroupVertices[Vertex],0)),1,1,"")</f>
        <v>8</v>
      </c>
      <c r="AE736" s="34"/>
      <c r="AF736" s="34"/>
      <c r="AG736" s="34"/>
      <c r="AH736" s="34"/>
      <c r="AI736" s="34"/>
      <c r="AJ736" s="34"/>
      <c r="AK736" s="34"/>
      <c r="AL736" s="34"/>
      <c r="AM736" s="34"/>
    </row>
    <row r="737" spans="1:39" ht="15">
      <c r="A737" s="65" t="s">
        <v>330</v>
      </c>
      <c r="B737" s="65" t="s">
        <v>377</v>
      </c>
      <c r="C737" s="66" t="s">
        <v>4903</v>
      </c>
      <c r="D737" s="67">
        <v>2</v>
      </c>
      <c r="E737" s="68" t="s">
        <v>137</v>
      </c>
      <c r="F737" s="69">
        <v>29.15625</v>
      </c>
      <c r="G737" s="66"/>
      <c r="H737" s="70"/>
      <c r="I737" s="71"/>
      <c r="J737" s="71"/>
      <c r="K737" s="34"/>
      <c r="L737" s="78">
        <v>737</v>
      </c>
      <c r="M737" s="78"/>
      <c r="N737" s="73"/>
      <c r="O737" s="80" t="s">
        <v>381</v>
      </c>
      <c r="P737" s="80" t="s">
        <v>624</v>
      </c>
      <c r="Q737" s="80" t="s">
        <v>1079</v>
      </c>
      <c r="R737" s="80" t="s">
        <v>1509</v>
      </c>
      <c r="S737" s="80"/>
      <c r="T737" s="80"/>
      <c r="U737" s="80"/>
      <c r="V737" s="80"/>
      <c r="W737" s="80"/>
      <c r="X737" s="80"/>
      <c r="Y737" s="80"/>
      <c r="Z737" s="80"/>
      <c r="AA737" s="80"/>
      <c r="AB737">
        <v>8</v>
      </c>
      <c r="AC737" s="79" t="str">
        <f>REPLACE(INDEX(GroupVertices[Group],MATCH(Edges[[#This Row],[Vertex 1]],GroupVertices[Vertex],0)),1,1,"")</f>
        <v>8</v>
      </c>
      <c r="AD737" s="79" t="str">
        <f>REPLACE(INDEX(GroupVertices[Group],MATCH(Edges[[#This Row],[Vertex 2]],GroupVertices[Vertex],0)),1,1,"")</f>
        <v>8</v>
      </c>
      <c r="AE737" s="34"/>
      <c r="AF737" s="34"/>
      <c r="AG737" s="34"/>
      <c r="AH737" s="34"/>
      <c r="AI737" s="34"/>
      <c r="AJ737" s="34"/>
      <c r="AK737" s="34"/>
      <c r="AL737" s="34"/>
      <c r="AM737" s="34"/>
    </row>
    <row r="738" spans="1:39" ht="15">
      <c r="A738" s="65" t="s">
        <v>330</v>
      </c>
      <c r="B738" s="65" t="s">
        <v>377</v>
      </c>
      <c r="C738" s="66" t="s">
        <v>4903</v>
      </c>
      <c r="D738" s="67">
        <v>2</v>
      </c>
      <c r="E738" s="68" t="s">
        <v>137</v>
      </c>
      <c r="F738" s="69">
        <v>29.15625</v>
      </c>
      <c r="G738" s="66"/>
      <c r="H738" s="70"/>
      <c r="I738" s="71"/>
      <c r="J738" s="71"/>
      <c r="K738" s="34"/>
      <c r="L738" s="78">
        <v>738</v>
      </c>
      <c r="M738" s="78"/>
      <c r="N738" s="73"/>
      <c r="O738" s="80" t="s">
        <v>381</v>
      </c>
      <c r="P738" s="80" t="s">
        <v>624</v>
      </c>
      <c r="Q738" s="80" t="s">
        <v>1079</v>
      </c>
      <c r="R738" s="80" t="s">
        <v>1510</v>
      </c>
      <c r="S738" s="80"/>
      <c r="T738" s="80"/>
      <c r="U738" s="80"/>
      <c r="V738" s="80"/>
      <c r="W738" s="80"/>
      <c r="X738" s="80"/>
      <c r="Y738" s="80"/>
      <c r="Z738" s="80"/>
      <c r="AA738" s="80"/>
      <c r="AB738">
        <v>8</v>
      </c>
      <c r="AC738" s="79" t="str">
        <f>REPLACE(INDEX(GroupVertices[Group],MATCH(Edges[[#This Row],[Vertex 1]],GroupVertices[Vertex],0)),1,1,"")</f>
        <v>8</v>
      </c>
      <c r="AD738" s="79" t="str">
        <f>REPLACE(INDEX(GroupVertices[Group],MATCH(Edges[[#This Row],[Vertex 2]],GroupVertices[Vertex],0)),1,1,"")</f>
        <v>8</v>
      </c>
      <c r="AE738" s="34"/>
      <c r="AF738" s="34"/>
      <c r="AG738" s="34"/>
      <c r="AH738" s="34"/>
      <c r="AI738" s="34"/>
      <c r="AJ738" s="34"/>
      <c r="AK738" s="34"/>
      <c r="AL738" s="34"/>
      <c r="AM738" s="34"/>
    </row>
    <row r="739" spans="1:39" ht="15">
      <c r="A739" s="65" t="s">
        <v>330</v>
      </c>
      <c r="B739" s="65" t="s">
        <v>377</v>
      </c>
      <c r="C739" s="66" t="s">
        <v>4903</v>
      </c>
      <c r="D739" s="67">
        <v>2</v>
      </c>
      <c r="E739" s="68" t="s">
        <v>137</v>
      </c>
      <c r="F739" s="69">
        <v>29.15625</v>
      </c>
      <c r="G739" s="66"/>
      <c r="H739" s="70"/>
      <c r="I739" s="71"/>
      <c r="J739" s="71"/>
      <c r="K739" s="34"/>
      <c r="L739" s="78">
        <v>739</v>
      </c>
      <c r="M739" s="78"/>
      <c r="N739" s="73"/>
      <c r="O739" s="80" t="s">
        <v>381</v>
      </c>
      <c r="P739" s="80" t="s">
        <v>624</v>
      </c>
      <c r="Q739" s="80" t="s">
        <v>1079</v>
      </c>
      <c r="R739" s="80" t="s">
        <v>1511</v>
      </c>
      <c r="S739" s="80"/>
      <c r="T739" s="80"/>
      <c r="U739" s="80"/>
      <c r="V739" s="80"/>
      <c r="W739" s="80"/>
      <c r="X739" s="80"/>
      <c r="Y739" s="80"/>
      <c r="Z739" s="80"/>
      <c r="AA739" s="80"/>
      <c r="AB739">
        <v>8</v>
      </c>
      <c r="AC739" s="79" t="str">
        <f>REPLACE(INDEX(GroupVertices[Group],MATCH(Edges[[#This Row],[Vertex 1]],GroupVertices[Vertex],0)),1,1,"")</f>
        <v>8</v>
      </c>
      <c r="AD739" s="79" t="str">
        <f>REPLACE(INDEX(GroupVertices[Group],MATCH(Edges[[#This Row],[Vertex 2]],GroupVertices[Vertex],0)),1,1,"")</f>
        <v>8</v>
      </c>
      <c r="AE739" s="34"/>
      <c r="AF739" s="34"/>
      <c r="AG739" s="34"/>
      <c r="AH739" s="34"/>
      <c r="AI739" s="34"/>
      <c r="AJ739" s="34"/>
      <c r="AK739" s="34"/>
      <c r="AL739" s="34"/>
      <c r="AM739" s="34"/>
    </row>
    <row r="740" spans="1:39" ht="15">
      <c r="A740" s="65" t="s">
        <v>330</v>
      </c>
      <c r="B740" s="65" t="s">
        <v>377</v>
      </c>
      <c r="C740" s="66" t="s">
        <v>4903</v>
      </c>
      <c r="D740" s="67">
        <v>2</v>
      </c>
      <c r="E740" s="68" t="s">
        <v>137</v>
      </c>
      <c r="F740" s="69">
        <v>29.15625</v>
      </c>
      <c r="G740" s="66"/>
      <c r="H740" s="70"/>
      <c r="I740" s="71"/>
      <c r="J740" s="71"/>
      <c r="K740" s="34"/>
      <c r="L740" s="78">
        <v>740</v>
      </c>
      <c r="M740" s="78"/>
      <c r="N740" s="73"/>
      <c r="O740" s="80" t="s">
        <v>381</v>
      </c>
      <c r="P740" s="80" t="s">
        <v>624</v>
      </c>
      <c r="Q740" s="80" t="s">
        <v>1079</v>
      </c>
      <c r="R740" s="80" t="s">
        <v>1512</v>
      </c>
      <c r="S740" s="80"/>
      <c r="T740" s="80"/>
      <c r="U740" s="80"/>
      <c r="V740" s="80"/>
      <c r="W740" s="80"/>
      <c r="X740" s="80"/>
      <c r="Y740" s="80"/>
      <c r="Z740" s="80"/>
      <c r="AA740" s="80"/>
      <c r="AB740">
        <v>8</v>
      </c>
      <c r="AC740" s="79" t="str">
        <f>REPLACE(INDEX(GroupVertices[Group],MATCH(Edges[[#This Row],[Vertex 1]],GroupVertices[Vertex],0)),1,1,"")</f>
        <v>8</v>
      </c>
      <c r="AD740" s="79" t="str">
        <f>REPLACE(INDEX(GroupVertices[Group],MATCH(Edges[[#This Row],[Vertex 2]],GroupVertices[Vertex],0)),1,1,"")</f>
        <v>8</v>
      </c>
      <c r="AE740" s="34"/>
      <c r="AF740" s="34"/>
      <c r="AG740" s="34"/>
      <c r="AH740" s="34"/>
      <c r="AI740" s="34"/>
      <c r="AJ740" s="34"/>
      <c r="AK740" s="34"/>
      <c r="AL740" s="34"/>
      <c r="AM740" s="34"/>
    </row>
    <row r="741" spans="1:39" ht="15">
      <c r="A741" s="65" t="s">
        <v>330</v>
      </c>
      <c r="B741" s="65" t="s">
        <v>377</v>
      </c>
      <c r="C741" s="66" t="s">
        <v>4903</v>
      </c>
      <c r="D741" s="67">
        <v>2</v>
      </c>
      <c r="E741" s="68" t="s">
        <v>137</v>
      </c>
      <c r="F741" s="69">
        <v>29.15625</v>
      </c>
      <c r="G741" s="66"/>
      <c r="H741" s="70"/>
      <c r="I741" s="71"/>
      <c r="J741" s="71"/>
      <c r="K741" s="34"/>
      <c r="L741" s="78">
        <v>741</v>
      </c>
      <c r="M741" s="78"/>
      <c r="N741" s="73"/>
      <c r="O741" s="80" t="s">
        <v>381</v>
      </c>
      <c r="P741" s="80" t="s">
        <v>624</v>
      </c>
      <c r="Q741" s="80" t="s">
        <v>1079</v>
      </c>
      <c r="R741" s="80" t="s">
        <v>1513</v>
      </c>
      <c r="S741" s="80"/>
      <c r="T741" s="80"/>
      <c r="U741" s="80"/>
      <c r="V741" s="80"/>
      <c r="W741" s="80"/>
      <c r="X741" s="80"/>
      <c r="Y741" s="80"/>
      <c r="Z741" s="80"/>
      <c r="AA741" s="80"/>
      <c r="AB741">
        <v>8</v>
      </c>
      <c r="AC741" s="79" t="str">
        <f>REPLACE(INDEX(GroupVertices[Group],MATCH(Edges[[#This Row],[Vertex 1]],GroupVertices[Vertex],0)),1,1,"")</f>
        <v>8</v>
      </c>
      <c r="AD741" s="79" t="str">
        <f>REPLACE(INDEX(GroupVertices[Group],MATCH(Edges[[#This Row],[Vertex 2]],GroupVertices[Vertex],0)),1,1,"")</f>
        <v>8</v>
      </c>
      <c r="AE741" s="34"/>
      <c r="AF741" s="34"/>
      <c r="AG741" s="34"/>
      <c r="AH741" s="34"/>
      <c r="AI741" s="34"/>
      <c r="AJ741" s="34"/>
      <c r="AK741" s="34"/>
      <c r="AL741" s="34"/>
      <c r="AM741" s="34"/>
    </row>
    <row r="742" spans="1:39" ht="15">
      <c r="A742" s="65" t="s">
        <v>330</v>
      </c>
      <c r="B742" s="65" t="s">
        <v>246</v>
      </c>
      <c r="C742" s="66" t="s">
        <v>4893</v>
      </c>
      <c r="D742" s="67">
        <v>1.1428571428571428</v>
      </c>
      <c r="E742" s="68" t="s">
        <v>137</v>
      </c>
      <c r="F742" s="69">
        <v>31.59375</v>
      </c>
      <c r="G742" s="66"/>
      <c r="H742" s="70"/>
      <c r="I742" s="71"/>
      <c r="J742" s="71"/>
      <c r="K742" s="34"/>
      <c r="L742" s="78">
        <v>742</v>
      </c>
      <c r="M742" s="78"/>
      <c r="N742" s="73"/>
      <c r="O742" s="80" t="s">
        <v>381</v>
      </c>
      <c r="P742" s="80" t="s">
        <v>625</v>
      </c>
      <c r="Q742" s="80" t="s">
        <v>1080</v>
      </c>
      <c r="R742" s="80" t="s">
        <v>1514</v>
      </c>
      <c r="S742" s="80"/>
      <c r="T742" s="80"/>
      <c r="U742" s="80"/>
      <c r="V742" s="80"/>
      <c r="W742" s="80"/>
      <c r="X742" s="80"/>
      <c r="Y742" s="80"/>
      <c r="Z742" s="80"/>
      <c r="AA742" s="80"/>
      <c r="AB742">
        <v>2</v>
      </c>
      <c r="AC742" s="79" t="str">
        <f>REPLACE(INDEX(GroupVertices[Group],MATCH(Edges[[#This Row],[Vertex 1]],GroupVertices[Vertex],0)),1,1,"")</f>
        <v>8</v>
      </c>
      <c r="AD742" s="79" t="str">
        <f>REPLACE(INDEX(GroupVertices[Group],MATCH(Edges[[#This Row],[Vertex 2]],GroupVertices[Vertex],0)),1,1,"")</f>
        <v>6</v>
      </c>
      <c r="AE742" s="34"/>
      <c r="AF742" s="34"/>
      <c r="AG742" s="34"/>
      <c r="AH742" s="34"/>
      <c r="AI742" s="34"/>
      <c r="AJ742" s="34"/>
      <c r="AK742" s="34"/>
      <c r="AL742" s="34"/>
      <c r="AM742" s="34"/>
    </row>
    <row r="743" spans="1:39" ht="15">
      <c r="A743" s="65" t="s">
        <v>330</v>
      </c>
      <c r="B743" s="65" t="s">
        <v>246</v>
      </c>
      <c r="C743" s="66" t="s">
        <v>4893</v>
      </c>
      <c r="D743" s="67">
        <v>1.1428571428571428</v>
      </c>
      <c r="E743" s="68" t="s">
        <v>137</v>
      </c>
      <c r="F743" s="69">
        <v>31.59375</v>
      </c>
      <c r="G743" s="66"/>
      <c r="H743" s="70"/>
      <c r="I743" s="71"/>
      <c r="J743" s="71"/>
      <c r="K743" s="34"/>
      <c r="L743" s="78">
        <v>743</v>
      </c>
      <c r="M743" s="78"/>
      <c r="N743" s="73"/>
      <c r="O743" s="80" t="s">
        <v>381</v>
      </c>
      <c r="P743" s="80" t="s">
        <v>625</v>
      </c>
      <c r="Q743" s="80" t="s">
        <v>1081</v>
      </c>
      <c r="R743" s="80" t="s">
        <v>1514</v>
      </c>
      <c r="S743" s="80"/>
      <c r="T743" s="80"/>
      <c r="U743" s="80"/>
      <c r="V743" s="80"/>
      <c r="W743" s="80"/>
      <c r="X743" s="80"/>
      <c r="Y743" s="80"/>
      <c r="Z743" s="80"/>
      <c r="AA743" s="80"/>
      <c r="AB743">
        <v>2</v>
      </c>
      <c r="AC743" s="79" t="str">
        <f>REPLACE(INDEX(GroupVertices[Group],MATCH(Edges[[#This Row],[Vertex 1]],GroupVertices[Vertex],0)),1,1,"")</f>
        <v>8</v>
      </c>
      <c r="AD743" s="79" t="str">
        <f>REPLACE(INDEX(GroupVertices[Group],MATCH(Edges[[#This Row],[Vertex 2]],GroupVertices[Vertex],0)),1,1,"")</f>
        <v>6</v>
      </c>
      <c r="AE743" s="34"/>
      <c r="AF743" s="34"/>
      <c r="AG743" s="34"/>
      <c r="AH743" s="34"/>
      <c r="AI743" s="34"/>
      <c r="AJ743" s="34"/>
      <c r="AK743" s="34"/>
      <c r="AL743" s="34"/>
      <c r="AM743" s="34"/>
    </row>
    <row r="744" spans="1:39" ht="15">
      <c r="A744" s="65" t="s">
        <v>330</v>
      </c>
      <c r="B744" s="65" t="s">
        <v>337</v>
      </c>
      <c r="C744" s="66" t="s">
        <v>4893</v>
      </c>
      <c r="D744" s="67">
        <v>1</v>
      </c>
      <c r="E744" s="68" t="s">
        <v>133</v>
      </c>
      <c r="F744" s="69">
        <v>32</v>
      </c>
      <c r="G744" s="66"/>
      <c r="H744" s="70"/>
      <c r="I744" s="71"/>
      <c r="J744" s="71"/>
      <c r="K744" s="34"/>
      <c r="L744" s="78">
        <v>744</v>
      </c>
      <c r="M744" s="78"/>
      <c r="N744" s="73"/>
      <c r="O744" s="80" t="s">
        <v>381</v>
      </c>
      <c r="P744" s="80" t="s">
        <v>626</v>
      </c>
      <c r="Q744" s="80" t="s">
        <v>1082</v>
      </c>
      <c r="R744" s="80" t="s">
        <v>1515</v>
      </c>
      <c r="S744" s="80" t="s">
        <v>1607</v>
      </c>
      <c r="T744" s="80" t="s">
        <v>1607</v>
      </c>
      <c r="U744" s="80" t="s">
        <v>1636</v>
      </c>
      <c r="V744" s="80" t="s">
        <v>1636</v>
      </c>
      <c r="W744" s="80"/>
      <c r="X744" s="80"/>
      <c r="Y744" s="80" t="s">
        <v>1726</v>
      </c>
      <c r="Z744" s="80" t="s">
        <v>1767</v>
      </c>
      <c r="AA744" s="80"/>
      <c r="AB744">
        <v>1</v>
      </c>
      <c r="AC744" s="79" t="str">
        <f>REPLACE(INDEX(GroupVertices[Group],MATCH(Edges[[#This Row],[Vertex 1]],GroupVertices[Vertex],0)),1,1,"")</f>
        <v>8</v>
      </c>
      <c r="AD744" s="79" t="str">
        <f>REPLACE(INDEX(GroupVertices[Group],MATCH(Edges[[#This Row],[Vertex 2]],GroupVertices[Vertex],0)),1,1,"")</f>
        <v>8</v>
      </c>
      <c r="AE744" s="34"/>
      <c r="AF744" s="34"/>
      <c r="AG744" s="34"/>
      <c r="AH744" s="34"/>
      <c r="AI744" s="34"/>
      <c r="AJ744" s="34"/>
      <c r="AK744" s="34"/>
      <c r="AL744" s="34"/>
      <c r="AM744" s="34"/>
    </row>
    <row r="745" spans="1:39" ht="15">
      <c r="A745" s="65" t="s">
        <v>330</v>
      </c>
      <c r="B745" s="65" t="s">
        <v>253</v>
      </c>
      <c r="C745" s="66" t="s">
        <v>4893</v>
      </c>
      <c r="D745" s="67">
        <v>1.1428571428571428</v>
      </c>
      <c r="E745" s="68" t="s">
        <v>137</v>
      </c>
      <c r="F745" s="69">
        <v>31.59375</v>
      </c>
      <c r="G745" s="66"/>
      <c r="H745" s="70"/>
      <c r="I745" s="71"/>
      <c r="J745" s="71"/>
      <c r="K745" s="34"/>
      <c r="L745" s="78">
        <v>745</v>
      </c>
      <c r="M745" s="78"/>
      <c r="N745" s="73"/>
      <c r="O745" s="80" t="s">
        <v>381</v>
      </c>
      <c r="P745" s="80" t="s">
        <v>627</v>
      </c>
      <c r="Q745" s="80" t="s">
        <v>1083</v>
      </c>
      <c r="R745" s="80" t="s">
        <v>1516</v>
      </c>
      <c r="S745" s="80"/>
      <c r="T745" s="80"/>
      <c r="U745" s="80"/>
      <c r="V745" s="80"/>
      <c r="W745" s="80"/>
      <c r="X745" s="80"/>
      <c r="Y745" s="80"/>
      <c r="Z745" s="80"/>
      <c r="AA745" s="80"/>
      <c r="AB745">
        <v>2</v>
      </c>
      <c r="AC745" s="79" t="str">
        <f>REPLACE(INDEX(GroupVertices[Group],MATCH(Edges[[#This Row],[Vertex 1]],GroupVertices[Vertex],0)),1,1,"")</f>
        <v>8</v>
      </c>
      <c r="AD745" s="79" t="str">
        <f>REPLACE(INDEX(GroupVertices[Group],MATCH(Edges[[#This Row],[Vertex 2]],GroupVertices[Vertex],0)),1,1,"")</f>
        <v>8</v>
      </c>
      <c r="AE745" s="34"/>
      <c r="AF745" s="34"/>
      <c r="AG745" s="34"/>
      <c r="AH745" s="34"/>
      <c r="AI745" s="34"/>
      <c r="AJ745" s="34"/>
      <c r="AK745" s="34"/>
      <c r="AL745" s="34"/>
      <c r="AM745" s="34"/>
    </row>
    <row r="746" spans="1:39" ht="15">
      <c r="A746" s="65" t="s">
        <v>330</v>
      </c>
      <c r="B746" s="65" t="s">
        <v>253</v>
      </c>
      <c r="C746" s="66" t="s">
        <v>4893</v>
      </c>
      <c r="D746" s="67">
        <v>1.1428571428571428</v>
      </c>
      <c r="E746" s="68" t="s">
        <v>137</v>
      </c>
      <c r="F746" s="69">
        <v>31.59375</v>
      </c>
      <c r="G746" s="66"/>
      <c r="H746" s="70"/>
      <c r="I746" s="71"/>
      <c r="J746" s="71"/>
      <c r="K746" s="34"/>
      <c r="L746" s="78">
        <v>746</v>
      </c>
      <c r="M746" s="78"/>
      <c r="N746" s="73"/>
      <c r="O746" s="80" t="s">
        <v>381</v>
      </c>
      <c r="P746" s="80" t="s">
        <v>626</v>
      </c>
      <c r="Q746" s="80" t="s">
        <v>1082</v>
      </c>
      <c r="R746" s="80" t="s">
        <v>1142</v>
      </c>
      <c r="S746" s="80" t="s">
        <v>1607</v>
      </c>
      <c r="T746" s="80" t="s">
        <v>1607</v>
      </c>
      <c r="U746" s="80" t="s">
        <v>1636</v>
      </c>
      <c r="V746" s="80" t="s">
        <v>1636</v>
      </c>
      <c r="W746" s="80"/>
      <c r="X746" s="80"/>
      <c r="Y746" s="80" t="s">
        <v>1726</v>
      </c>
      <c r="Z746" s="80" t="s">
        <v>1767</v>
      </c>
      <c r="AA746" s="80"/>
      <c r="AB746">
        <v>2</v>
      </c>
      <c r="AC746" s="79" t="str">
        <f>REPLACE(INDEX(GroupVertices[Group],MATCH(Edges[[#This Row],[Vertex 1]],GroupVertices[Vertex],0)),1,1,"")</f>
        <v>8</v>
      </c>
      <c r="AD746" s="79" t="str">
        <f>REPLACE(INDEX(GroupVertices[Group],MATCH(Edges[[#This Row],[Vertex 2]],GroupVertices[Vertex],0)),1,1,"")</f>
        <v>8</v>
      </c>
      <c r="AE746" s="34"/>
      <c r="AF746" s="34"/>
      <c r="AG746" s="34"/>
      <c r="AH746" s="34"/>
      <c r="AI746" s="34"/>
      <c r="AJ746" s="34"/>
      <c r="AK746" s="34"/>
      <c r="AL746" s="34"/>
      <c r="AM746" s="34"/>
    </row>
    <row r="747" spans="1:39" ht="15">
      <c r="A747" s="65" t="s">
        <v>237</v>
      </c>
      <c r="B747" s="65" t="s">
        <v>327</v>
      </c>
      <c r="C747" s="66" t="s">
        <v>4893</v>
      </c>
      <c r="D747" s="67">
        <v>1</v>
      </c>
      <c r="E747" s="68" t="s">
        <v>133</v>
      </c>
      <c r="F747" s="69">
        <v>32</v>
      </c>
      <c r="G747" s="66"/>
      <c r="H747" s="70"/>
      <c r="I747" s="71"/>
      <c r="J747" s="71"/>
      <c r="K747" s="34"/>
      <c r="L747" s="78">
        <v>747</v>
      </c>
      <c r="M747" s="78"/>
      <c r="N747" s="73"/>
      <c r="O747" s="80" t="s">
        <v>381</v>
      </c>
      <c r="P747" s="80" t="s">
        <v>628</v>
      </c>
      <c r="Q747" s="80" t="s">
        <v>1084</v>
      </c>
      <c r="R747" s="80" t="s">
        <v>1517</v>
      </c>
      <c r="S747" s="80"/>
      <c r="T747" s="80"/>
      <c r="U747" s="80"/>
      <c r="V747" s="80"/>
      <c r="W747" s="80"/>
      <c r="X747" s="80"/>
      <c r="Y747" s="80"/>
      <c r="Z747" s="80"/>
      <c r="AA747" s="80"/>
      <c r="AB747">
        <v>1</v>
      </c>
      <c r="AC747" s="79" t="str">
        <f>REPLACE(INDEX(GroupVertices[Group],MATCH(Edges[[#This Row],[Vertex 1]],GroupVertices[Vertex],0)),1,1,"")</f>
        <v>7</v>
      </c>
      <c r="AD747" s="79" t="str">
        <f>REPLACE(INDEX(GroupVertices[Group],MATCH(Edges[[#This Row],[Vertex 2]],GroupVertices[Vertex],0)),1,1,"")</f>
        <v>7</v>
      </c>
      <c r="AE747" s="34"/>
      <c r="AF747" s="34"/>
      <c r="AG747" s="34"/>
      <c r="AH747" s="34"/>
      <c r="AI747" s="34"/>
      <c r="AJ747" s="34"/>
      <c r="AK747" s="34"/>
      <c r="AL747" s="34"/>
      <c r="AM747" s="34"/>
    </row>
    <row r="748" spans="1:39" ht="15">
      <c r="A748" s="65" t="s">
        <v>317</v>
      </c>
      <c r="B748" s="65" t="s">
        <v>327</v>
      </c>
      <c r="C748" s="66" t="s">
        <v>4893</v>
      </c>
      <c r="D748" s="67">
        <v>1</v>
      </c>
      <c r="E748" s="68" t="s">
        <v>133</v>
      </c>
      <c r="F748" s="69">
        <v>32</v>
      </c>
      <c r="G748" s="66"/>
      <c r="H748" s="70"/>
      <c r="I748" s="71"/>
      <c r="J748" s="71"/>
      <c r="K748" s="34"/>
      <c r="L748" s="78">
        <v>748</v>
      </c>
      <c r="M748" s="78"/>
      <c r="N748" s="73"/>
      <c r="O748" s="80" t="s">
        <v>381</v>
      </c>
      <c r="P748" s="80" t="s">
        <v>629</v>
      </c>
      <c r="Q748" s="80" t="s">
        <v>1085</v>
      </c>
      <c r="R748" s="80" t="s">
        <v>1518</v>
      </c>
      <c r="S748" s="80"/>
      <c r="T748" s="80"/>
      <c r="U748" s="80"/>
      <c r="V748" s="80"/>
      <c r="W748" s="80"/>
      <c r="X748" s="80"/>
      <c r="Y748" s="80"/>
      <c r="Z748" s="80"/>
      <c r="AA748" s="80"/>
      <c r="AB748">
        <v>1</v>
      </c>
      <c r="AC748" s="79" t="str">
        <f>REPLACE(INDEX(GroupVertices[Group],MATCH(Edges[[#This Row],[Vertex 1]],GroupVertices[Vertex],0)),1,1,"")</f>
        <v>4</v>
      </c>
      <c r="AD748" s="79" t="str">
        <f>REPLACE(INDEX(GroupVertices[Group],MATCH(Edges[[#This Row],[Vertex 2]],GroupVertices[Vertex],0)),1,1,"")</f>
        <v>7</v>
      </c>
      <c r="AE748" s="34"/>
      <c r="AF748" s="34"/>
      <c r="AG748" s="34"/>
      <c r="AH748" s="34"/>
      <c r="AI748" s="34"/>
      <c r="AJ748" s="34"/>
      <c r="AK748" s="34"/>
      <c r="AL748" s="34"/>
      <c r="AM748" s="34"/>
    </row>
    <row r="749" spans="1:39" ht="15">
      <c r="A749" s="65" t="s">
        <v>331</v>
      </c>
      <c r="B749" s="65" t="s">
        <v>327</v>
      </c>
      <c r="C749" s="66" t="s">
        <v>4893</v>
      </c>
      <c r="D749" s="67">
        <v>1</v>
      </c>
      <c r="E749" s="68" t="s">
        <v>133</v>
      </c>
      <c r="F749" s="69">
        <v>32</v>
      </c>
      <c r="G749" s="66"/>
      <c r="H749" s="70"/>
      <c r="I749" s="71"/>
      <c r="J749" s="71"/>
      <c r="K749" s="34"/>
      <c r="L749" s="78">
        <v>749</v>
      </c>
      <c r="M749" s="78"/>
      <c r="N749" s="73"/>
      <c r="O749" s="80" t="s">
        <v>381</v>
      </c>
      <c r="P749" s="80" t="s">
        <v>630</v>
      </c>
      <c r="Q749" s="80" t="s">
        <v>1086</v>
      </c>
      <c r="R749" s="80" t="s">
        <v>1519</v>
      </c>
      <c r="S749" s="80"/>
      <c r="T749" s="80"/>
      <c r="U749" s="80"/>
      <c r="V749" s="80"/>
      <c r="W749" s="80"/>
      <c r="X749" s="80"/>
      <c r="Y749" s="80"/>
      <c r="Z749" s="80"/>
      <c r="AA749" s="80"/>
      <c r="AB749">
        <v>1</v>
      </c>
      <c r="AC749" s="79" t="str">
        <f>REPLACE(INDEX(GroupVertices[Group],MATCH(Edges[[#This Row],[Vertex 1]],GroupVertices[Vertex],0)),1,1,"")</f>
        <v>3</v>
      </c>
      <c r="AD749" s="79" t="str">
        <f>REPLACE(INDEX(GroupVertices[Group],MATCH(Edges[[#This Row],[Vertex 2]],GroupVertices[Vertex],0)),1,1,"")</f>
        <v>7</v>
      </c>
      <c r="AE749" s="34"/>
      <c r="AF749" s="34"/>
      <c r="AG749" s="34"/>
      <c r="AH749" s="34"/>
      <c r="AI749" s="34"/>
      <c r="AJ749" s="34"/>
      <c r="AK749" s="34"/>
      <c r="AL749" s="34"/>
      <c r="AM749" s="34"/>
    </row>
    <row r="750" spans="1:39" ht="15">
      <c r="A750" s="65" t="s">
        <v>290</v>
      </c>
      <c r="B750" s="65" t="s">
        <v>358</v>
      </c>
      <c r="C750" s="66" t="s">
        <v>4893</v>
      </c>
      <c r="D750" s="67">
        <v>1</v>
      </c>
      <c r="E750" s="68" t="s">
        <v>133</v>
      </c>
      <c r="F750" s="69">
        <v>32</v>
      </c>
      <c r="G750" s="66"/>
      <c r="H750" s="70"/>
      <c r="I750" s="71"/>
      <c r="J750" s="71"/>
      <c r="K750" s="34"/>
      <c r="L750" s="78">
        <v>750</v>
      </c>
      <c r="M750" s="78"/>
      <c r="N750" s="73"/>
      <c r="O750" s="80" t="s">
        <v>381</v>
      </c>
      <c r="P750" s="80" t="s">
        <v>631</v>
      </c>
      <c r="Q750" s="80" t="s">
        <v>1087</v>
      </c>
      <c r="R750" s="80" t="s">
        <v>1520</v>
      </c>
      <c r="S750" s="80"/>
      <c r="T750" s="80"/>
      <c r="U750" s="80"/>
      <c r="V750" s="80"/>
      <c r="W750" s="80"/>
      <c r="X750" s="80"/>
      <c r="Y750" s="80"/>
      <c r="Z750" s="80"/>
      <c r="AA750" s="80"/>
      <c r="AB750">
        <v>1</v>
      </c>
      <c r="AC750" s="79" t="str">
        <f>REPLACE(INDEX(GroupVertices[Group],MATCH(Edges[[#This Row],[Vertex 1]],GroupVertices[Vertex],0)),1,1,"")</f>
        <v>3</v>
      </c>
      <c r="AD750" s="79" t="str">
        <f>REPLACE(INDEX(GroupVertices[Group],MATCH(Edges[[#This Row],[Vertex 2]],GroupVertices[Vertex],0)),1,1,"")</f>
        <v>3</v>
      </c>
      <c r="AE750" s="34"/>
      <c r="AF750" s="34"/>
      <c r="AG750" s="34"/>
      <c r="AH750" s="34"/>
      <c r="AI750" s="34"/>
      <c r="AJ750" s="34"/>
      <c r="AK750" s="34"/>
      <c r="AL750" s="34"/>
      <c r="AM750" s="34"/>
    </row>
    <row r="751" spans="1:39" ht="15">
      <c r="A751" s="65" t="s">
        <v>261</v>
      </c>
      <c r="B751" s="65" t="s">
        <v>358</v>
      </c>
      <c r="C751" s="66" t="s">
        <v>4894</v>
      </c>
      <c r="D751" s="67">
        <v>1.2857142857142856</v>
      </c>
      <c r="E751" s="68" t="s">
        <v>137</v>
      </c>
      <c r="F751" s="69">
        <v>31.1875</v>
      </c>
      <c r="G751" s="66"/>
      <c r="H751" s="70"/>
      <c r="I751" s="71"/>
      <c r="J751" s="71"/>
      <c r="K751" s="34"/>
      <c r="L751" s="78">
        <v>751</v>
      </c>
      <c r="M751" s="78"/>
      <c r="N751" s="73"/>
      <c r="O751" s="80" t="s">
        <v>381</v>
      </c>
      <c r="P751" s="80" t="s">
        <v>632</v>
      </c>
      <c r="Q751" s="80" t="s">
        <v>1088</v>
      </c>
      <c r="R751" s="80" t="s">
        <v>1521</v>
      </c>
      <c r="S751" s="80"/>
      <c r="T751" s="80"/>
      <c r="U751" s="80"/>
      <c r="V751" s="80"/>
      <c r="W751" s="80"/>
      <c r="X751" s="80"/>
      <c r="Y751" s="80"/>
      <c r="Z751" s="80"/>
      <c r="AA751" s="80"/>
      <c r="AB751">
        <v>3</v>
      </c>
      <c r="AC751" s="79" t="str">
        <f>REPLACE(INDEX(GroupVertices[Group],MATCH(Edges[[#This Row],[Vertex 1]],GroupVertices[Vertex],0)),1,1,"")</f>
        <v>3</v>
      </c>
      <c r="AD751" s="79" t="str">
        <f>REPLACE(INDEX(GroupVertices[Group],MATCH(Edges[[#This Row],[Vertex 2]],GroupVertices[Vertex],0)),1,1,"")</f>
        <v>3</v>
      </c>
      <c r="AE751" s="34"/>
      <c r="AF751" s="34"/>
      <c r="AG751" s="34"/>
      <c r="AH751" s="34"/>
      <c r="AI751" s="34"/>
      <c r="AJ751" s="34"/>
      <c r="AK751" s="34"/>
      <c r="AL751" s="34"/>
      <c r="AM751" s="34"/>
    </row>
    <row r="752" spans="1:39" ht="15">
      <c r="A752" s="65" t="s">
        <v>261</v>
      </c>
      <c r="B752" s="65" t="s">
        <v>358</v>
      </c>
      <c r="C752" s="66" t="s">
        <v>4894</v>
      </c>
      <c r="D752" s="67">
        <v>1.2857142857142856</v>
      </c>
      <c r="E752" s="68" t="s">
        <v>137</v>
      </c>
      <c r="F752" s="69">
        <v>31.1875</v>
      </c>
      <c r="G752" s="66"/>
      <c r="H752" s="70"/>
      <c r="I752" s="71"/>
      <c r="J752" s="71"/>
      <c r="K752" s="34"/>
      <c r="L752" s="78">
        <v>752</v>
      </c>
      <c r="M752" s="78"/>
      <c r="N752" s="73"/>
      <c r="O752" s="80" t="s">
        <v>381</v>
      </c>
      <c r="P752" s="80" t="s">
        <v>632</v>
      </c>
      <c r="Q752" s="80" t="s">
        <v>1089</v>
      </c>
      <c r="R752" s="80" t="s">
        <v>1521</v>
      </c>
      <c r="S752" s="80"/>
      <c r="T752" s="80"/>
      <c r="U752" s="80"/>
      <c r="V752" s="80"/>
      <c r="W752" s="80"/>
      <c r="X752" s="80"/>
      <c r="Y752" s="80"/>
      <c r="Z752" s="80"/>
      <c r="AA752" s="80"/>
      <c r="AB752">
        <v>3</v>
      </c>
      <c r="AC752" s="79" t="str">
        <f>REPLACE(INDEX(GroupVertices[Group],MATCH(Edges[[#This Row],[Vertex 1]],GroupVertices[Vertex],0)),1,1,"")</f>
        <v>3</v>
      </c>
      <c r="AD752" s="79" t="str">
        <f>REPLACE(INDEX(GroupVertices[Group],MATCH(Edges[[#This Row],[Vertex 2]],GroupVertices[Vertex],0)),1,1,"")</f>
        <v>3</v>
      </c>
      <c r="AE752" s="34"/>
      <c r="AF752" s="34"/>
      <c r="AG752" s="34"/>
      <c r="AH752" s="34"/>
      <c r="AI752" s="34"/>
      <c r="AJ752" s="34"/>
      <c r="AK752" s="34"/>
      <c r="AL752" s="34"/>
      <c r="AM752" s="34"/>
    </row>
    <row r="753" spans="1:39" ht="15">
      <c r="A753" s="65" t="s">
        <v>261</v>
      </c>
      <c r="B753" s="65" t="s">
        <v>358</v>
      </c>
      <c r="C753" s="66" t="s">
        <v>4894</v>
      </c>
      <c r="D753" s="67">
        <v>1.2857142857142856</v>
      </c>
      <c r="E753" s="68" t="s">
        <v>137</v>
      </c>
      <c r="F753" s="69">
        <v>31.1875</v>
      </c>
      <c r="G753" s="66"/>
      <c r="H753" s="70"/>
      <c r="I753" s="71"/>
      <c r="J753" s="71"/>
      <c r="K753" s="34"/>
      <c r="L753" s="78">
        <v>753</v>
      </c>
      <c r="M753" s="78"/>
      <c r="N753" s="73"/>
      <c r="O753" s="80" t="s">
        <v>381</v>
      </c>
      <c r="P753" s="80" t="s">
        <v>633</v>
      </c>
      <c r="Q753" s="80" t="s">
        <v>1090</v>
      </c>
      <c r="R753" s="80" t="s">
        <v>1522</v>
      </c>
      <c r="S753" s="80"/>
      <c r="T753" s="80"/>
      <c r="U753" s="80"/>
      <c r="V753" s="80"/>
      <c r="W753" s="80"/>
      <c r="X753" s="80"/>
      <c r="Y753" s="80"/>
      <c r="Z753" s="80"/>
      <c r="AA753" s="80"/>
      <c r="AB753">
        <v>3</v>
      </c>
      <c r="AC753" s="79" t="str">
        <f>REPLACE(INDEX(GroupVertices[Group],MATCH(Edges[[#This Row],[Vertex 1]],GroupVertices[Vertex],0)),1,1,"")</f>
        <v>3</v>
      </c>
      <c r="AD753" s="79" t="str">
        <f>REPLACE(INDEX(GroupVertices[Group],MATCH(Edges[[#This Row],[Vertex 2]],GroupVertices[Vertex],0)),1,1,"")</f>
        <v>3</v>
      </c>
      <c r="AE753" s="34"/>
      <c r="AF753" s="34"/>
      <c r="AG753" s="34"/>
      <c r="AH753" s="34"/>
      <c r="AI753" s="34"/>
      <c r="AJ753" s="34"/>
      <c r="AK753" s="34"/>
      <c r="AL753" s="34"/>
      <c r="AM753" s="34"/>
    </row>
    <row r="754" spans="1:39" ht="15">
      <c r="A754" s="65" t="s">
        <v>271</v>
      </c>
      <c r="B754" s="65" t="s">
        <v>358</v>
      </c>
      <c r="C754" s="66" t="s">
        <v>4893</v>
      </c>
      <c r="D754" s="67">
        <v>1</v>
      </c>
      <c r="E754" s="68" t="s">
        <v>133</v>
      </c>
      <c r="F754" s="69">
        <v>32</v>
      </c>
      <c r="G754" s="66"/>
      <c r="H754" s="70"/>
      <c r="I754" s="71"/>
      <c r="J754" s="71"/>
      <c r="K754" s="34"/>
      <c r="L754" s="78">
        <v>754</v>
      </c>
      <c r="M754" s="78"/>
      <c r="N754" s="73"/>
      <c r="O754" s="80" t="s">
        <v>381</v>
      </c>
      <c r="P754" s="80" t="s">
        <v>632</v>
      </c>
      <c r="Q754" s="80" t="s">
        <v>1091</v>
      </c>
      <c r="R754" s="80" t="s">
        <v>1521</v>
      </c>
      <c r="S754" s="80"/>
      <c r="T754" s="80"/>
      <c r="U754" s="80"/>
      <c r="V754" s="80"/>
      <c r="W754" s="80"/>
      <c r="X754" s="80"/>
      <c r="Y754" s="80"/>
      <c r="Z754" s="80"/>
      <c r="AA754" s="80"/>
      <c r="AB754">
        <v>1</v>
      </c>
      <c r="AC754" s="79" t="str">
        <f>REPLACE(INDEX(GroupVertices[Group],MATCH(Edges[[#This Row],[Vertex 1]],GroupVertices[Vertex],0)),1,1,"")</f>
        <v>3</v>
      </c>
      <c r="AD754" s="79" t="str">
        <f>REPLACE(INDEX(GroupVertices[Group],MATCH(Edges[[#This Row],[Vertex 2]],GroupVertices[Vertex],0)),1,1,"")</f>
        <v>3</v>
      </c>
      <c r="AE754" s="34"/>
      <c r="AF754" s="34"/>
      <c r="AG754" s="34"/>
      <c r="AH754" s="34"/>
      <c r="AI754" s="34"/>
      <c r="AJ754" s="34"/>
      <c r="AK754" s="34"/>
      <c r="AL754" s="34"/>
      <c r="AM754" s="34"/>
    </row>
    <row r="755" spans="1:39" ht="15">
      <c r="A755" s="65" t="s">
        <v>331</v>
      </c>
      <c r="B755" s="65" t="s">
        <v>358</v>
      </c>
      <c r="C755" s="66" t="s">
        <v>4893</v>
      </c>
      <c r="D755" s="67">
        <v>1</v>
      </c>
      <c r="E755" s="68" t="s">
        <v>133</v>
      </c>
      <c r="F755" s="69">
        <v>32</v>
      </c>
      <c r="G755" s="66"/>
      <c r="H755" s="70"/>
      <c r="I755" s="71"/>
      <c r="J755" s="71"/>
      <c r="K755" s="34"/>
      <c r="L755" s="78">
        <v>755</v>
      </c>
      <c r="M755" s="78"/>
      <c r="N755" s="73"/>
      <c r="O755" s="80" t="s">
        <v>381</v>
      </c>
      <c r="P755" s="80" t="s">
        <v>632</v>
      </c>
      <c r="Q755" s="80" t="s">
        <v>1092</v>
      </c>
      <c r="R755" s="80" t="s">
        <v>1521</v>
      </c>
      <c r="S755" s="80"/>
      <c r="T755" s="80"/>
      <c r="U755" s="80"/>
      <c r="V755" s="80"/>
      <c r="W755" s="80"/>
      <c r="X755" s="80"/>
      <c r="Y755" s="80"/>
      <c r="Z755" s="80"/>
      <c r="AA755" s="80"/>
      <c r="AB755">
        <v>1</v>
      </c>
      <c r="AC755" s="79" t="str">
        <f>REPLACE(INDEX(GroupVertices[Group],MATCH(Edges[[#This Row],[Vertex 1]],GroupVertices[Vertex],0)),1,1,"")</f>
        <v>3</v>
      </c>
      <c r="AD755" s="79" t="str">
        <f>REPLACE(INDEX(GroupVertices[Group],MATCH(Edges[[#This Row],[Vertex 2]],GroupVertices[Vertex],0)),1,1,"")</f>
        <v>3</v>
      </c>
      <c r="AE755" s="34"/>
      <c r="AF755" s="34"/>
      <c r="AG755" s="34"/>
      <c r="AH755" s="34"/>
      <c r="AI755" s="34"/>
      <c r="AJ755" s="34"/>
      <c r="AK755" s="34"/>
      <c r="AL755" s="34"/>
      <c r="AM755" s="34"/>
    </row>
    <row r="756" spans="1:39" ht="15">
      <c r="A756" s="65" t="s">
        <v>317</v>
      </c>
      <c r="B756" s="65" t="s">
        <v>375</v>
      </c>
      <c r="C756" s="66" t="s">
        <v>4893</v>
      </c>
      <c r="D756" s="67">
        <v>1</v>
      </c>
      <c r="E756" s="68" t="s">
        <v>133</v>
      </c>
      <c r="F756" s="69">
        <v>32</v>
      </c>
      <c r="G756" s="66"/>
      <c r="H756" s="70"/>
      <c r="I756" s="71"/>
      <c r="J756" s="71"/>
      <c r="K756" s="34"/>
      <c r="L756" s="78">
        <v>756</v>
      </c>
      <c r="M756" s="78"/>
      <c r="N756" s="73"/>
      <c r="O756" s="80" t="s">
        <v>381</v>
      </c>
      <c r="P756" s="80" t="s">
        <v>584</v>
      </c>
      <c r="Q756" s="80" t="s">
        <v>1093</v>
      </c>
      <c r="R756" s="80" t="s">
        <v>1460</v>
      </c>
      <c r="S756" s="80"/>
      <c r="T756" s="80"/>
      <c r="U756" s="80"/>
      <c r="V756" s="80"/>
      <c r="W756" s="80"/>
      <c r="X756" s="80"/>
      <c r="Y756" s="80"/>
      <c r="Z756" s="80"/>
      <c r="AA756" s="80"/>
      <c r="AB756">
        <v>1</v>
      </c>
      <c r="AC756" s="79" t="str">
        <f>REPLACE(INDEX(GroupVertices[Group],MATCH(Edges[[#This Row],[Vertex 1]],GroupVertices[Vertex],0)),1,1,"")</f>
        <v>4</v>
      </c>
      <c r="AD756" s="79" t="str">
        <f>REPLACE(INDEX(GroupVertices[Group],MATCH(Edges[[#This Row],[Vertex 2]],GroupVertices[Vertex],0)),1,1,"")</f>
        <v>4</v>
      </c>
      <c r="AE756" s="34"/>
      <c r="AF756" s="34"/>
      <c r="AG756" s="34"/>
      <c r="AH756" s="34"/>
      <c r="AI756" s="34"/>
      <c r="AJ756" s="34"/>
      <c r="AK756" s="34"/>
      <c r="AL756" s="34"/>
      <c r="AM756" s="34"/>
    </row>
    <row r="757" spans="1:39" ht="15">
      <c r="A757" s="65" t="s">
        <v>275</v>
      </c>
      <c r="B757" s="65" t="s">
        <v>317</v>
      </c>
      <c r="C757" s="66" t="s">
        <v>4893</v>
      </c>
      <c r="D757" s="67">
        <v>1</v>
      </c>
      <c r="E757" s="68" t="s">
        <v>133</v>
      </c>
      <c r="F757" s="69">
        <v>32</v>
      </c>
      <c r="G757" s="66"/>
      <c r="H757" s="70"/>
      <c r="I757" s="71"/>
      <c r="J757" s="71"/>
      <c r="K757" s="34"/>
      <c r="L757" s="78">
        <v>757</v>
      </c>
      <c r="M757" s="78"/>
      <c r="N757" s="73"/>
      <c r="O757" s="80" t="s">
        <v>381</v>
      </c>
      <c r="P757" s="80" t="s">
        <v>634</v>
      </c>
      <c r="Q757" s="80" t="s">
        <v>1094</v>
      </c>
      <c r="R757" s="80" t="s">
        <v>1523</v>
      </c>
      <c r="S757" s="80"/>
      <c r="T757" s="80"/>
      <c r="U757" s="80"/>
      <c r="V757" s="80"/>
      <c r="W757" s="80"/>
      <c r="X757" s="80"/>
      <c r="Y757" s="80"/>
      <c r="Z757" s="80"/>
      <c r="AA757" s="80"/>
      <c r="AB757">
        <v>1</v>
      </c>
      <c r="AC757" s="79" t="str">
        <f>REPLACE(INDEX(GroupVertices[Group],MATCH(Edges[[#This Row],[Vertex 1]],GroupVertices[Vertex],0)),1,1,"")</f>
        <v>4</v>
      </c>
      <c r="AD757" s="79" t="str">
        <f>REPLACE(INDEX(GroupVertices[Group],MATCH(Edges[[#This Row],[Vertex 2]],GroupVertices[Vertex],0)),1,1,"")</f>
        <v>4</v>
      </c>
      <c r="AE757" s="34"/>
      <c r="AF757" s="34"/>
      <c r="AG757" s="34"/>
      <c r="AH757" s="34"/>
      <c r="AI757" s="34"/>
      <c r="AJ757" s="34"/>
      <c r="AK757" s="34"/>
      <c r="AL757" s="34"/>
      <c r="AM757" s="34"/>
    </row>
    <row r="758" spans="1:39" ht="15">
      <c r="A758" s="65" t="s">
        <v>315</v>
      </c>
      <c r="B758" s="65" t="s">
        <v>317</v>
      </c>
      <c r="C758" s="66" t="s">
        <v>4893</v>
      </c>
      <c r="D758" s="67">
        <v>1</v>
      </c>
      <c r="E758" s="68" t="s">
        <v>133</v>
      </c>
      <c r="F758" s="69">
        <v>32</v>
      </c>
      <c r="G758" s="66"/>
      <c r="H758" s="70"/>
      <c r="I758" s="71"/>
      <c r="J758" s="71"/>
      <c r="K758" s="34"/>
      <c r="L758" s="78">
        <v>758</v>
      </c>
      <c r="M758" s="78"/>
      <c r="N758" s="73"/>
      <c r="O758" s="80" t="s">
        <v>381</v>
      </c>
      <c r="P758" s="80" t="s">
        <v>562</v>
      </c>
      <c r="Q758" s="80" t="s">
        <v>970</v>
      </c>
      <c r="R758" s="80" t="s">
        <v>966</v>
      </c>
      <c r="S758" s="80"/>
      <c r="T758" s="80" t="s">
        <v>1597</v>
      </c>
      <c r="U758" s="80"/>
      <c r="V758" s="80" t="s">
        <v>1634</v>
      </c>
      <c r="W758" s="80"/>
      <c r="X758" s="80"/>
      <c r="Y758" s="80" t="s">
        <v>1705</v>
      </c>
      <c r="Z758" s="80" t="s">
        <v>1760</v>
      </c>
      <c r="AA758" s="80"/>
      <c r="AB758">
        <v>1</v>
      </c>
      <c r="AC758" s="79" t="str">
        <f>REPLACE(INDEX(GroupVertices[Group],MATCH(Edges[[#This Row],[Vertex 1]],GroupVertices[Vertex],0)),1,1,"")</f>
        <v>4</v>
      </c>
      <c r="AD758" s="79" t="str">
        <f>REPLACE(INDEX(GroupVertices[Group],MATCH(Edges[[#This Row],[Vertex 2]],GroupVertices[Vertex],0)),1,1,"")</f>
        <v>4</v>
      </c>
      <c r="AE758" s="34"/>
      <c r="AF758" s="34"/>
      <c r="AG758" s="34"/>
      <c r="AH758" s="34"/>
      <c r="AI758" s="34"/>
      <c r="AJ758" s="34"/>
      <c r="AK758" s="34"/>
      <c r="AL758" s="34"/>
      <c r="AM758" s="34"/>
    </row>
    <row r="759" spans="1:39" ht="15">
      <c r="A759" s="65" t="s">
        <v>319</v>
      </c>
      <c r="B759" s="65" t="s">
        <v>317</v>
      </c>
      <c r="C759" s="66" t="s">
        <v>4893</v>
      </c>
      <c r="D759" s="67">
        <v>1</v>
      </c>
      <c r="E759" s="68" t="s">
        <v>133</v>
      </c>
      <c r="F759" s="69">
        <v>32</v>
      </c>
      <c r="G759" s="66"/>
      <c r="H759" s="70"/>
      <c r="I759" s="71"/>
      <c r="J759" s="71"/>
      <c r="K759" s="34"/>
      <c r="L759" s="78">
        <v>759</v>
      </c>
      <c r="M759" s="78"/>
      <c r="N759" s="73"/>
      <c r="O759" s="80" t="s">
        <v>381</v>
      </c>
      <c r="P759" s="80" t="s">
        <v>584</v>
      </c>
      <c r="Q759" s="80" t="s">
        <v>1011</v>
      </c>
      <c r="R759" s="80" t="s">
        <v>1093</v>
      </c>
      <c r="S759" s="80"/>
      <c r="T759" s="80"/>
      <c r="U759" s="80"/>
      <c r="V759" s="80"/>
      <c r="W759" s="80"/>
      <c r="X759" s="80"/>
      <c r="Y759" s="80"/>
      <c r="Z759" s="80"/>
      <c r="AA759" s="80"/>
      <c r="AB759">
        <v>1</v>
      </c>
      <c r="AC759" s="79" t="str">
        <f>REPLACE(INDEX(GroupVertices[Group],MATCH(Edges[[#This Row],[Vertex 1]],GroupVertices[Vertex],0)),1,1,"")</f>
        <v>4</v>
      </c>
      <c r="AD759" s="79" t="str">
        <f>REPLACE(INDEX(GroupVertices[Group],MATCH(Edges[[#This Row],[Vertex 2]],GroupVertices[Vertex],0)),1,1,"")</f>
        <v>4</v>
      </c>
      <c r="AE759" s="34"/>
      <c r="AF759" s="34"/>
      <c r="AG759" s="34"/>
      <c r="AH759" s="34"/>
      <c r="AI759" s="34"/>
      <c r="AJ759" s="34"/>
      <c r="AK759" s="34"/>
      <c r="AL759" s="34"/>
      <c r="AM759" s="34"/>
    </row>
    <row r="760" spans="1:39" ht="15">
      <c r="A760" s="65" t="s">
        <v>331</v>
      </c>
      <c r="B760" s="65" t="s">
        <v>317</v>
      </c>
      <c r="C760" s="66" t="s">
        <v>4893</v>
      </c>
      <c r="D760" s="67">
        <v>1</v>
      </c>
      <c r="E760" s="68" t="s">
        <v>133</v>
      </c>
      <c r="F760" s="69">
        <v>32</v>
      </c>
      <c r="G760" s="66"/>
      <c r="H760" s="70"/>
      <c r="I760" s="71"/>
      <c r="J760" s="71"/>
      <c r="K760" s="34"/>
      <c r="L760" s="78">
        <v>760</v>
      </c>
      <c r="M760" s="78"/>
      <c r="N760" s="73"/>
      <c r="O760" s="80" t="s">
        <v>381</v>
      </c>
      <c r="P760" s="80" t="s">
        <v>635</v>
      </c>
      <c r="Q760" s="80" t="s">
        <v>1095</v>
      </c>
      <c r="R760" s="80" t="s">
        <v>1524</v>
      </c>
      <c r="S760" s="80"/>
      <c r="T760" s="80"/>
      <c r="U760" s="80"/>
      <c r="V760" s="80"/>
      <c r="W760" s="80"/>
      <c r="X760" s="80"/>
      <c r="Y760" s="80"/>
      <c r="Z760" s="80"/>
      <c r="AA760" s="80"/>
      <c r="AB760">
        <v>1</v>
      </c>
      <c r="AC760" s="79" t="str">
        <f>REPLACE(INDEX(GroupVertices[Group],MATCH(Edges[[#This Row],[Vertex 1]],GroupVertices[Vertex],0)),1,1,"")</f>
        <v>3</v>
      </c>
      <c r="AD760" s="79" t="str">
        <f>REPLACE(INDEX(GroupVertices[Group],MATCH(Edges[[#This Row],[Vertex 2]],GroupVertices[Vertex],0)),1,1,"")</f>
        <v>4</v>
      </c>
      <c r="AE760" s="34"/>
      <c r="AF760" s="34"/>
      <c r="AG760" s="34"/>
      <c r="AH760" s="34"/>
      <c r="AI760" s="34"/>
      <c r="AJ760" s="34"/>
      <c r="AK760" s="34"/>
      <c r="AL760" s="34"/>
      <c r="AM760" s="34"/>
    </row>
    <row r="761" spans="1:39" ht="15">
      <c r="A761" s="65" t="s">
        <v>290</v>
      </c>
      <c r="B761" s="65" t="s">
        <v>237</v>
      </c>
      <c r="C761" s="66" t="s">
        <v>4893</v>
      </c>
      <c r="D761" s="67">
        <v>1</v>
      </c>
      <c r="E761" s="68" t="s">
        <v>133</v>
      </c>
      <c r="F761" s="69">
        <v>32</v>
      </c>
      <c r="G761" s="66"/>
      <c r="H761" s="70"/>
      <c r="I761" s="71"/>
      <c r="J761" s="71"/>
      <c r="K761" s="34"/>
      <c r="L761" s="78">
        <v>761</v>
      </c>
      <c r="M761" s="78"/>
      <c r="N761" s="73"/>
      <c r="O761" s="80" t="s">
        <v>381</v>
      </c>
      <c r="P761" s="80" t="s">
        <v>636</v>
      </c>
      <c r="Q761" s="80" t="s">
        <v>1096</v>
      </c>
      <c r="R761" s="80" t="s">
        <v>1525</v>
      </c>
      <c r="S761" s="80"/>
      <c r="T761" s="80"/>
      <c r="U761" s="80"/>
      <c r="V761" s="80"/>
      <c r="W761" s="80"/>
      <c r="X761" s="80"/>
      <c r="Y761" s="80"/>
      <c r="Z761" s="80"/>
      <c r="AA761" s="80"/>
      <c r="AB761">
        <v>1</v>
      </c>
      <c r="AC761" s="79" t="str">
        <f>REPLACE(INDEX(GroupVertices[Group],MATCH(Edges[[#This Row],[Vertex 1]],GroupVertices[Vertex],0)),1,1,"")</f>
        <v>3</v>
      </c>
      <c r="AD761" s="79" t="str">
        <f>REPLACE(INDEX(GroupVertices[Group],MATCH(Edges[[#This Row],[Vertex 2]],GroupVertices[Vertex],0)),1,1,"")</f>
        <v>7</v>
      </c>
      <c r="AE761" s="34"/>
      <c r="AF761" s="34"/>
      <c r="AG761" s="34"/>
      <c r="AH761" s="34"/>
      <c r="AI761" s="34"/>
      <c r="AJ761" s="34"/>
      <c r="AK761" s="34"/>
      <c r="AL761" s="34"/>
      <c r="AM761" s="34"/>
    </row>
    <row r="762" spans="1:39" ht="15">
      <c r="A762" s="65" t="s">
        <v>288</v>
      </c>
      <c r="B762" s="65" t="s">
        <v>290</v>
      </c>
      <c r="C762" s="66" t="s">
        <v>4893</v>
      </c>
      <c r="D762" s="67">
        <v>1</v>
      </c>
      <c r="E762" s="68" t="s">
        <v>133</v>
      </c>
      <c r="F762" s="69">
        <v>32</v>
      </c>
      <c r="G762" s="66"/>
      <c r="H762" s="70"/>
      <c r="I762" s="71"/>
      <c r="J762" s="71"/>
      <c r="K762" s="34"/>
      <c r="L762" s="78">
        <v>762</v>
      </c>
      <c r="M762" s="78"/>
      <c r="N762" s="73"/>
      <c r="O762" s="80" t="s">
        <v>381</v>
      </c>
      <c r="P762" s="80" t="s">
        <v>637</v>
      </c>
      <c r="Q762" s="80" t="s">
        <v>1097</v>
      </c>
      <c r="R762" s="80" t="s">
        <v>1526</v>
      </c>
      <c r="S762" s="80"/>
      <c r="T762" s="80"/>
      <c r="U762" s="80"/>
      <c r="V762" s="80"/>
      <c r="W762" s="80"/>
      <c r="X762" s="80"/>
      <c r="Y762" s="80"/>
      <c r="Z762" s="80"/>
      <c r="AA762" s="80"/>
      <c r="AB762">
        <v>1</v>
      </c>
      <c r="AC762" s="79" t="str">
        <f>REPLACE(INDEX(GroupVertices[Group],MATCH(Edges[[#This Row],[Vertex 1]],GroupVertices[Vertex],0)),1,1,"")</f>
        <v>3</v>
      </c>
      <c r="AD762" s="79" t="str">
        <f>REPLACE(INDEX(GroupVertices[Group],MATCH(Edges[[#This Row],[Vertex 2]],GroupVertices[Vertex],0)),1,1,"")</f>
        <v>3</v>
      </c>
      <c r="AE762" s="34"/>
      <c r="AF762" s="34"/>
      <c r="AG762" s="34"/>
      <c r="AH762" s="34"/>
      <c r="AI762" s="34"/>
      <c r="AJ762" s="34"/>
      <c r="AK762" s="34"/>
      <c r="AL762" s="34"/>
      <c r="AM762" s="34"/>
    </row>
    <row r="763" spans="1:39" ht="15">
      <c r="A763" s="65" t="s">
        <v>319</v>
      </c>
      <c r="B763" s="65" t="s">
        <v>290</v>
      </c>
      <c r="C763" s="66" t="s">
        <v>4893</v>
      </c>
      <c r="D763" s="67">
        <v>1.1428571428571428</v>
      </c>
      <c r="E763" s="68" t="s">
        <v>137</v>
      </c>
      <c r="F763" s="69">
        <v>31.59375</v>
      </c>
      <c r="G763" s="66"/>
      <c r="H763" s="70"/>
      <c r="I763" s="71"/>
      <c r="J763" s="71"/>
      <c r="K763" s="34"/>
      <c r="L763" s="78">
        <v>763</v>
      </c>
      <c r="M763" s="78"/>
      <c r="N763" s="73"/>
      <c r="O763" s="80" t="s">
        <v>381</v>
      </c>
      <c r="P763" s="80" t="s">
        <v>595</v>
      </c>
      <c r="Q763" s="80" t="s">
        <v>1025</v>
      </c>
      <c r="R763" s="80" t="s">
        <v>1472</v>
      </c>
      <c r="S763" s="80"/>
      <c r="T763" s="80"/>
      <c r="U763" s="80"/>
      <c r="V763" s="80"/>
      <c r="W763" s="80"/>
      <c r="X763" s="80"/>
      <c r="Y763" s="80"/>
      <c r="Z763" s="80"/>
      <c r="AA763" s="80"/>
      <c r="AB763">
        <v>2</v>
      </c>
      <c r="AC763" s="79" t="str">
        <f>REPLACE(INDEX(GroupVertices[Group],MATCH(Edges[[#This Row],[Vertex 1]],GroupVertices[Vertex],0)),1,1,"")</f>
        <v>4</v>
      </c>
      <c r="AD763" s="79" t="str">
        <f>REPLACE(INDEX(GroupVertices[Group],MATCH(Edges[[#This Row],[Vertex 2]],GroupVertices[Vertex],0)),1,1,"")</f>
        <v>3</v>
      </c>
      <c r="AE763" s="34"/>
      <c r="AF763" s="34"/>
      <c r="AG763" s="34"/>
      <c r="AH763" s="34"/>
      <c r="AI763" s="34"/>
      <c r="AJ763" s="34"/>
      <c r="AK763" s="34"/>
      <c r="AL763" s="34"/>
      <c r="AM763" s="34"/>
    </row>
    <row r="764" spans="1:39" ht="15">
      <c r="A764" s="65" t="s">
        <v>319</v>
      </c>
      <c r="B764" s="65" t="s">
        <v>290</v>
      </c>
      <c r="C764" s="66" t="s">
        <v>4893</v>
      </c>
      <c r="D764" s="67">
        <v>1.1428571428571428</v>
      </c>
      <c r="E764" s="68" t="s">
        <v>137</v>
      </c>
      <c r="F764" s="69">
        <v>31.59375</v>
      </c>
      <c r="G764" s="66"/>
      <c r="H764" s="70"/>
      <c r="I764" s="71"/>
      <c r="J764" s="71"/>
      <c r="K764" s="34"/>
      <c r="L764" s="78">
        <v>764</v>
      </c>
      <c r="M764" s="78"/>
      <c r="N764" s="73"/>
      <c r="O764" s="80" t="s">
        <v>381</v>
      </c>
      <c r="P764" s="80" t="s">
        <v>595</v>
      </c>
      <c r="Q764" s="80" t="s">
        <v>1026</v>
      </c>
      <c r="R764" s="80" t="s">
        <v>1472</v>
      </c>
      <c r="S764" s="80"/>
      <c r="T764" s="80"/>
      <c r="U764" s="80"/>
      <c r="V764" s="80"/>
      <c r="W764" s="80"/>
      <c r="X764" s="80"/>
      <c r="Y764" s="80"/>
      <c r="Z764" s="80"/>
      <c r="AA764" s="80"/>
      <c r="AB764">
        <v>2</v>
      </c>
      <c r="AC764" s="79" t="str">
        <f>REPLACE(INDEX(GroupVertices[Group],MATCH(Edges[[#This Row],[Vertex 1]],GroupVertices[Vertex],0)),1,1,"")</f>
        <v>4</v>
      </c>
      <c r="AD764" s="79" t="str">
        <f>REPLACE(INDEX(GroupVertices[Group],MATCH(Edges[[#This Row],[Vertex 2]],GroupVertices[Vertex],0)),1,1,"")</f>
        <v>3</v>
      </c>
      <c r="AE764" s="34"/>
      <c r="AF764" s="34"/>
      <c r="AG764" s="34"/>
      <c r="AH764" s="34"/>
      <c r="AI764" s="34"/>
      <c r="AJ764" s="34"/>
      <c r="AK764" s="34"/>
      <c r="AL764" s="34"/>
      <c r="AM764" s="34"/>
    </row>
    <row r="765" spans="1:39" ht="15">
      <c r="A765" s="65" t="s">
        <v>331</v>
      </c>
      <c r="B765" s="65" t="s">
        <v>290</v>
      </c>
      <c r="C765" s="66" t="s">
        <v>4893</v>
      </c>
      <c r="D765" s="67">
        <v>1</v>
      </c>
      <c r="E765" s="68" t="s">
        <v>133</v>
      </c>
      <c r="F765" s="69">
        <v>32</v>
      </c>
      <c r="G765" s="66"/>
      <c r="H765" s="70"/>
      <c r="I765" s="71"/>
      <c r="J765" s="71"/>
      <c r="K765" s="34"/>
      <c r="L765" s="78">
        <v>765</v>
      </c>
      <c r="M765" s="78"/>
      <c r="N765" s="73"/>
      <c r="O765" s="80" t="s">
        <v>381</v>
      </c>
      <c r="P765" s="80" t="s">
        <v>638</v>
      </c>
      <c r="Q765" s="80" t="s">
        <v>1098</v>
      </c>
      <c r="R765" s="80" t="s">
        <v>1527</v>
      </c>
      <c r="S765" s="80"/>
      <c r="T765" s="80"/>
      <c r="U765" s="80"/>
      <c r="V765" s="80"/>
      <c r="W765" s="80"/>
      <c r="X765" s="80"/>
      <c r="Y765" s="80"/>
      <c r="Z765" s="80"/>
      <c r="AA765" s="80"/>
      <c r="AB765">
        <v>1</v>
      </c>
      <c r="AC765" s="79" t="str">
        <f>REPLACE(INDEX(GroupVertices[Group],MATCH(Edges[[#This Row],[Vertex 1]],GroupVertices[Vertex],0)),1,1,"")</f>
        <v>3</v>
      </c>
      <c r="AD765" s="79" t="str">
        <f>REPLACE(INDEX(GroupVertices[Group],MATCH(Edges[[#This Row],[Vertex 2]],GroupVertices[Vertex],0)),1,1,"")</f>
        <v>3</v>
      </c>
      <c r="AE765" s="34"/>
      <c r="AF765" s="34"/>
      <c r="AG765" s="34"/>
      <c r="AH765" s="34"/>
      <c r="AI765" s="34"/>
      <c r="AJ765" s="34"/>
      <c r="AK765" s="34"/>
      <c r="AL765" s="34"/>
      <c r="AM765" s="34"/>
    </row>
    <row r="766" spans="1:39" ht="15">
      <c r="A766" s="65" t="s">
        <v>331</v>
      </c>
      <c r="B766" s="65" t="s">
        <v>241</v>
      </c>
      <c r="C766" s="66" t="s">
        <v>4893</v>
      </c>
      <c r="D766" s="67">
        <v>1</v>
      </c>
      <c r="E766" s="68" t="s">
        <v>133</v>
      </c>
      <c r="F766" s="69">
        <v>32</v>
      </c>
      <c r="G766" s="66"/>
      <c r="H766" s="70"/>
      <c r="I766" s="71"/>
      <c r="J766" s="71"/>
      <c r="K766" s="34"/>
      <c r="L766" s="78">
        <v>766</v>
      </c>
      <c r="M766" s="78"/>
      <c r="N766" s="73"/>
      <c r="O766" s="80" t="s">
        <v>381</v>
      </c>
      <c r="P766" s="80" t="s">
        <v>639</v>
      </c>
      <c r="Q766" s="80" t="s">
        <v>1099</v>
      </c>
      <c r="R766" s="80" t="s">
        <v>1528</v>
      </c>
      <c r="S766" s="80"/>
      <c r="T766" s="80"/>
      <c r="U766" s="80"/>
      <c r="V766" s="80"/>
      <c r="W766" s="80"/>
      <c r="X766" s="80"/>
      <c r="Y766" s="80"/>
      <c r="Z766" s="80"/>
      <c r="AA766" s="80"/>
      <c r="AB766">
        <v>1</v>
      </c>
      <c r="AC766" s="79" t="str">
        <f>REPLACE(INDEX(GroupVertices[Group],MATCH(Edges[[#This Row],[Vertex 1]],GroupVertices[Vertex],0)),1,1,"")</f>
        <v>3</v>
      </c>
      <c r="AD766" s="79" t="str">
        <f>REPLACE(INDEX(GroupVertices[Group],MATCH(Edges[[#This Row],[Vertex 2]],GroupVertices[Vertex],0)),1,1,"")</f>
        <v>9</v>
      </c>
      <c r="AE766" s="34"/>
      <c r="AF766" s="34"/>
      <c r="AG766" s="34"/>
      <c r="AH766" s="34"/>
      <c r="AI766" s="34"/>
      <c r="AJ766" s="34"/>
      <c r="AK766" s="34"/>
      <c r="AL766" s="34"/>
      <c r="AM766" s="34"/>
    </row>
    <row r="767" spans="1:39" ht="15">
      <c r="A767" s="65" t="s">
        <v>271</v>
      </c>
      <c r="B767" s="65" t="s">
        <v>261</v>
      </c>
      <c r="C767" s="66" t="s">
        <v>4893</v>
      </c>
      <c r="D767" s="67">
        <v>1.1428571428571428</v>
      </c>
      <c r="E767" s="68" t="s">
        <v>137</v>
      </c>
      <c r="F767" s="69">
        <v>31.59375</v>
      </c>
      <c r="G767" s="66"/>
      <c r="H767" s="70"/>
      <c r="I767" s="71"/>
      <c r="J767" s="71"/>
      <c r="K767" s="34"/>
      <c r="L767" s="78">
        <v>767</v>
      </c>
      <c r="M767" s="78"/>
      <c r="N767" s="73"/>
      <c r="O767" s="80" t="s">
        <v>381</v>
      </c>
      <c r="P767" s="80" t="s">
        <v>632</v>
      </c>
      <c r="Q767" s="80" t="s">
        <v>1091</v>
      </c>
      <c r="R767" s="80" t="s">
        <v>1088</v>
      </c>
      <c r="S767" s="80"/>
      <c r="T767" s="80"/>
      <c r="U767" s="80"/>
      <c r="V767" s="80"/>
      <c r="W767" s="80"/>
      <c r="X767" s="80"/>
      <c r="Y767" s="80"/>
      <c r="Z767" s="80"/>
      <c r="AA767" s="80"/>
      <c r="AB767">
        <v>2</v>
      </c>
      <c r="AC767" s="79" t="str">
        <f>REPLACE(INDEX(GroupVertices[Group],MATCH(Edges[[#This Row],[Vertex 1]],GroupVertices[Vertex],0)),1,1,"")</f>
        <v>3</v>
      </c>
      <c r="AD767" s="79" t="str">
        <f>REPLACE(INDEX(GroupVertices[Group],MATCH(Edges[[#This Row],[Vertex 2]],GroupVertices[Vertex],0)),1,1,"")</f>
        <v>3</v>
      </c>
      <c r="AE767" s="34"/>
      <c r="AF767" s="34"/>
      <c r="AG767" s="34"/>
      <c r="AH767" s="34"/>
      <c r="AI767" s="34"/>
      <c r="AJ767" s="34"/>
      <c r="AK767" s="34"/>
      <c r="AL767" s="34"/>
      <c r="AM767" s="34"/>
    </row>
    <row r="768" spans="1:39" ht="15">
      <c r="A768" s="65" t="s">
        <v>271</v>
      </c>
      <c r="B768" s="65" t="s">
        <v>261</v>
      </c>
      <c r="C768" s="66" t="s">
        <v>4893</v>
      </c>
      <c r="D768" s="67">
        <v>1.1428571428571428</v>
      </c>
      <c r="E768" s="68" t="s">
        <v>137</v>
      </c>
      <c r="F768" s="69">
        <v>31.59375</v>
      </c>
      <c r="G768" s="66"/>
      <c r="H768" s="70"/>
      <c r="I768" s="71"/>
      <c r="J768" s="71"/>
      <c r="K768" s="34"/>
      <c r="L768" s="78">
        <v>768</v>
      </c>
      <c r="M768" s="78"/>
      <c r="N768" s="73"/>
      <c r="O768" s="80" t="s">
        <v>381</v>
      </c>
      <c r="P768" s="80" t="s">
        <v>632</v>
      </c>
      <c r="Q768" s="80" t="s">
        <v>1091</v>
      </c>
      <c r="R768" s="80" t="s">
        <v>1089</v>
      </c>
      <c r="S768" s="80"/>
      <c r="T768" s="80"/>
      <c r="U768" s="80"/>
      <c r="V768" s="80"/>
      <c r="W768" s="80"/>
      <c r="X768" s="80"/>
      <c r="Y768" s="80"/>
      <c r="Z768" s="80"/>
      <c r="AA768" s="80"/>
      <c r="AB768">
        <v>2</v>
      </c>
      <c r="AC768" s="79" t="str">
        <f>REPLACE(INDEX(GroupVertices[Group],MATCH(Edges[[#This Row],[Vertex 1]],GroupVertices[Vertex],0)),1,1,"")</f>
        <v>3</v>
      </c>
      <c r="AD768" s="79" t="str">
        <f>REPLACE(INDEX(GroupVertices[Group],MATCH(Edges[[#This Row],[Vertex 2]],GroupVertices[Vertex],0)),1,1,"")</f>
        <v>3</v>
      </c>
      <c r="AE768" s="34"/>
      <c r="AF768" s="34"/>
      <c r="AG768" s="34"/>
      <c r="AH768" s="34"/>
      <c r="AI768" s="34"/>
      <c r="AJ768" s="34"/>
      <c r="AK768" s="34"/>
      <c r="AL768" s="34"/>
      <c r="AM768" s="34"/>
    </row>
    <row r="769" spans="1:39" ht="15">
      <c r="A769" s="65" t="s">
        <v>331</v>
      </c>
      <c r="B769" s="65" t="s">
        <v>261</v>
      </c>
      <c r="C769" s="66" t="s">
        <v>4893</v>
      </c>
      <c r="D769" s="67">
        <v>1.1428571428571428</v>
      </c>
      <c r="E769" s="68" t="s">
        <v>137</v>
      </c>
      <c r="F769" s="69">
        <v>31.59375</v>
      </c>
      <c r="G769" s="66"/>
      <c r="H769" s="70"/>
      <c r="I769" s="71"/>
      <c r="J769" s="71"/>
      <c r="K769" s="34"/>
      <c r="L769" s="78">
        <v>769</v>
      </c>
      <c r="M769" s="78"/>
      <c r="N769" s="73"/>
      <c r="O769" s="80" t="s">
        <v>381</v>
      </c>
      <c r="P769" s="80" t="s">
        <v>632</v>
      </c>
      <c r="Q769" s="80" t="s">
        <v>1092</v>
      </c>
      <c r="R769" s="80" t="s">
        <v>1088</v>
      </c>
      <c r="S769" s="80"/>
      <c r="T769" s="80"/>
      <c r="U769" s="80"/>
      <c r="V769" s="80"/>
      <c r="W769" s="80"/>
      <c r="X769" s="80"/>
      <c r="Y769" s="80"/>
      <c r="Z769" s="80"/>
      <c r="AA769" s="80"/>
      <c r="AB769">
        <v>2</v>
      </c>
      <c r="AC769" s="79" t="str">
        <f>REPLACE(INDEX(GroupVertices[Group],MATCH(Edges[[#This Row],[Vertex 1]],GroupVertices[Vertex],0)),1,1,"")</f>
        <v>3</v>
      </c>
      <c r="AD769" s="79" t="str">
        <f>REPLACE(INDEX(GroupVertices[Group],MATCH(Edges[[#This Row],[Vertex 2]],GroupVertices[Vertex],0)),1,1,"")</f>
        <v>3</v>
      </c>
      <c r="AE769" s="34"/>
      <c r="AF769" s="34"/>
      <c r="AG769" s="34"/>
      <c r="AH769" s="34"/>
      <c r="AI769" s="34"/>
      <c r="AJ769" s="34"/>
      <c r="AK769" s="34"/>
      <c r="AL769" s="34"/>
      <c r="AM769" s="34"/>
    </row>
    <row r="770" spans="1:39" ht="15">
      <c r="A770" s="65" t="s">
        <v>331</v>
      </c>
      <c r="B770" s="65" t="s">
        <v>261</v>
      </c>
      <c r="C770" s="66" t="s">
        <v>4893</v>
      </c>
      <c r="D770" s="67">
        <v>1.1428571428571428</v>
      </c>
      <c r="E770" s="68" t="s">
        <v>137</v>
      </c>
      <c r="F770" s="69">
        <v>31.59375</v>
      </c>
      <c r="G770" s="66"/>
      <c r="H770" s="70"/>
      <c r="I770" s="71"/>
      <c r="J770" s="71"/>
      <c r="K770" s="34"/>
      <c r="L770" s="78">
        <v>770</v>
      </c>
      <c r="M770" s="78"/>
      <c r="N770" s="73"/>
      <c r="O770" s="80" t="s">
        <v>381</v>
      </c>
      <c r="P770" s="80" t="s">
        <v>632</v>
      </c>
      <c r="Q770" s="80" t="s">
        <v>1092</v>
      </c>
      <c r="R770" s="80" t="s">
        <v>1089</v>
      </c>
      <c r="S770" s="80"/>
      <c r="T770" s="80"/>
      <c r="U770" s="80"/>
      <c r="V770" s="80"/>
      <c r="W770" s="80"/>
      <c r="X770" s="80"/>
      <c r="Y770" s="80"/>
      <c r="Z770" s="80"/>
      <c r="AA770" s="80"/>
      <c r="AB770">
        <v>2</v>
      </c>
      <c r="AC770" s="79" t="str">
        <f>REPLACE(INDEX(GroupVertices[Group],MATCH(Edges[[#This Row],[Vertex 1]],GroupVertices[Vertex],0)),1,1,"")</f>
        <v>3</v>
      </c>
      <c r="AD770" s="79" t="str">
        <f>REPLACE(INDEX(GroupVertices[Group],MATCH(Edges[[#This Row],[Vertex 2]],GroupVertices[Vertex],0)),1,1,"")</f>
        <v>3</v>
      </c>
      <c r="AE770" s="34"/>
      <c r="AF770" s="34"/>
      <c r="AG770" s="34"/>
      <c r="AH770" s="34"/>
      <c r="AI770" s="34"/>
      <c r="AJ770" s="34"/>
      <c r="AK770" s="34"/>
      <c r="AL770" s="34"/>
      <c r="AM770" s="34"/>
    </row>
    <row r="771" spans="1:39" ht="15">
      <c r="A771" s="65" t="s">
        <v>331</v>
      </c>
      <c r="B771" s="65" t="s">
        <v>271</v>
      </c>
      <c r="C771" s="66" t="s">
        <v>4893</v>
      </c>
      <c r="D771" s="67">
        <v>1</v>
      </c>
      <c r="E771" s="68" t="s">
        <v>133</v>
      </c>
      <c r="F771" s="69">
        <v>32</v>
      </c>
      <c r="G771" s="66"/>
      <c r="H771" s="70"/>
      <c r="I771" s="71"/>
      <c r="J771" s="71"/>
      <c r="K771" s="34"/>
      <c r="L771" s="78">
        <v>771</v>
      </c>
      <c r="M771" s="78"/>
      <c r="N771" s="73"/>
      <c r="O771" s="80" t="s">
        <v>381</v>
      </c>
      <c r="P771" s="80" t="s">
        <v>632</v>
      </c>
      <c r="Q771" s="80" t="s">
        <v>1092</v>
      </c>
      <c r="R771" s="80" t="s">
        <v>1091</v>
      </c>
      <c r="S771" s="80"/>
      <c r="T771" s="80"/>
      <c r="U771" s="80"/>
      <c r="V771" s="80"/>
      <c r="W771" s="80"/>
      <c r="X771" s="80"/>
      <c r="Y771" s="80"/>
      <c r="Z771" s="80"/>
      <c r="AA771" s="80"/>
      <c r="AB771">
        <v>1</v>
      </c>
      <c r="AC771" s="79" t="str">
        <f>REPLACE(INDEX(GroupVertices[Group],MATCH(Edges[[#This Row],[Vertex 1]],GroupVertices[Vertex],0)),1,1,"")</f>
        <v>3</v>
      </c>
      <c r="AD771" s="79" t="str">
        <f>REPLACE(INDEX(GroupVertices[Group],MATCH(Edges[[#This Row],[Vertex 2]],GroupVertices[Vertex],0)),1,1,"")</f>
        <v>3</v>
      </c>
      <c r="AE771" s="34"/>
      <c r="AF771" s="34"/>
      <c r="AG771" s="34"/>
      <c r="AH771" s="34"/>
      <c r="AI771" s="34"/>
      <c r="AJ771" s="34"/>
      <c r="AK771" s="34"/>
      <c r="AL771" s="34"/>
      <c r="AM771" s="34"/>
    </row>
    <row r="772" spans="1:39" ht="15">
      <c r="A772" s="65" t="s">
        <v>332</v>
      </c>
      <c r="B772" s="65" t="s">
        <v>334</v>
      </c>
      <c r="C772" s="66" t="s">
        <v>4894</v>
      </c>
      <c r="D772" s="67">
        <v>1.4285714285714286</v>
      </c>
      <c r="E772" s="68" t="s">
        <v>137</v>
      </c>
      <c r="F772" s="69">
        <v>30.78125</v>
      </c>
      <c r="G772" s="66"/>
      <c r="H772" s="70"/>
      <c r="I772" s="71"/>
      <c r="J772" s="71"/>
      <c r="K772" s="34"/>
      <c r="L772" s="78">
        <v>772</v>
      </c>
      <c r="M772" s="78"/>
      <c r="N772" s="73"/>
      <c r="O772" s="80" t="s">
        <v>381</v>
      </c>
      <c r="P772" s="80" t="s">
        <v>640</v>
      </c>
      <c r="Q772" s="80" t="s">
        <v>1100</v>
      </c>
      <c r="R772" s="80" t="s">
        <v>1529</v>
      </c>
      <c r="S772" s="80"/>
      <c r="T772" s="80"/>
      <c r="U772" s="80"/>
      <c r="V772" s="80"/>
      <c r="W772" s="80"/>
      <c r="X772" s="80"/>
      <c r="Y772" s="80"/>
      <c r="Z772" s="80"/>
      <c r="AA772" s="80"/>
      <c r="AB772">
        <v>4</v>
      </c>
      <c r="AC772" s="79" t="str">
        <f>REPLACE(INDEX(GroupVertices[Group],MATCH(Edges[[#This Row],[Vertex 1]],GroupVertices[Vertex],0)),1,1,"")</f>
        <v>5</v>
      </c>
      <c r="AD772" s="79" t="str">
        <f>REPLACE(INDEX(GroupVertices[Group],MATCH(Edges[[#This Row],[Vertex 2]],GroupVertices[Vertex],0)),1,1,"")</f>
        <v>5</v>
      </c>
      <c r="AE772" s="34"/>
      <c r="AF772" s="34"/>
      <c r="AG772" s="34"/>
      <c r="AH772" s="34"/>
      <c r="AI772" s="34"/>
      <c r="AJ772" s="34"/>
      <c r="AK772" s="34"/>
      <c r="AL772" s="34"/>
      <c r="AM772" s="34"/>
    </row>
    <row r="773" spans="1:39" ht="15">
      <c r="A773" s="65" t="s">
        <v>332</v>
      </c>
      <c r="B773" s="65" t="s">
        <v>334</v>
      </c>
      <c r="C773" s="66" t="s">
        <v>4894</v>
      </c>
      <c r="D773" s="67">
        <v>1.4285714285714286</v>
      </c>
      <c r="E773" s="68" t="s">
        <v>137</v>
      </c>
      <c r="F773" s="69">
        <v>30.78125</v>
      </c>
      <c r="G773" s="66"/>
      <c r="H773" s="70"/>
      <c r="I773" s="71"/>
      <c r="J773" s="71"/>
      <c r="K773" s="34"/>
      <c r="L773" s="78">
        <v>773</v>
      </c>
      <c r="M773" s="78"/>
      <c r="N773" s="73"/>
      <c r="O773" s="80" t="s">
        <v>381</v>
      </c>
      <c r="P773" s="80" t="s">
        <v>640</v>
      </c>
      <c r="Q773" s="80" t="s">
        <v>1100</v>
      </c>
      <c r="R773" s="80" t="s">
        <v>1530</v>
      </c>
      <c r="S773" s="80"/>
      <c r="T773" s="80"/>
      <c r="U773" s="80"/>
      <c r="V773" s="80"/>
      <c r="W773" s="80"/>
      <c r="X773" s="80"/>
      <c r="Y773" s="80"/>
      <c r="Z773" s="80"/>
      <c r="AA773" s="80"/>
      <c r="AB773">
        <v>4</v>
      </c>
      <c r="AC773" s="79" t="str">
        <f>REPLACE(INDEX(GroupVertices[Group],MATCH(Edges[[#This Row],[Vertex 1]],GroupVertices[Vertex],0)),1,1,"")</f>
        <v>5</v>
      </c>
      <c r="AD773" s="79" t="str">
        <f>REPLACE(INDEX(GroupVertices[Group],MATCH(Edges[[#This Row],[Vertex 2]],GroupVertices[Vertex],0)),1,1,"")</f>
        <v>5</v>
      </c>
      <c r="AE773" s="34"/>
      <c r="AF773" s="34"/>
      <c r="AG773" s="34"/>
      <c r="AH773" s="34"/>
      <c r="AI773" s="34"/>
      <c r="AJ773" s="34"/>
      <c r="AK773" s="34"/>
      <c r="AL773" s="34"/>
      <c r="AM773" s="34"/>
    </row>
    <row r="774" spans="1:39" ht="15">
      <c r="A774" s="65" t="s">
        <v>332</v>
      </c>
      <c r="B774" s="65" t="s">
        <v>334</v>
      </c>
      <c r="C774" s="66" t="s">
        <v>4894</v>
      </c>
      <c r="D774" s="67">
        <v>1.4285714285714286</v>
      </c>
      <c r="E774" s="68" t="s">
        <v>137</v>
      </c>
      <c r="F774" s="69">
        <v>30.78125</v>
      </c>
      <c r="G774" s="66"/>
      <c r="H774" s="70"/>
      <c r="I774" s="71"/>
      <c r="J774" s="71"/>
      <c r="K774" s="34"/>
      <c r="L774" s="78">
        <v>774</v>
      </c>
      <c r="M774" s="78"/>
      <c r="N774" s="73"/>
      <c r="O774" s="80" t="s">
        <v>381</v>
      </c>
      <c r="P774" s="80" t="s">
        <v>640</v>
      </c>
      <c r="Q774" s="80" t="s">
        <v>1101</v>
      </c>
      <c r="R774" s="80" t="s">
        <v>1529</v>
      </c>
      <c r="S774" s="80"/>
      <c r="T774" s="80"/>
      <c r="U774" s="80"/>
      <c r="V774" s="80"/>
      <c r="W774" s="80"/>
      <c r="X774" s="80"/>
      <c r="Y774" s="80"/>
      <c r="Z774" s="80"/>
      <c r="AA774" s="80"/>
      <c r="AB774">
        <v>4</v>
      </c>
      <c r="AC774" s="79" t="str">
        <f>REPLACE(INDEX(GroupVertices[Group],MATCH(Edges[[#This Row],[Vertex 1]],GroupVertices[Vertex],0)),1,1,"")</f>
        <v>5</v>
      </c>
      <c r="AD774" s="79" t="str">
        <f>REPLACE(INDEX(GroupVertices[Group],MATCH(Edges[[#This Row],[Vertex 2]],GroupVertices[Vertex],0)),1,1,"")</f>
        <v>5</v>
      </c>
      <c r="AE774" s="34"/>
      <c r="AF774" s="34"/>
      <c r="AG774" s="34"/>
      <c r="AH774" s="34"/>
      <c r="AI774" s="34"/>
      <c r="AJ774" s="34"/>
      <c r="AK774" s="34"/>
      <c r="AL774" s="34"/>
      <c r="AM774" s="34"/>
    </row>
    <row r="775" spans="1:39" ht="15">
      <c r="A775" s="65" t="s">
        <v>332</v>
      </c>
      <c r="B775" s="65" t="s">
        <v>334</v>
      </c>
      <c r="C775" s="66" t="s">
        <v>4894</v>
      </c>
      <c r="D775" s="67">
        <v>1.4285714285714286</v>
      </c>
      <c r="E775" s="68" t="s">
        <v>137</v>
      </c>
      <c r="F775" s="69">
        <v>30.78125</v>
      </c>
      <c r="G775" s="66"/>
      <c r="H775" s="70"/>
      <c r="I775" s="71"/>
      <c r="J775" s="71"/>
      <c r="K775" s="34"/>
      <c r="L775" s="78">
        <v>775</v>
      </c>
      <c r="M775" s="78"/>
      <c r="N775" s="73"/>
      <c r="O775" s="80" t="s">
        <v>381</v>
      </c>
      <c r="P775" s="80" t="s">
        <v>640</v>
      </c>
      <c r="Q775" s="80" t="s">
        <v>1101</v>
      </c>
      <c r="R775" s="80" t="s">
        <v>1530</v>
      </c>
      <c r="S775" s="80"/>
      <c r="T775" s="80"/>
      <c r="U775" s="80"/>
      <c r="V775" s="80"/>
      <c r="W775" s="80"/>
      <c r="X775" s="80"/>
      <c r="Y775" s="80"/>
      <c r="Z775" s="80"/>
      <c r="AA775" s="80"/>
      <c r="AB775">
        <v>4</v>
      </c>
      <c r="AC775" s="79" t="str">
        <f>REPLACE(INDEX(GroupVertices[Group],MATCH(Edges[[#This Row],[Vertex 1]],GroupVertices[Vertex],0)),1,1,"")</f>
        <v>5</v>
      </c>
      <c r="AD775" s="79" t="str">
        <f>REPLACE(INDEX(GroupVertices[Group],MATCH(Edges[[#This Row],[Vertex 2]],GroupVertices[Vertex],0)),1,1,"")</f>
        <v>5</v>
      </c>
      <c r="AE775" s="34"/>
      <c r="AF775" s="34"/>
      <c r="AG775" s="34"/>
      <c r="AH775" s="34"/>
      <c r="AI775" s="34"/>
      <c r="AJ775" s="34"/>
      <c r="AK775" s="34"/>
      <c r="AL775" s="34"/>
      <c r="AM775" s="34"/>
    </row>
    <row r="776" spans="1:39" ht="15">
      <c r="A776" s="65" t="s">
        <v>333</v>
      </c>
      <c r="B776" s="65" t="s">
        <v>332</v>
      </c>
      <c r="C776" s="66" t="s">
        <v>4893</v>
      </c>
      <c r="D776" s="67">
        <v>1</v>
      </c>
      <c r="E776" s="68" t="s">
        <v>133</v>
      </c>
      <c r="F776" s="69">
        <v>32</v>
      </c>
      <c r="G776" s="66"/>
      <c r="H776" s="70"/>
      <c r="I776" s="71"/>
      <c r="J776" s="71"/>
      <c r="K776" s="34"/>
      <c r="L776" s="78">
        <v>776</v>
      </c>
      <c r="M776" s="78"/>
      <c r="N776" s="73"/>
      <c r="O776" s="80" t="s">
        <v>381</v>
      </c>
      <c r="P776" s="80" t="s">
        <v>641</v>
      </c>
      <c r="Q776" s="80" t="s">
        <v>1102</v>
      </c>
      <c r="R776" s="80" t="s">
        <v>1446</v>
      </c>
      <c r="S776" s="80"/>
      <c r="T776" s="80"/>
      <c r="U776" s="80"/>
      <c r="V776" s="80"/>
      <c r="W776" s="80"/>
      <c r="X776" s="80"/>
      <c r="Y776" s="80"/>
      <c r="Z776" s="80"/>
      <c r="AA776" s="80"/>
      <c r="AB776">
        <v>1</v>
      </c>
      <c r="AC776" s="79" t="str">
        <f>REPLACE(INDEX(GroupVertices[Group],MATCH(Edges[[#This Row],[Vertex 1]],GroupVertices[Vertex],0)),1,1,"")</f>
        <v>5</v>
      </c>
      <c r="AD776" s="79" t="str">
        <f>REPLACE(INDEX(GroupVertices[Group],MATCH(Edges[[#This Row],[Vertex 2]],GroupVertices[Vertex],0)),1,1,"")</f>
        <v>5</v>
      </c>
      <c r="AE776" s="34"/>
      <c r="AF776" s="34"/>
      <c r="AG776" s="34"/>
      <c r="AH776" s="34"/>
      <c r="AI776" s="34"/>
      <c r="AJ776" s="34"/>
      <c r="AK776" s="34"/>
      <c r="AL776" s="34"/>
      <c r="AM776" s="34"/>
    </row>
    <row r="777" spans="1:39" ht="15">
      <c r="A777" s="65" t="s">
        <v>329</v>
      </c>
      <c r="B777" s="65" t="s">
        <v>332</v>
      </c>
      <c r="C777" s="66" t="s">
        <v>4893</v>
      </c>
      <c r="D777" s="67">
        <v>1</v>
      </c>
      <c r="E777" s="68" t="s">
        <v>133</v>
      </c>
      <c r="F777" s="69">
        <v>32</v>
      </c>
      <c r="G777" s="66"/>
      <c r="H777" s="70"/>
      <c r="I777" s="71"/>
      <c r="J777" s="71"/>
      <c r="K777" s="34"/>
      <c r="L777" s="78">
        <v>777</v>
      </c>
      <c r="M777" s="78"/>
      <c r="N777" s="73"/>
      <c r="O777" s="80" t="s">
        <v>381</v>
      </c>
      <c r="P777" s="80" t="s">
        <v>642</v>
      </c>
      <c r="Q777" s="80" t="s">
        <v>1103</v>
      </c>
      <c r="R777" s="80" t="s">
        <v>1531</v>
      </c>
      <c r="S777" s="80"/>
      <c r="T777" s="80"/>
      <c r="U777" s="80"/>
      <c r="V777" s="80"/>
      <c r="W777" s="80"/>
      <c r="X777" s="80"/>
      <c r="Y777" s="80"/>
      <c r="Z777" s="80"/>
      <c r="AA777" s="80"/>
      <c r="AB777">
        <v>1</v>
      </c>
      <c r="AC777" s="79" t="str">
        <f>REPLACE(INDEX(GroupVertices[Group],MATCH(Edges[[#This Row],[Vertex 1]],GroupVertices[Vertex],0)),1,1,"")</f>
        <v>5</v>
      </c>
      <c r="AD777" s="79" t="str">
        <f>REPLACE(INDEX(GroupVertices[Group],MATCH(Edges[[#This Row],[Vertex 2]],GroupVertices[Vertex],0)),1,1,"")</f>
        <v>5</v>
      </c>
      <c r="AE777" s="34"/>
      <c r="AF777" s="34"/>
      <c r="AG777" s="34"/>
      <c r="AH777" s="34"/>
      <c r="AI777" s="34"/>
      <c r="AJ777" s="34"/>
      <c r="AK777" s="34"/>
      <c r="AL777" s="34"/>
      <c r="AM777" s="34"/>
    </row>
    <row r="778" spans="1:39" ht="15">
      <c r="A778" s="65" t="s">
        <v>331</v>
      </c>
      <c r="B778" s="65" t="s">
        <v>332</v>
      </c>
      <c r="C778" s="66" t="s">
        <v>4893</v>
      </c>
      <c r="D778" s="67">
        <v>1</v>
      </c>
      <c r="E778" s="68" t="s">
        <v>133</v>
      </c>
      <c r="F778" s="69">
        <v>32</v>
      </c>
      <c r="G778" s="66"/>
      <c r="H778" s="70"/>
      <c r="I778" s="71"/>
      <c r="J778" s="71"/>
      <c r="K778" s="34"/>
      <c r="L778" s="78">
        <v>778</v>
      </c>
      <c r="M778" s="78"/>
      <c r="N778" s="73"/>
      <c r="O778" s="80" t="s">
        <v>381</v>
      </c>
      <c r="P778" s="80" t="s">
        <v>641</v>
      </c>
      <c r="Q778" s="80" t="s">
        <v>1104</v>
      </c>
      <c r="R778" s="80" t="s">
        <v>1446</v>
      </c>
      <c r="S778" s="80"/>
      <c r="T778" s="80"/>
      <c r="U778" s="80"/>
      <c r="V778" s="80"/>
      <c r="W778" s="80"/>
      <c r="X778" s="80"/>
      <c r="Y778" s="80"/>
      <c r="Z778" s="80"/>
      <c r="AA778" s="80"/>
      <c r="AB778">
        <v>1</v>
      </c>
      <c r="AC778" s="79" t="str">
        <f>REPLACE(INDEX(GroupVertices[Group],MATCH(Edges[[#This Row],[Vertex 1]],GroupVertices[Vertex],0)),1,1,"")</f>
        <v>3</v>
      </c>
      <c r="AD778" s="79" t="str">
        <f>REPLACE(INDEX(GroupVertices[Group],MATCH(Edges[[#This Row],[Vertex 2]],GroupVertices[Vertex],0)),1,1,"")</f>
        <v>5</v>
      </c>
      <c r="AE778" s="34"/>
      <c r="AF778" s="34"/>
      <c r="AG778" s="34"/>
      <c r="AH778" s="34"/>
      <c r="AI778" s="34"/>
      <c r="AJ778" s="34"/>
      <c r="AK778" s="34"/>
      <c r="AL778" s="34"/>
      <c r="AM778" s="34"/>
    </row>
    <row r="779" spans="1:39" ht="15">
      <c r="A779" s="65" t="s">
        <v>334</v>
      </c>
      <c r="B779" s="65" t="s">
        <v>378</v>
      </c>
      <c r="C779" s="66" t="s">
        <v>4893</v>
      </c>
      <c r="D779" s="67">
        <v>1</v>
      </c>
      <c r="E779" s="68" t="s">
        <v>133</v>
      </c>
      <c r="F779" s="69">
        <v>32</v>
      </c>
      <c r="G779" s="66"/>
      <c r="H779" s="70"/>
      <c r="I779" s="71"/>
      <c r="J779" s="71"/>
      <c r="K779" s="34"/>
      <c r="L779" s="78">
        <v>779</v>
      </c>
      <c r="M779" s="78"/>
      <c r="N779" s="73"/>
      <c r="O779" s="80" t="s">
        <v>381</v>
      </c>
      <c r="P779" s="80" t="s">
        <v>643</v>
      </c>
      <c r="Q779" s="80" t="s">
        <v>1105</v>
      </c>
      <c r="R779" s="80" t="s">
        <v>1532</v>
      </c>
      <c r="S779" s="80" t="s">
        <v>1608</v>
      </c>
      <c r="T779" s="80"/>
      <c r="U779" s="80" t="s">
        <v>1637</v>
      </c>
      <c r="V779" s="80"/>
      <c r="W779" s="80"/>
      <c r="X779" s="80"/>
      <c r="Y779" s="80" t="s">
        <v>1727</v>
      </c>
      <c r="Z779" s="80" t="s">
        <v>1768</v>
      </c>
      <c r="AA779" s="80"/>
      <c r="AB779">
        <v>1</v>
      </c>
      <c r="AC779" s="79" t="str">
        <f>REPLACE(INDEX(GroupVertices[Group],MATCH(Edges[[#This Row],[Vertex 1]],GroupVertices[Vertex],0)),1,1,"")</f>
        <v>5</v>
      </c>
      <c r="AD779" s="79" t="str">
        <f>REPLACE(INDEX(GroupVertices[Group],MATCH(Edges[[#This Row],[Vertex 2]],GroupVertices[Vertex],0)),1,1,"")</f>
        <v>8</v>
      </c>
      <c r="AE779" s="34"/>
      <c r="AF779" s="34"/>
      <c r="AG779" s="34"/>
      <c r="AH779" s="34"/>
      <c r="AI779" s="34"/>
      <c r="AJ779" s="34"/>
      <c r="AK779" s="34"/>
      <c r="AL779" s="34"/>
      <c r="AM779" s="34"/>
    </row>
    <row r="780" spans="1:39" ht="15">
      <c r="A780" s="65" t="s">
        <v>253</v>
      </c>
      <c r="B780" s="65" t="s">
        <v>378</v>
      </c>
      <c r="C780" s="66" t="s">
        <v>4896</v>
      </c>
      <c r="D780" s="67">
        <v>1.5714285714285714</v>
      </c>
      <c r="E780" s="68" t="s">
        <v>137</v>
      </c>
      <c r="F780" s="69">
        <v>30.375</v>
      </c>
      <c r="G780" s="66"/>
      <c r="H780" s="70"/>
      <c r="I780" s="71"/>
      <c r="J780" s="71"/>
      <c r="K780" s="34"/>
      <c r="L780" s="78">
        <v>780</v>
      </c>
      <c r="M780" s="78"/>
      <c r="N780" s="73"/>
      <c r="O780" s="80" t="s">
        <v>381</v>
      </c>
      <c r="P780" s="80" t="s">
        <v>644</v>
      </c>
      <c r="Q780" s="80" t="s">
        <v>1106</v>
      </c>
      <c r="R780" s="80" t="s">
        <v>1533</v>
      </c>
      <c r="S780" s="80"/>
      <c r="T780" s="80"/>
      <c r="U780" s="80"/>
      <c r="V780" s="80"/>
      <c r="W780" s="80"/>
      <c r="X780" s="80"/>
      <c r="Y780" s="80"/>
      <c r="Z780" s="80"/>
      <c r="AA780" s="80"/>
      <c r="AB780">
        <v>5</v>
      </c>
      <c r="AC780" s="79" t="str">
        <f>REPLACE(INDEX(GroupVertices[Group],MATCH(Edges[[#This Row],[Vertex 1]],GroupVertices[Vertex],0)),1,1,"")</f>
        <v>8</v>
      </c>
      <c r="AD780" s="79" t="str">
        <f>REPLACE(INDEX(GroupVertices[Group],MATCH(Edges[[#This Row],[Vertex 2]],GroupVertices[Vertex],0)),1,1,"")</f>
        <v>8</v>
      </c>
      <c r="AE780" s="34"/>
      <c r="AF780" s="34"/>
      <c r="AG780" s="34"/>
      <c r="AH780" s="34"/>
      <c r="AI780" s="34"/>
      <c r="AJ780" s="34"/>
      <c r="AK780" s="34"/>
      <c r="AL780" s="34"/>
      <c r="AM780" s="34"/>
    </row>
    <row r="781" spans="1:39" ht="15">
      <c r="A781" s="65" t="s">
        <v>253</v>
      </c>
      <c r="B781" s="65" t="s">
        <v>378</v>
      </c>
      <c r="C781" s="66" t="s">
        <v>4896</v>
      </c>
      <c r="D781" s="67">
        <v>1.5714285714285714</v>
      </c>
      <c r="E781" s="68" t="s">
        <v>137</v>
      </c>
      <c r="F781" s="69">
        <v>30.375</v>
      </c>
      <c r="G781" s="66"/>
      <c r="H781" s="70"/>
      <c r="I781" s="71"/>
      <c r="J781" s="71"/>
      <c r="K781" s="34"/>
      <c r="L781" s="78">
        <v>781</v>
      </c>
      <c r="M781" s="78"/>
      <c r="N781" s="73"/>
      <c r="O781" s="80" t="s">
        <v>381</v>
      </c>
      <c r="P781" s="80" t="s">
        <v>644</v>
      </c>
      <c r="Q781" s="80" t="s">
        <v>1107</v>
      </c>
      <c r="R781" s="80" t="s">
        <v>1533</v>
      </c>
      <c r="S781" s="80" t="s">
        <v>1609</v>
      </c>
      <c r="T781" s="80"/>
      <c r="U781" s="80" t="s">
        <v>1635</v>
      </c>
      <c r="V781" s="80"/>
      <c r="W781" s="80"/>
      <c r="X781" s="80"/>
      <c r="Y781" s="80" t="s">
        <v>1728</v>
      </c>
      <c r="Z781" s="80" t="s">
        <v>1765</v>
      </c>
      <c r="AA781" s="80"/>
      <c r="AB781">
        <v>5</v>
      </c>
      <c r="AC781" s="79" t="str">
        <f>REPLACE(INDEX(GroupVertices[Group],MATCH(Edges[[#This Row],[Vertex 1]],GroupVertices[Vertex],0)),1,1,"")</f>
        <v>8</v>
      </c>
      <c r="AD781" s="79" t="str">
        <f>REPLACE(INDEX(GroupVertices[Group],MATCH(Edges[[#This Row],[Vertex 2]],GroupVertices[Vertex],0)),1,1,"")</f>
        <v>8</v>
      </c>
      <c r="AE781" s="34"/>
      <c r="AF781" s="34"/>
      <c r="AG781" s="34"/>
      <c r="AH781" s="34"/>
      <c r="AI781" s="34"/>
      <c r="AJ781" s="34"/>
      <c r="AK781" s="34"/>
      <c r="AL781" s="34"/>
      <c r="AM781" s="34"/>
    </row>
    <row r="782" spans="1:39" ht="15">
      <c r="A782" s="65" t="s">
        <v>253</v>
      </c>
      <c r="B782" s="65" t="s">
        <v>378</v>
      </c>
      <c r="C782" s="66" t="s">
        <v>4896</v>
      </c>
      <c r="D782" s="67">
        <v>1.5714285714285714</v>
      </c>
      <c r="E782" s="68" t="s">
        <v>137</v>
      </c>
      <c r="F782" s="69">
        <v>30.375</v>
      </c>
      <c r="G782" s="66"/>
      <c r="H782" s="70"/>
      <c r="I782" s="71"/>
      <c r="J782" s="71"/>
      <c r="K782" s="34"/>
      <c r="L782" s="78">
        <v>782</v>
      </c>
      <c r="M782" s="78"/>
      <c r="N782" s="73"/>
      <c r="O782" s="80" t="s">
        <v>381</v>
      </c>
      <c r="P782" s="80" t="s">
        <v>644</v>
      </c>
      <c r="Q782" s="80" t="s">
        <v>1108</v>
      </c>
      <c r="R782" s="80" t="s">
        <v>1533</v>
      </c>
      <c r="S782" s="80" t="s">
        <v>1609</v>
      </c>
      <c r="T782" s="80"/>
      <c r="U782" s="80" t="s">
        <v>1635</v>
      </c>
      <c r="V782" s="80"/>
      <c r="W782" s="80"/>
      <c r="X782" s="80"/>
      <c r="Y782" s="80" t="s">
        <v>1728</v>
      </c>
      <c r="Z782" s="80" t="s">
        <v>1765</v>
      </c>
      <c r="AA782" s="80"/>
      <c r="AB782">
        <v>5</v>
      </c>
      <c r="AC782" s="79" t="str">
        <f>REPLACE(INDEX(GroupVertices[Group],MATCH(Edges[[#This Row],[Vertex 1]],GroupVertices[Vertex],0)),1,1,"")</f>
        <v>8</v>
      </c>
      <c r="AD782" s="79" t="str">
        <f>REPLACE(INDEX(GroupVertices[Group],MATCH(Edges[[#This Row],[Vertex 2]],GroupVertices[Vertex],0)),1,1,"")</f>
        <v>8</v>
      </c>
      <c r="AE782" s="34"/>
      <c r="AF782" s="34"/>
      <c r="AG782" s="34"/>
      <c r="AH782" s="34"/>
      <c r="AI782" s="34"/>
      <c r="AJ782" s="34"/>
      <c r="AK782" s="34"/>
      <c r="AL782" s="34"/>
      <c r="AM782" s="34"/>
    </row>
    <row r="783" spans="1:39" ht="15">
      <c r="A783" s="65" t="s">
        <v>253</v>
      </c>
      <c r="B783" s="65" t="s">
        <v>378</v>
      </c>
      <c r="C783" s="66" t="s">
        <v>4896</v>
      </c>
      <c r="D783" s="67">
        <v>1.5714285714285714</v>
      </c>
      <c r="E783" s="68" t="s">
        <v>137</v>
      </c>
      <c r="F783" s="69">
        <v>30.375</v>
      </c>
      <c r="G783" s="66"/>
      <c r="H783" s="70"/>
      <c r="I783" s="71"/>
      <c r="J783" s="71"/>
      <c r="K783" s="34"/>
      <c r="L783" s="78">
        <v>783</v>
      </c>
      <c r="M783" s="78"/>
      <c r="N783" s="73"/>
      <c r="O783" s="80" t="s">
        <v>381</v>
      </c>
      <c r="P783" s="80" t="s">
        <v>644</v>
      </c>
      <c r="Q783" s="80" t="s">
        <v>1109</v>
      </c>
      <c r="R783" s="80" t="s">
        <v>1533</v>
      </c>
      <c r="S783" s="80"/>
      <c r="T783" s="80"/>
      <c r="U783" s="80"/>
      <c r="V783" s="80"/>
      <c r="W783" s="80"/>
      <c r="X783" s="80"/>
      <c r="Y783" s="80"/>
      <c r="Z783" s="80"/>
      <c r="AA783" s="80"/>
      <c r="AB783">
        <v>5</v>
      </c>
      <c r="AC783" s="79" t="str">
        <f>REPLACE(INDEX(GroupVertices[Group],MATCH(Edges[[#This Row],[Vertex 1]],GroupVertices[Vertex],0)),1,1,"")</f>
        <v>8</v>
      </c>
      <c r="AD783" s="79" t="str">
        <f>REPLACE(INDEX(GroupVertices[Group],MATCH(Edges[[#This Row],[Vertex 2]],GroupVertices[Vertex],0)),1,1,"")</f>
        <v>8</v>
      </c>
      <c r="AE783" s="34"/>
      <c r="AF783" s="34"/>
      <c r="AG783" s="34"/>
      <c r="AH783" s="34"/>
      <c r="AI783" s="34"/>
      <c r="AJ783" s="34"/>
      <c r="AK783" s="34"/>
      <c r="AL783" s="34"/>
      <c r="AM783" s="34"/>
    </row>
    <row r="784" spans="1:39" ht="15">
      <c r="A784" s="65" t="s">
        <v>253</v>
      </c>
      <c r="B784" s="65" t="s">
        <v>378</v>
      </c>
      <c r="C784" s="66" t="s">
        <v>4896</v>
      </c>
      <c r="D784" s="67">
        <v>1.5714285714285714</v>
      </c>
      <c r="E784" s="68" t="s">
        <v>137</v>
      </c>
      <c r="F784" s="69">
        <v>30.375</v>
      </c>
      <c r="G784" s="66"/>
      <c r="H784" s="70"/>
      <c r="I784" s="71"/>
      <c r="J784" s="71"/>
      <c r="K784" s="34"/>
      <c r="L784" s="78">
        <v>784</v>
      </c>
      <c r="M784" s="78"/>
      <c r="N784" s="73"/>
      <c r="O784" s="80" t="s">
        <v>381</v>
      </c>
      <c r="P784" s="80" t="s">
        <v>644</v>
      </c>
      <c r="Q784" s="80" t="s">
        <v>1110</v>
      </c>
      <c r="R784" s="80" t="s">
        <v>1533</v>
      </c>
      <c r="S784" s="80" t="s">
        <v>1610</v>
      </c>
      <c r="T784" s="80"/>
      <c r="U784" s="80" t="s">
        <v>1635</v>
      </c>
      <c r="V784" s="80"/>
      <c r="W784" s="80"/>
      <c r="X784" s="80"/>
      <c r="Y784" s="80" t="s">
        <v>1729</v>
      </c>
      <c r="Z784" s="80" t="s">
        <v>1765</v>
      </c>
      <c r="AA784" s="80"/>
      <c r="AB784">
        <v>5</v>
      </c>
      <c r="AC784" s="79" t="str">
        <f>REPLACE(INDEX(GroupVertices[Group],MATCH(Edges[[#This Row],[Vertex 1]],GroupVertices[Vertex],0)),1,1,"")</f>
        <v>8</v>
      </c>
      <c r="AD784" s="79" t="str">
        <f>REPLACE(INDEX(GroupVertices[Group],MATCH(Edges[[#This Row],[Vertex 2]],GroupVertices[Vertex],0)),1,1,"")</f>
        <v>8</v>
      </c>
      <c r="AE784" s="34"/>
      <c r="AF784" s="34"/>
      <c r="AG784" s="34"/>
      <c r="AH784" s="34"/>
      <c r="AI784" s="34"/>
      <c r="AJ784" s="34"/>
      <c r="AK784" s="34"/>
      <c r="AL784" s="34"/>
      <c r="AM784" s="34"/>
    </row>
    <row r="785" spans="1:39" ht="15">
      <c r="A785" s="65" t="s">
        <v>335</v>
      </c>
      <c r="B785" s="65" t="s">
        <v>378</v>
      </c>
      <c r="C785" s="66" t="s">
        <v>4893</v>
      </c>
      <c r="D785" s="67">
        <v>1.1428571428571428</v>
      </c>
      <c r="E785" s="68" t="s">
        <v>137</v>
      </c>
      <c r="F785" s="69">
        <v>31.59375</v>
      </c>
      <c r="G785" s="66"/>
      <c r="H785" s="70"/>
      <c r="I785" s="71"/>
      <c r="J785" s="71"/>
      <c r="K785" s="34"/>
      <c r="L785" s="78">
        <v>785</v>
      </c>
      <c r="M785" s="78"/>
      <c r="N785" s="73"/>
      <c r="O785" s="80" t="s">
        <v>381</v>
      </c>
      <c r="P785" s="80" t="s">
        <v>644</v>
      </c>
      <c r="Q785" s="80" t="s">
        <v>1111</v>
      </c>
      <c r="R785" s="80" t="s">
        <v>1533</v>
      </c>
      <c r="S785" s="80"/>
      <c r="T785" s="80"/>
      <c r="U785" s="80"/>
      <c r="V785" s="80"/>
      <c r="W785" s="80"/>
      <c r="X785" s="80"/>
      <c r="Y785" s="80"/>
      <c r="Z785" s="80"/>
      <c r="AA785" s="80"/>
      <c r="AB785">
        <v>2</v>
      </c>
      <c r="AC785" s="79" t="str">
        <f>REPLACE(INDEX(GroupVertices[Group],MATCH(Edges[[#This Row],[Vertex 1]],GroupVertices[Vertex],0)),1,1,"")</f>
        <v>8</v>
      </c>
      <c r="AD785" s="79" t="str">
        <f>REPLACE(INDEX(GroupVertices[Group],MATCH(Edges[[#This Row],[Vertex 2]],GroupVertices[Vertex],0)),1,1,"")</f>
        <v>8</v>
      </c>
      <c r="AE785" s="34"/>
      <c r="AF785" s="34"/>
      <c r="AG785" s="34"/>
      <c r="AH785" s="34"/>
      <c r="AI785" s="34"/>
      <c r="AJ785" s="34"/>
      <c r="AK785" s="34"/>
      <c r="AL785" s="34"/>
      <c r="AM785" s="34"/>
    </row>
    <row r="786" spans="1:39" ht="15">
      <c r="A786" s="65" t="s">
        <v>335</v>
      </c>
      <c r="B786" s="65" t="s">
        <v>378</v>
      </c>
      <c r="C786" s="66" t="s">
        <v>4893</v>
      </c>
      <c r="D786" s="67">
        <v>1.1428571428571428</v>
      </c>
      <c r="E786" s="68" t="s">
        <v>137</v>
      </c>
      <c r="F786" s="69">
        <v>31.59375</v>
      </c>
      <c r="G786" s="66"/>
      <c r="H786" s="70"/>
      <c r="I786" s="71"/>
      <c r="J786" s="71"/>
      <c r="K786" s="34"/>
      <c r="L786" s="78">
        <v>786</v>
      </c>
      <c r="M786" s="78"/>
      <c r="N786" s="73"/>
      <c r="O786" s="80" t="s">
        <v>381</v>
      </c>
      <c r="P786" s="80" t="s">
        <v>644</v>
      </c>
      <c r="Q786" s="80" t="s">
        <v>1112</v>
      </c>
      <c r="R786" s="80" t="s">
        <v>1533</v>
      </c>
      <c r="S786" s="80" t="s">
        <v>1611</v>
      </c>
      <c r="T786" s="80"/>
      <c r="U786" s="80" t="s">
        <v>1635</v>
      </c>
      <c r="V786" s="80"/>
      <c r="W786" s="80"/>
      <c r="X786" s="80"/>
      <c r="Y786" s="80" t="s">
        <v>1730</v>
      </c>
      <c r="Z786" s="80" t="s">
        <v>1765</v>
      </c>
      <c r="AA786" s="80"/>
      <c r="AB786">
        <v>2</v>
      </c>
      <c r="AC786" s="79" t="str">
        <f>REPLACE(INDEX(GroupVertices[Group],MATCH(Edges[[#This Row],[Vertex 1]],GroupVertices[Vertex],0)),1,1,"")</f>
        <v>8</v>
      </c>
      <c r="AD786" s="79" t="str">
        <f>REPLACE(INDEX(GroupVertices[Group],MATCH(Edges[[#This Row],[Vertex 2]],GroupVertices[Vertex],0)),1,1,"")</f>
        <v>8</v>
      </c>
      <c r="AE786" s="34"/>
      <c r="AF786" s="34"/>
      <c r="AG786" s="34"/>
      <c r="AH786" s="34"/>
      <c r="AI786" s="34"/>
      <c r="AJ786" s="34"/>
      <c r="AK786" s="34"/>
      <c r="AL786" s="34"/>
      <c r="AM786" s="34"/>
    </row>
    <row r="787" spans="1:39" ht="15">
      <c r="A787" s="65" t="s">
        <v>336</v>
      </c>
      <c r="B787" s="65" t="s">
        <v>378</v>
      </c>
      <c r="C787" s="66" t="s">
        <v>4904</v>
      </c>
      <c r="D787" s="67">
        <v>2.571428571428571</v>
      </c>
      <c r="E787" s="68" t="s">
        <v>137</v>
      </c>
      <c r="F787" s="69">
        <v>27.53125</v>
      </c>
      <c r="G787" s="66"/>
      <c r="H787" s="70"/>
      <c r="I787" s="71"/>
      <c r="J787" s="71"/>
      <c r="K787" s="34"/>
      <c r="L787" s="78">
        <v>787</v>
      </c>
      <c r="M787" s="78"/>
      <c r="N787" s="73"/>
      <c r="O787" s="80" t="s">
        <v>381</v>
      </c>
      <c r="P787" s="80" t="s">
        <v>645</v>
      </c>
      <c r="Q787" s="80" t="s">
        <v>1113</v>
      </c>
      <c r="R787" s="80" t="s">
        <v>1534</v>
      </c>
      <c r="S787" s="80"/>
      <c r="T787" s="80"/>
      <c r="U787" s="80"/>
      <c r="V787" s="80"/>
      <c r="W787" s="80"/>
      <c r="X787" s="80"/>
      <c r="Y787" s="80"/>
      <c r="Z787" s="80"/>
      <c r="AA787" s="80"/>
      <c r="AB787">
        <v>12</v>
      </c>
      <c r="AC787" s="79" t="str">
        <f>REPLACE(INDEX(GroupVertices[Group],MATCH(Edges[[#This Row],[Vertex 1]],GroupVertices[Vertex],0)),1,1,"")</f>
        <v>8</v>
      </c>
      <c r="AD787" s="79" t="str">
        <f>REPLACE(INDEX(GroupVertices[Group],MATCH(Edges[[#This Row],[Vertex 2]],GroupVertices[Vertex],0)),1,1,"")</f>
        <v>8</v>
      </c>
      <c r="AE787" s="34"/>
      <c r="AF787" s="34"/>
      <c r="AG787" s="34"/>
      <c r="AH787" s="34"/>
      <c r="AI787" s="34"/>
      <c r="AJ787" s="34"/>
      <c r="AK787" s="34"/>
      <c r="AL787" s="34"/>
      <c r="AM787" s="34"/>
    </row>
    <row r="788" spans="1:39" ht="15">
      <c r="A788" s="65" t="s">
        <v>336</v>
      </c>
      <c r="B788" s="65" t="s">
        <v>378</v>
      </c>
      <c r="C788" s="66" t="s">
        <v>4904</v>
      </c>
      <c r="D788" s="67">
        <v>2.571428571428571</v>
      </c>
      <c r="E788" s="68" t="s">
        <v>137</v>
      </c>
      <c r="F788" s="69">
        <v>27.53125</v>
      </c>
      <c r="G788" s="66"/>
      <c r="H788" s="70"/>
      <c r="I788" s="71"/>
      <c r="J788" s="71"/>
      <c r="K788" s="34"/>
      <c r="L788" s="78">
        <v>788</v>
      </c>
      <c r="M788" s="78"/>
      <c r="N788" s="73"/>
      <c r="O788" s="80" t="s">
        <v>381</v>
      </c>
      <c r="P788" s="80" t="s">
        <v>646</v>
      </c>
      <c r="Q788" s="80" t="s">
        <v>1114</v>
      </c>
      <c r="R788" s="80" t="s">
        <v>1535</v>
      </c>
      <c r="S788" s="80"/>
      <c r="T788" s="80"/>
      <c r="U788" s="80"/>
      <c r="V788" s="80"/>
      <c r="W788" s="80"/>
      <c r="X788" s="80"/>
      <c r="Y788" s="80"/>
      <c r="Z788" s="80"/>
      <c r="AA788" s="80"/>
      <c r="AB788">
        <v>12</v>
      </c>
      <c r="AC788" s="79" t="str">
        <f>REPLACE(INDEX(GroupVertices[Group],MATCH(Edges[[#This Row],[Vertex 1]],GroupVertices[Vertex],0)),1,1,"")</f>
        <v>8</v>
      </c>
      <c r="AD788" s="79" t="str">
        <f>REPLACE(INDEX(GroupVertices[Group],MATCH(Edges[[#This Row],[Vertex 2]],GroupVertices[Vertex],0)),1,1,"")</f>
        <v>8</v>
      </c>
      <c r="AE788" s="34"/>
      <c r="AF788" s="34"/>
      <c r="AG788" s="34"/>
      <c r="AH788" s="34"/>
      <c r="AI788" s="34"/>
      <c r="AJ788" s="34"/>
      <c r="AK788" s="34"/>
      <c r="AL788" s="34"/>
      <c r="AM788" s="34"/>
    </row>
    <row r="789" spans="1:39" ht="15">
      <c r="A789" s="65" t="s">
        <v>336</v>
      </c>
      <c r="B789" s="65" t="s">
        <v>378</v>
      </c>
      <c r="C789" s="66" t="s">
        <v>4904</v>
      </c>
      <c r="D789" s="67">
        <v>2.571428571428571</v>
      </c>
      <c r="E789" s="68" t="s">
        <v>137</v>
      </c>
      <c r="F789" s="69">
        <v>27.53125</v>
      </c>
      <c r="G789" s="66"/>
      <c r="H789" s="70"/>
      <c r="I789" s="71"/>
      <c r="J789" s="71"/>
      <c r="K789" s="34"/>
      <c r="L789" s="78">
        <v>789</v>
      </c>
      <c r="M789" s="78"/>
      <c r="N789" s="73"/>
      <c r="O789" s="80" t="s">
        <v>381</v>
      </c>
      <c r="P789" s="80" t="s">
        <v>646</v>
      </c>
      <c r="Q789" s="80" t="s">
        <v>1114</v>
      </c>
      <c r="R789" s="80" t="s">
        <v>1536</v>
      </c>
      <c r="S789" s="80"/>
      <c r="T789" s="80"/>
      <c r="U789" s="80"/>
      <c r="V789" s="80"/>
      <c r="W789" s="80"/>
      <c r="X789" s="80"/>
      <c r="Y789" s="80"/>
      <c r="Z789" s="80"/>
      <c r="AA789" s="80"/>
      <c r="AB789">
        <v>12</v>
      </c>
      <c r="AC789" s="79" t="str">
        <f>REPLACE(INDEX(GroupVertices[Group],MATCH(Edges[[#This Row],[Vertex 1]],GroupVertices[Vertex],0)),1,1,"")</f>
        <v>8</v>
      </c>
      <c r="AD789" s="79" t="str">
        <f>REPLACE(INDEX(GroupVertices[Group],MATCH(Edges[[#This Row],[Vertex 2]],GroupVertices[Vertex],0)),1,1,"")</f>
        <v>8</v>
      </c>
      <c r="AE789" s="34"/>
      <c r="AF789" s="34"/>
      <c r="AG789" s="34"/>
      <c r="AH789" s="34"/>
      <c r="AI789" s="34"/>
      <c r="AJ789" s="34"/>
      <c r="AK789" s="34"/>
      <c r="AL789" s="34"/>
      <c r="AM789" s="34"/>
    </row>
    <row r="790" spans="1:39" ht="15">
      <c r="A790" s="65" t="s">
        <v>336</v>
      </c>
      <c r="B790" s="65" t="s">
        <v>378</v>
      </c>
      <c r="C790" s="66" t="s">
        <v>4904</v>
      </c>
      <c r="D790" s="67">
        <v>2.571428571428571</v>
      </c>
      <c r="E790" s="68" t="s">
        <v>137</v>
      </c>
      <c r="F790" s="69">
        <v>27.53125</v>
      </c>
      <c r="G790" s="66"/>
      <c r="H790" s="70"/>
      <c r="I790" s="71"/>
      <c r="J790" s="71"/>
      <c r="K790" s="34"/>
      <c r="L790" s="78">
        <v>790</v>
      </c>
      <c r="M790" s="78"/>
      <c r="N790" s="73"/>
      <c r="O790" s="80" t="s">
        <v>381</v>
      </c>
      <c r="P790" s="80" t="s">
        <v>646</v>
      </c>
      <c r="Q790" s="80" t="s">
        <v>1114</v>
      </c>
      <c r="R790" s="80" t="s">
        <v>1537</v>
      </c>
      <c r="S790" s="80"/>
      <c r="T790" s="80"/>
      <c r="U790" s="80"/>
      <c r="V790" s="80"/>
      <c r="W790" s="80"/>
      <c r="X790" s="80"/>
      <c r="Y790" s="80"/>
      <c r="Z790" s="80"/>
      <c r="AA790" s="80"/>
      <c r="AB790">
        <v>12</v>
      </c>
      <c r="AC790" s="79" t="str">
        <f>REPLACE(INDEX(GroupVertices[Group],MATCH(Edges[[#This Row],[Vertex 1]],GroupVertices[Vertex],0)),1,1,"")</f>
        <v>8</v>
      </c>
      <c r="AD790" s="79" t="str">
        <f>REPLACE(INDEX(GroupVertices[Group],MATCH(Edges[[#This Row],[Vertex 2]],GroupVertices[Vertex],0)),1,1,"")</f>
        <v>8</v>
      </c>
      <c r="AE790" s="34"/>
      <c r="AF790" s="34"/>
      <c r="AG790" s="34"/>
      <c r="AH790" s="34"/>
      <c r="AI790" s="34"/>
      <c r="AJ790" s="34"/>
      <c r="AK790" s="34"/>
      <c r="AL790" s="34"/>
      <c r="AM790" s="34"/>
    </row>
    <row r="791" spans="1:39" ht="15">
      <c r="A791" s="65" t="s">
        <v>336</v>
      </c>
      <c r="B791" s="65" t="s">
        <v>378</v>
      </c>
      <c r="C791" s="66" t="s">
        <v>4904</v>
      </c>
      <c r="D791" s="67">
        <v>2.571428571428571</v>
      </c>
      <c r="E791" s="68" t="s">
        <v>137</v>
      </c>
      <c r="F791" s="69">
        <v>27.53125</v>
      </c>
      <c r="G791" s="66"/>
      <c r="H791" s="70"/>
      <c r="I791" s="71"/>
      <c r="J791" s="71"/>
      <c r="K791" s="34"/>
      <c r="L791" s="78">
        <v>791</v>
      </c>
      <c r="M791" s="78"/>
      <c r="N791" s="73"/>
      <c r="O791" s="80" t="s">
        <v>381</v>
      </c>
      <c r="P791" s="80" t="s">
        <v>646</v>
      </c>
      <c r="Q791" s="80" t="s">
        <v>1114</v>
      </c>
      <c r="R791" s="80" t="s">
        <v>1538</v>
      </c>
      <c r="S791" s="80"/>
      <c r="T791" s="80"/>
      <c r="U791" s="80"/>
      <c r="V791" s="80"/>
      <c r="W791" s="80"/>
      <c r="X791" s="80"/>
      <c r="Y791" s="80"/>
      <c r="Z791" s="80"/>
      <c r="AA791" s="80"/>
      <c r="AB791">
        <v>12</v>
      </c>
      <c r="AC791" s="79" t="str">
        <f>REPLACE(INDEX(GroupVertices[Group],MATCH(Edges[[#This Row],[Vertex 1]],GroupVertices[Vertex],0)),1,1,"")</f>
        <v>8</v>
      </c>
      <c r="AD791" s="79" t="str">
        <f>REPLACE(INDEX(GroupVertices[Group],MATCH(Edges[[#This Row],[Vertex 2]],GroupVertices[Vertex],0)),1,1,"")</f>
        <v>8</v>
      </c>
      <c r="AE791" s="34"/>
      <c r="AF791" s="34"/>
      <c r="AG791" s="34"/>
      <c r="AH791" s="34"/>
      <c r="AI791" s="34"/>
      <c r="AJ791" s="34"/>
      <c r="AK791" s="34"/>
      <c r="AL791" s="34"/>
      <c r="AM791" s="34"/>
    </row>
    <row r="792" spans="1:39" ht="15">
      <c r="A792" s="65" t="s">
        <v>336</v>
      </c>
      <c r="B792" s="65" t="s">
        <v>378</v>
      </c>
      <c r="C792" s="66" t="s">
        <v>4904</v>
      </c>
      <c r="D792" s="67">
        <v>2.571428571428571</v>
      </c>
      <c r="E792" s="68" t="s">
        <v>137</v>
      </c>
      <c r="F792" s="69">
        <v>27.53125</v>
      </c>
      <c r="G792" s="66"/>
      <c r="H792" s="70"/>
      <c r="I792" s="71"/>
      <c r="J792" s="71"/>
      <c r="K792" s="34"/>
      <c r="L792" s="78">
        <v>792</v>
      </c>
      <c r="M792" s="78"/>
      <c r="N792" s="73"/>
      <c r="O792" s="80" t="s">
        <v>381</v>
      </c>
      <c r="P792" s="80" t="s">
        <v>646</v>
      </c>
      <c r="Q792" s="80" t="s">
        <v>1114</v>
      </c>
      <c r="R792" s="80" t="s">
        <v>1539</v>
      </c>
      <c r="S792" s="80"/>
      <c r="T792" s="80"/>
      <c r="U792" s="80"/>
      <c r="V792" s="80"/>
      <c r="W792" s="80"/>
      <c r="X792" s="80"/>
      <c r="Y792" s="80"/>
      <c r="Z792" s="80"/>
      <c r="AA792" s="80"/>
      <c r="AB792">
        <v>12</v>
      </c>
      <c r="AC792" s="79" t="str">
        <f>REPLACE(INDEX(GroupVertices[Group],MATCH(Edges[[#This Row],[Vertex 1]],GroupVertices[Vertex],0)),1,1,"")</f>
        <v>8</v>
      </c>
      <c r="AD792" s="79" t="str">
        <f>REPLACE(INDEX(GroupVertices[Group],MATCH(Edges[[#This Row],[Vertex 2]],GroupVertices[Vertex],0)),1,1,"")</f>
        <v>8</v>
      </c>
      <c r="AE792" s="34"/>
      <c r="AF792" s="34"/>
      <c r="AG792" s="34"/>
      <c r="AH792" s="34"/>
      <c r="AI792" s="34"/>
      <c r="AJ792" s="34"/>
      <c r="AK792" s="34"/>
      <c r="AL792" s="34"/>
      <c r="AM792" s="34"/>
    </row>
    <row r="793" spans="1:39" ht="15">
      <c r="A793" s="65" t="s">
        <v>336</v>
      </c>
      <c r="B793" s="65" t="s">
        <v>378</v>
      </c>
      <c r="C793" s="66" t="s">
        <v>4904</v>
      </c>
      <c r="D793" s="67">
        <v>2.571428571428571</v>
      </c>
      <c r="E793" s="68" t="s">
        <v>137</v>
      </c>
      <c r="F793" s="69">
        <v>27.53125</v>
      </c>
      <c r="G793" s="66"/>
      <c r="H793" s="70"/>
      <c r="I793" s="71"/>
      <c r="J793" s="71"/>
      <c r="K793" s="34"/>
      <c r="L793" s="78">
        <v>793</v>
      </c>
      <c r="M793" s="78"/>
      <c r="N793" s="73"/>
      <c r="O793" s="80" t="s">
        <v>381</v>
      </c>
      <c r="P793" s="80" t="s">
        <v>646</v>
      </c>
      <c r="Q793" s="80" t="s">
        <v>1115</v>
      </c>
      <c r="R793" s="80" t="s">
        <v>1535</v>
      </c>
      <c r="S793" s="80"/>
      <c r="T793" s="80"/>
      <c r="U793" s="80"/>
      <c r="V793" s="80"/>
      <c r="W793" s="80"/>
      <c r="X793" s="80"/>
      <c r="Y793" s="80"/>
      <c r="Z793" s="80"/>
      <c r="AA793" s="80"/>
      <c r="AB793">
        <v>12</v>
      </c>
      <c r="AC793" s="79" t="str">
        <f>REPLACE(INDEX(GroupVertices[Group],MATCH(Edges[[#This Row],[Vertex 1]],GroupVertices[Vertex],0)),1,1,"")</f>
        <v>8</v>
      </c>
      <c r="AD793" s="79" t="str">
        <f>REPLACE(INDEX(GroupVertices[Group],MATCH(Edges[[#This Row],[Vertex 2]],GroupVertices[Vertex],0)),1,1,"")</f>
        <v>8</v>
      </c>
      <c r="AE793" s="34"/>
      <c r="AF793" s="34"/>
      <c r="AG793" s="34"/>
      <c r="AH793" s="34"/>
      <c r="AI793" s="34"/>
      <c r="AJ793" s="34"/>
      <c r="AK793" s="34"/>
      <c r="AL793" s="34"/>
      <c r="AM793" s="34"/>
    </row>
    <row r="794" spans="1:39" ht="15">
      <c r="A794" s="65" t="s">
        <v>336</v>
      </c>
      <c r="B794" s="65" t="s">
        <v>378</v>
      </c>
      <c r="C794" s="66" t="s">
        <v>4904</v>
      </c>
      <c r="D794" s="67">
        <v>2.571428571428571</v>
      </c>
      <c r="E794" s="68" t="s">
        <v>137</v>
      </c>
      <c r="F794" s="69">
        <v>27.53125</v>
      </c>
      <c r="G794" s="66"/>
      <c r="H794" s="70"/>
      <c r="I794" s="71"/>
      <c r="J794" s="71"/>
      <c r="K794" s="34"/>
      <c r="L794" s="78">
        <v>794</v>
      </c>
      <c r="M794" s="78"/>
      <c r="N794" s="73"/>
      <c r="O794" s="80" t="s">
        <v>381</v>
      </c>
      <c r="P794" s="80" t="s">
        <v>646</v>
      </c>
      <c r="Q794" s="80" t="s">
        <v>1115</v>
      </c>
      <c r="R794" s="80" t="s">
        <v>1536</v>
      </c>
      <c r="S794" s="80"/>
      <c r="T794" s="80"/>
      <c r="U794" s="80"/>
      <c r="V794" s="80"/>
      <c r="W794" s="80"/>
      <c r="X794" s="80"/>
      <c r="Y794" s="80"/>
      <c r="Z794" s="80"/>
      <c r="AA794" s="80"/>
      <c r="AB794">
        <v>12</v>
      </c>
      <c r="AC794" s="79" t="str">
        <f>REPLACE(INDEX(GroupVertices[Group],MATCH(Edges[[#This Row],[Vertex 1]],GroupVertices[Vertex],0)),1,1,"")</f>
        <v>8</v>
      </c>
      <c r="AD794" s="79" t="str">
        <f>REPLACE(INDEX(GroupVertices[Group],MATCH(Edges[[#This Row],[Vertex 2]],GroupVertices[Vertex],0)),1,1,"")</f>
        <v>8</v>
      </c>
      <c r="AE794" s="34"/>
      <c r="AF794" s="34"/>
      <c r="AG794" s="34"/>
      <c r="AH794" s="34"/>
      <c r="AI794" s="34"/>
      <c r="AJ794" s="34"/>
      <c r="AK794" s="34"/>
      <c r="AL794" s="34"/>
      <c r="AM794" s="34"/>
    </row>
    <row r="795" spans="1:39" ht="15">
      <c r="A795" s="65" t="s">
        <v>336</v>
      </c>
      <c r="B795" s="65" t="s">
        <v>378</v>
      </c>
      <c r="C795" s="66" t="s">
        <v>4904</v>
      </c>
      <c r="D795" s="67">
        <v>2.571428571428571</v>
      </c>
      <c r="E795" s="68" t="s">
        <v>137</v>
      </c>
      <c r="F795" s="69">
        <v>27.53125</v>
      </c>
      <c r="G795" s="66"/>
      <c r="H795" s="70"/>
      <c r="I795" s="71"/>
      <c r="J795" s="71"/>
      <c r="K795" s="34"/>
      <c r="L795" s="78">
        <v>795</v>
      </c>
      <c r="M795" s="78"/>
      <c r="N795" s="73"/>
      <c r="O795" s="80" t="s">
        <v>381</v>
      </c>
      <c r="P795" s="80" t="s">
        <v>646</v>
      </c>
      <c r="Q795" s="80" t="s">
        <v>1115</v>
      </c>
      <c r="R795" s="80" t="s">
        <v>1537</v>
      </c>
      <c r="S795" s="80"/>
      <c r="T795" s="80"/>
      <c r="U795" s="80"/>
      <c r="V795" s="80"/>
      <c r="W795" s="80"/>
      <c r="X795" s="80"/>
      <c r="Y795" s="80"/>
      <c r="Z795" s="80"/>
      <c r="AA795" s="80"/>
      <c r="AB795">
        <v>12</v>
      </c>
      <c r="AC795" s="79" t="str">
        <f>REPLACE(INDEX(GroupVertices[Group],MATCH(Edges[[#This Row],[Vertex 1]],GroupVertices[Vertex],0)),1,1,"")</f>
        <v>8</v>
      </c>
      <c r="AD795" s="79" t="str">
        <f>REPLACE(INDEX(GroupVertices[Group],MATCH(Edges[[#This Row],[Vertex 2]],GroupVertices[Vertex],0)),1,1,"")</f>
        <v>8</v>
      </c>
      <c r="AE795" s="34"/>
      <c r="AF795" s="34"/>
      <c r="AG795" s="34"/>
      <c r="AH795" s="34"/>
      <c r="AI795" s="34"/>
      <c r="AJ795" s="34"/>
      <c r="AK795" s="34"/>
      <c r="AL795" s="34"/>
      <c r="AM795" s="34"/>
    </row>
    <row r="796" spans="1:39" ht="15">
      <c r="A796" s="65" t="s">
        <v>336</v>
      </c>
      <c r="B796" s="65" t="s">
        <v>378</v>
      </c>
      <c r="C796" s="66" t="s">
        <v>4904</v>
      </c>
      <c r="D796" s="67">
        <v>2.571428571428571</v>
      </c>
      <c r="E796" s="68" t="s">
        <v>137</v>
      </c>
      <c r="F796" s="69">
        <v>27.53125</v>
      </c>
      <c r="G796" s="66"/>
      <c r="H796" s="70"/>
      <c r="I796" s="71"/>
      <c r="J796" s="71"/>
      <c r="K796" s="34"/>
      <c r="L796" s="78">
        <v>796</v>
      </c>
      <c r="M796" s="78"/>
      <c r="N796" s="73"/>
      <c r="O796" s="80" t="s">
        <v>381</v>
      </c>
      <c r="P796" s="80" t="s">
        <v>646</v>
      </c>
      <c r="Q796" s="80" t="s">
        <v>1115</v>
      </c>
      <c r="R796" s="80" t="s">
        <v>1538</v>
      </c>
      <c r="S796" s="80"/>
      <c r="T796" s="80"/>
      <c r="U796" s="80"/>
      <c r="V796" s="80"/>
      <c r="W796" s="80"/>
      <c r="X796" s="80"/>
      <c r="Y796" s="80"/>
      <c r="Z796" s="80"/>
      <c r="AA796" s="80"/>
      <c r="AB796">
        <v>12</v>
      </c>
      <c r="AC796" s="79" t="str">
        <f>REPLACE(INDEX(GroupVertices[Group],MATCH(Edges[[#This Row],[Vertex 1]],GroupVertices[Vertex],0)),1,1,"")</f>
        <v>8</v>
      </c>
      <c r="AD796" s="79" t="str">
        <f>REPLACE(INDEX(GroupVertices[Group],MATCH(Edges[[#This Row],[Vertex 2]],GroupVertices[Vertex],0)),1,1,"")</f>
        <v>8</v>
      </c>
      <c r="AE796" s="34"/>
      <c r="AF796" s="34"/>
      <c r="AG796" s="34"/>
      <c r="AH796" s="34"/>
      <c r="AI796" s="34"/>
      <c r="AJ796" s="34"/>
      <c r="AK796" s="34"/>
      <c r="AL796" s="34"/>
      <c r="AM796" s="34"/>
    </row>
    <row r="797" spans="1:39" ht="15">
      <c r="A797" s="65" t="s">
        <v>336</v>
      </c>
      <c r="B797" s="65" t="s">
        <v>378</v>
      </c>
      <c r="C797" s="66" t="s">
        <v>4904</v>
      </c>
      <c r="D797" s="67">
        <v>2.571428571428571</v>
      </c>
      <c r="E797" s="68" t="s">
        <v>137</v>
      </c>
      <c r="F797" s="69">
        <v>27.53125</v>
      </c>
      <c r="G797" s="66"/>
      <c r="H797" s="70"/>
      <c r="I797" s="71"/>
      <c r="J797" s="71"/>
      <c r="K797" s="34"/>
      <c r="L797" s="78">
        <v>797</v>
      </c>
      <c r="M797" s="78"/>
      <c r="N797" s="73"/>
      <c r="O797" s="80" t="s">
        <v>381</v>
      </c>
      <c r="P797" s="80" t="s">
        <v>646</v>
      </c>
      <c r="Q797" s="80" t="s">
        <v>1115</v>
      </c>
      <c r="R797" s="80" t="s">
        <v>1539</v>
      </c>
      <c r="S797" s="80"/>
      <c r="T797" s="80"/>
      <c r="U797" s="80"/>
      <c r="V797" s="80"/>
      <c r="W797" s="80"/>
      <c r="X797" s="80"/>
      <c r="Y797" s="80"/>
      <c r="Z797" s="80"/>
      <c r="AA797" s="80"/>
      <c r="AB797">
        <v>12</v>
      </c>
      <c r="AC797" s="79" t="str">
        <f>REPLACE(INDEX(GroupVertices[Group],MATCH(Edges[[#This Row],[Vertex 1]],GroupVertices[Vertex],0)),1,1,"")</f>
        <v>8</v>
      </c>
      <c r="AD797" s="79" t="str">
        <f>REPLACE(INDEX(GroupVertices[Group],MATCH(Edges[[#This Row],[Vertex 2]],GroupVertices[Vertex],0)),1,1,"")</f>
        <v>8</v>
      </c>
      <c r="AE797" s="34"/>
      <c r="AF797" s="34"/>
      <c r="AG797" s="34"/>
      <c r="AH797" s="34"/>
      <c r="AI797" s="34"/>
      <c r="AJ797" s="34"/>
      <c r="AK797" s="34"/>
      <c r="AL797" s="34"/>
      <c r="AM797" s="34"/>
    </row>
    <row r="798" spans="1:39" ht="15">
      <c r="A798" s="65" t="s">
        <v>336</v>
      </c>
      <c r="B798" s="65" t="s">
        <v>378</v>
      </c>
      <c r="C798" s="66" t="s">
        <v>4904</v>
      </c>
      <c r="D798" s="67">
        <v>2.571428571428571</v>
      </c>
      <c r="E798" s="68" t="s">
        <v>137</v>
      </c>
      <c r="F798" s="69">
        <v>27.53125</v>
      </c>
      <c r="G798" s="66"/>
      <c r="H798" s="70"/>
      <c r="I798" s="71"/>
      <c r="J798" s="71"/>
      <c r="K798" s="34"/>
      <c r="L798" s="78">
        <v>798</v>
      </c>
      <c r="M798" s="78"/>
      <c r="N798" s="73"/>
      <c r="O798" s="80" t="s">
        <v>381</v>
      </c>
      <c r="P798" s="80" t="s">
        <v>644</v>
      </c>
      <c r="Q798" s="80" t="s">
        <v>1116</v>
      </c>
      <c r="R798" s="80" t="s">
        <v>1533</v>
      </c>
      <c r="S798" s="80"/>
      <c r="T798" s="80"/>
      <c r="U798" s="80"/>
      <c r="V798" s="80"/>
      <c r="W798" s="80"/>
      <c r="X798" s="80"/>
      <c r="Y798" s="80"/>
      <c r="Z798" s="80"/>
      <c r="AA798" s="80"/>
      <c r="AB798">
        <v>12</v>
      </c>
      <c r="AC798" s="79" t="str">
        <f>REPLACE(INDEX(GroupVertices[Group],MATCH(Edges[[#This Row],[Vertex 1]],GroupVertices[Vertex],0)),1,1,"")</f>
        <v>8</v>
      </c>
      <c r="AD798" s="79" t="str">
        <f>REPLACE(INDEX(GroupVertices[Group],MATCH(Edges[[#This Row],[Vertex 2]],GroupVertices[Vertex],0)),1,1,"")</f>
        <v>8</v>
      </c>
      <c r="AE798" s="34"/>
      <c r="AF798" s="34"/>
      <c r="AG798" s="34"/>
      <c r="AH798" s="34"/>
      <c r="AI798" s="34"/>
      <c r="AJ798" s="34"/>
      <c r="AK798" s="34"/>
      <c r="AL798" s="34"/>
      <c r="AM798" s="34"/>
    </row>
    <row r="799" spans="1:39" ht="15">
      <c r="A799" s="65" t="s">
        <v>337</v>
      </c>
      <c r="B799" s="65" t="s">
        <v>379</v>
      </c>
      <c r="C799" s="66" t="s">
        <v>4894</v>
      </c>
      <c r="D799" s="67">
        <v>1.2857142857142856</v>
      </c>
      <c r="E799" s="68" t="s">
        <v>137</v>
      </c>
      <c r="F799" s="69">
        <v>31.1875</v>
      </c>
      <c r="G799" s="66"/>
      <c r="H799" s="70"/>
      <c r="I799" s="71"/>
      <c r="J799" s="71"/>
      <c r="K799" s="34"/>
      <c r="L799" s="78">
        <v>799</v>
      </c>
      <c r="M799" s="78"/>
      <c r="N799" s="73"/>
      <c r="O799" s="80" t="s">
        <v>381</v>
      </c>
      <c r="P799" s="80" t="s">
        <v>647</v>
      </c>
      <c r="Q799" s="80" t="s">
        <v>1117</v>
      </c>
      <c r="R799" s="80" t="s">
        <v>1540</v>
      </c>
      <c r="S799" s="80"/>
      <c r="T799" s="80"/>
      <c r="U799" s="80"/>
      <c r="V799" s="80"/>
      <c r="W799" s="80"/>
      <c r="X799" s="80"/>
      <c r="Y799" s="80"/>
      <c r="Z799" s="80"/>
      <c r="AA799" s="80"/>
      <c r="AB799">
        <v>3</v>
      </c>
      <c r="AC799" s="79" t="str">
        <f>REPLACE(INDEX(GroupVertices[Group],MATCH(Edges[[#This Row],[Vertex 1]],GroupVertices[Vertex],0)),1,1,"")</f>
        <v>8</v>
      </c>
      <c r="AD799" s="79" t="str">
        <f>REPLACE(INDEX(GroupVertices[Group],MATCH(Edges[[#This Row],[Vertex 2]],GroupVertices[Vertex],0)),1,1,"")</f>
        <v>8</v>
      </c>
      <c r="AE799" s="34"/>
      <c r="AF799" s="34"/>
      <c r="AG799" s="34"/>
      <c r="AH799" s="34"/>
      <c r="AI799" s="34"/>
      <c r="AJ799" s="34"/>
      <c r="AK799" s="34"/>
      <c r="AL799" s="34"/>
      <c r="AM799" s="34"/>
    </row>
    <row r="800" spans="1:39" ht="15">
      <c r="A800" s="65" t="s">
        <v>337</v>
      </c>
      <c r="B800" s="65" t="s">
        <v>379</v>
      </c>
      <c r="C800" s="66" t="s">
        <v>4894</v>
      </c>
      <c r="D800" s="67">
        <v>1.2857142857142856</v>
      </c>
      <c r="E800" s="68" t="s">
        <v>137</v>
      </c>
      <c r="F800" s="69">
        <v>31.1875</v>
      </c>
      <c r="G800" s="66"/>
      <c r="H800" s="70"/>
      <c r="I800" s="71"/>
      <c r="J800" s="71"/>
      <c r="K800" s="34"/>
      <c r="L800" s="78">
        <v>800</v>
      </c>
      <c r="M800" s="78"/>
      <c r="N800" s="73"/>
      <c r="O800" s="80" t="s">
        <v>381</v>
      </c>
      <c r="P800" s="80" t="s">
        <v>647</v>
      </c>
      <c r="Q800" s="80" t="s">
        <v>1117</v>
      </c>
      <c r="R800" s="80" t="s">
        <v>1541</v>
      </c>
      <c r="S800" s="80"/>
      <c r="T800" s="80"/>
      <c r="U800" s="80"/>
      <c r="V800" s="80"/>
      <c r="W800" s="80"/>
      <c r="X800" s="80"/>
      <c r="Y800" s="80"/>
      <c r="Z800" s="80"/>
      <c r="AA800" s="80"/>
      <c r="AB800">
        <v>3</v>
      </c>
      <c r="AC800" s="79" t="str">
        <f>REPLACE(INDEX(GroupVertices[Group],MATCH(Edges[[#This Row],[Vertex 1]],GroupVertices[Vertex],0)),1,1,"")</f>
        <v>8</v>
      </c>
      <c r="AD800" s="79" t="str">
        <f>REPLACE(INDEX(GroupVertices[Group],MATCH(Edges[[#This Row],[Vertex 2]],GroupVertices[Vertex],0)),1,1,"")</f>
        <v>8</v>
      </c>
      <c r="AE800" s="34"/>
      <c r="AF800" s="34"/>
      <c r="AG800" s="34"/>
      <c r="AH800" s="34"/>
      <c r="AI800" s="34"/>
      <c r="AJ800" s="34"/>
      <c r="AK800" s="34"/>
      <c r="AL800" s="34"/>
      <c r="AM800" s="34"/>
    </row>
    <row r="801" spans="1:39" ht="15">
      <c r="A801" s="65" t="s">
        <v>337</v>
      </c>
      <c r="B801" s="65" t="s">
        <v>379</v>
      </c>
      <c r="C801" s="66" t="s">
        <v>4894</v>
      </c>
      <c r="D801" s="67">
        <v>1.2857142857142856</v>
      </c>
      <c r="E801" s="68" t="s">
        <v>137</v>
      </c>
      <c r="F801" s="69">
        <v>31.1875</v>
      </c>
      <c r="G801" s="66"/>
      <c r="H801" s="70"/>
      <c r="I801" s="71"/>
      <c r="J801" s="71"/>
      <c r="K801" s="34"/>
      <c r="L801" s="78">
        <v>801</v>
      </c>
      <c r="M801" s="78"/>
      <c r="N801" s="73"/>
      <c r="O801" s="80" t="s">
        <v>381</v>
      </c>
      <c r="P801" s="80" t="s">
        <v>647</v>
      </c>
      <c r="Q801" s="80" t="s">
        <v>1117</v>
      </c>
      <c r="R801" s="80" t="s">
        <v>1542</v>
      </c>
      <c r="S801" s="80"/>
      <c r="T801" s="80"/>
      <c r="U801" s="80"/>
      <c r="V801" s="80"/>
      <c r="W801" s="80"/>
      <c r="X801" s="80"/>
      <c r="Y801" s="80"/>
      <c r="Z801" s="80"/>
      <c r="AA801" s="80"/>
      <c r="AB801">
        <v>3</v>
      </c>
      <c r="AC801" s="79" t="str">
        <f>REPLACE(INDEX(GroupVertices[Group],MATCH(Edges[[#This Row],[Vertex 1]],GroupVertices[Vertex],0)),1,1,"")</f>
        <v>8</v>
      </c>
      <c r="AD801" s="79" t="str">
        <f>REPLACE(INDEX(GroupVertices[Group],MATCH(Edges[[#This Row],[Vertex 2]],GroupVertices[Vertex],0)),1,1,"")</f>
        <v>8</v>
      </c>
      <c r="AE801" s="34"/>
      <c r="AF801" s="34"/>
      <c r="AG801" s="34"/>
      <c r="AH801" s="34"/>
      <c r="AI801" s="34"/>
      <c r="AJ801" s="34"/>
      <c r="AK801" s="34"/>
      <c r="AL801" s="34"/>
      <c r="AM801" s="34"/>
    </row>
    <row r="802" spans="1:39" ht="15">
      <c r="A802" s="65" t="s">
        <v>253</v>
      </c>
      <c r="B802" s="65" t="s">
        <v>379</v>
      </c>
      <c r="C802" s="66" t="s">
        <v>4900</v>
      </c>
      <c r="D802" s="67">
        <v>2.857142857142857</v>
      </c>
      <c r="E802" s="68" t="s">
        <v>137</v>
      </c>
      <c r="F802" s="69">
        <v>26.71875</v>
      </c>
      <c r="G802" s="66"/>
      <c r="H802" s="70"/>
      <c r="I802" s="71"/>
      <c r="J802" s="71"/>
      <c r="K802" s="34"/>
      <c r="L802" s="78">
        <v>802</v>
      </c>
      <c r="M802" s="78"/>
      <c r="N802" s="73"/>
      <c r="O802" s="80" t="s">
        <v>381</v>
      </c>
      <c r="P802" s="80" t="s">
        <v>647</v>
      </c>
      <c r="Q802" s="80" t="s">
        <v>1118</v>
      </c>
      <c r="R802" s="80" t="s">
        <v>1540</v>
      </c>
      <c r="S802" s="80"/>
      <c r="T802" s="80"/>
      <c r="U802" s="80"/>
      <c r="V802" s="80"/>
      <c r="W802" s="80"/>
      <c r="X802" s="80"/>
      <c r="Y802" s="80"/>
      <c r="Z802" s="80"/>
      <c r="AA802" s="80"/>
      <c r="AB802">
        <v>14</v>
      </c>
      <c r="AC802" s="79" t="str">
        <f>REPLACE(INDEX(GroupVertices[Group],MATCH(Edges[[#This Row],[Vertex 1]],GroupVertices[Vertex],0)),1,1,"")</f>
        <v>8</v>
      </c>
      <c r="AD802" s="79" t="str">
        <f>REPLACE(INDEX(GroupVertices[Group],MATCH(Edges[[#This Row],[Vertex 2]],GroupVertices[Vertex],0)),1,1,"")</f>
        <v>8</v>
      </c>
      <c r="AE802" s="34"/>
      <c r="AF802" s="34"/>
      <c r="AG802" s="34"/>
      <c r="AH802" s="34"/>
      <c r="AI802" s="34"/>
      <c r="AJ802" s="34"/>
      <c r="AK802" s="34"/>
      <c r="AL802" s="34"/>
      <c r="AM802" s="34"/>
    </row>
    <row r="803" spans="1:39" ht="15">
      <c r="A803" s="65" t="s">
        <v>253</v>
      </c>
      <c r="B803" s="65" t="s">
        <v>379</v>
      </c>
      <c r="C803" s="66" t="s">
        <v>4900</v>
      </c>
      <c r="D803" s="67">
        <v>2.857142857142857</v>
      </c>
      <c r="E803" s="68" t="s">
        <v>137</v>
      </c>
      <c r="F803" s="69">
        <v>26.71875</v>
      </c>
      <c r="G803" s="66"/>
      <c r="H803" s="70"/>
      <c r="I803" s="71"/>
      <c r="J803" s="71"/>
      <c r="K803" s="34"/>
      <c r="L803" s="78">
        <v>803</v>
      </c>
      <c r="M803" s="78"/>
      <c r="N803" s="73"/>
      <c r="O803" s="80" t="s">
        <v>381</v>
      </c>
      <c r="P803" s="80" t="s">
        <v>647</v>
      </c>
      <c r="Q803" s="80" t="s">
        <v>1118</v>
      </c>
      <c r="R803" s="80" t="s">
        <v>1541</v>
      </c>
      <c r="S803" s="80"/>
      <c r="T803" s="80"/>
      <c r="U803" s="80"/>
      <c r="V803" s="80"/>
      <c r="W803" s="80"/>
      <c r="X803" s="80"/>
      <c r="Y803" s="80"/>
      <c r="Z803" s="80"/>
      <c r="AA803" s="80"/>
      <c r="AB803">
        <v>14</v>
      </c>
      <c r="AC803" s="79" t="str">
        <f>REPLACE(INDEX(GroupVertices[Group],MATCH(Edges[[#This Row],[Vertex 1]],GroupVertices[Vertex],0)),1,1,"")</f>
        <v>8</v>
      </c>
      <c r="AD803" s="79" t="str">
        <f>REPLACE(INDEX(GroupVertices[Group],MATCH(Edges[[#This Row],[Vertex 2]],GroupVertices[Vertex],0)),1,1,"")</f>
        <v>8</v>
      </c>
      <c r="AE803" s="34"/>
      <c r="AF803" s="34"/>
      <c r="AG803" s="34"/>
      <c r="AH803" s="34"/>
      <c r="AI803" s="34"/>
      <c r="AJ803" s="34"/>
      <c r="AK803" s="34"/>
      <c r="AL803" s="34"/>
      <c r="AM803" s="34"/>
    </row>
    <row r="804" spans="1:39" ht="15">
      <c r="A804" s="65" t="s">
        <v>253</v>
      </c>
      <c r="B804" s="65" t="s">
        <v>379</v>
      </c>
      <c r="C804" s="66" t="s">
        <v>4900</v>
      </c>
      <c r="D804" s="67">
        <v>2.857142857142857</v>
      </c>
      <c r="E804" s="68" t="s">
        <v>137</v>
      </c>
      <c r="F804" s="69">
        <v>26.71875</v>
      </c>
      <c r="G804" s="66"/>
      <c r="H804" s="70"/>
      <c r="I804" s="71"/>
      <c r="J804" s="71"/>
      <c r="K804" s="34"/>
      <c r="L804" s="78">
        <v>804</v>
      </c>
      <c r="M804" s="78"/>
      <c r="N804" s="73"/>
      <c r="O804" s="80" t="s">
        <v>381</v>
      </c>
      <c r="P804" s="80" t="s">
        <v>647</v>
      </c>
      <c r="Q804" s="80" t="s">
        <v>1118</v>
      </c>
      <c r="R804" s="80" t="s">
        <v>1542</v>
      </c>
      <c r="S804" s="80"/>
      <c r="T804" s="80"/>
      <c r="U804" s="80"/>
      <c r="V804" s="80"/>
      <c r="W804" s="80"/>
      <c r="X804" s="80"/>
      <c r="Y804" s="80"/>
      <c r="Z804" s="80"/>
      <c r="AA804" s="80"/>
      <c r="AB804">
        <v>14</v>
      </c>
      <c r="AC804" s="79" t="str">
        <f>REPLACE(INDEX(GroupVertices[Group],MATCH(Edges[[#This Row],[Vertex 1]],GroupVertices[Vertex],0)),1,1,"")</f>
        <v>8</v>
      </c>
      <c r="AD804" s="79" t="str">
        <f>REPLACE(INDEX(GroupVertices[Group],MATCH(Edges[[#This Row],[Vertex 2]],GroupVertices[Vertex],0)),1,1,"")</f>
        <v>8</v>
      </c>
      <c r="AE804" s="34"/>
      <c r="AF804" s="34"/>
      <c r="AG804" s="34"/>
      <c r="AH804" s="34"/>
      <c r="AI804" s="34"/>
      <c r="AJ804" s="34"/>
      <c r="AK804" s="34"/>
      <c r="AL804" s="34"/>
      <c r="AM804" s="34"/>
    </row>
    <row r="805" spans="1:39" ht="15">
      <c r="A805" s="65" t="s">
        <v>253</v>
      </c>
      <c r="B805" s="65" t="s">
        <v>379</v>
      </c>
      <c r="C805" s="66" t="s">
        <v>4900</v>
      </c>
      <c r="D805" s="67">
        <v>2.857142857142857</v>
      </c>
      <c r="E805" s="68" t="s">
        <v>137</v>
      </c>
      <c r="F805" s="69">
        <v>26.71875</v>
      </c>
      <c r="G805" s="66"/>
      <c r="H805" s="70"/>
      <c r="I805" s="71"/>
      <c r="J805" s="71"/>
      <c r="K805" s="34"/>
      <c r="L805" s="78">
        <v>805</v>
      </c>
      <c r="M805" s="78"/>
      <c r="N805" s="73"/>
      <c r="O805" s="80" t="s">
        <v>381</v>
      </c>
      <c r="P805" s="80" t="s">
        <v>647</v>
      </c>
      <c r="Q805" s="80" t="s">
        <v>1119</v>
      </c>
      <c r="R805" s="80" t="s">
        <v>1540</v>
      </c>
      <c r="S805" s="80"/>
      <c r="T805" s="80"/>
      <c r="U805" s="80"/>
      <c r="V805" s="80"/>
      <c r="W805" s="80"/>
      <c r="X805" s="80"/>
      <c r="Y805" s="80"/>
      <c r="Z805" s="80"/>
      <c r="AA805" s="80"/>
      <c r="AB805">
        <v>14</v>
      </c>
      <c r="AC805" s="79" t="str">
        <f>REPLACE(INDEX(GroupVertices[Group],MATCH(Edges[[#This Row],[Vertex 1]],GroupVertices[Vertex],0)),1,1,"")</f>
        <v>8</v>
      </c>
      <c r="AD805" s="79" t="str">
        <f>REPLACE(INDEX(GroupVertices[Group],MATCH(Edges[[#This Row],[Vertex 2]],GroupVertices[Vertex],0)),1,1,"")</f>
        <v>8</v>
      </c>
      <c r="AE805" s="34"/>
      <c r="AF805" s="34"/>
      <c r="AG805" s="34"/>
      <c r="AH805" s="34"/>
      <c r="AI805" s="34"/>
      <c r="AJ805" s="34"/>
      <c r="AK805" s="34"/>
      <c r="AL805" s="34"/>
      <c r="AM805" s="34"/>
    </row>
    <row r="806" spans="1:39" ht="15">
      <c r="A806" s="65" t="s">
        <v>253</v>
      </c>
      <c r="B806" s="65" t="s">
        <v>379</v>
      </c>
      <c r="C806" s="66" t="s">
        <v>4900</v>
      </c>
      <c r="D806" s="67">
        <v>2.857142857142857</v>
      </c>
      <c r="E806" s="68" t="s">
        <v>137</v>
      </c>
      <c r="F806" s="69">
        <v>26.71875</v>
      </c>
      <c r="G806" s="66"/>
      <c r="H806" s="70"/>
      <c r="I806" s="71"/>
      <c r="J806" s="71"/>
      <c r="K806" s="34"/>
      <c r="L806" s="78">
        <v>806</v>
      </c>
      <c r="M806" s="78"/>
      <c r="N806" s="73"/>
      <c r="O806" s="80" t="s">
        <v>381</v>
      </c>
      <c r="P806" s="80" t="s">
        <v>647</v>
      </c>
      <c r="Q806" s="80" t="s">
        <v>1119</v>
      </c>
      <c r="R806" s="80" t="s">
        <v>1541</v>
      </c>
      <c r="S806" s="80"/>
      <c r="T806" s="80"/>
      <c r="U806" s="80"/>
      <c r="V806" s="80"/>
      <c r="W806" s="80"/>
      <c r="X806" s="80"/>
      <c r="Y806" s="80"/>
      <c r="Z806" s="80"/>
      <c r="AA806" s="80"/>
      <c r="AB806">
        <v>14</v>
      </c>
      <c r="AC806" s="79" t="str">
        <f>REPLACE(INDEX(GroupVertices[Group],MATCH(Edges[[#This Row],[Vertex 1]],GroupVertices[Vertex],0)),1,1,"")</f>
        <v>8</v>
      </c>
      <c r="AD806" s="79" t="str">
        <f>REPLACE(INDEX(GroupVertices[Group],MATCH(Edges[[#This Row],[Vertex 2]],GroupVertices[Vertex],0)),1,1,"")</f>
        <v>8</v>
      </c>
      <c r="AE806" s="34"/>
      <c r="AF806" s="34"/>
      <c r="AG806" s="34"/>
      <c r="AH806" s="34"/>
      <c r="AI806" s="34"/>
      <c r="AJ806" s="34"/>
      <c r="AK806" s="34"/>
      <c r="AL806" s="34"/>
      <c r="AM806" s="34"/>
    </row>
    <row r="807" spans="1:39" ht="15">
      <c r="A807" s="65" t="s">
        <v>253</v>
      </c>
      <c r="B807" s="65" t="s">
        <v>379</v>
      </c>
      <c r="C807" s="66" t="s">
        <v>4900</v>
      </c>
      <c r="D807" s="67">
        <v>2.857142857142857</v>
      </c>
      <c r="E807" s="68" t="s">
        <v>137</v>
      </c>
      <c r="F807" s="69">
        <v>26.71875</v>
      </c>
      <c r="G807" s="66"/>
      <c r="H807" s="70"/>
      <c r="I807" s="71"/>
      <c r="J807" s="71"/>
      <c r="K807" s="34"/>
      <c r="L807" s="78">
        <v>807</v>
      </c>
      <c r="M807" s="78"/>
      <c r="N807" s="73"/>
      <c r="O807" s="80" t="s">
        <v>381</v>
      </c>
      <c r="P807" s="80" t="s">
        <v>647</v>
      </c>
      <c r="Q807" s="80" t="s">
        <v>1119</v>
      </c>
      <c r="R807" s="80" t="s">
        <v>1542</v>
      </c>
      <c r="S807" s="80"/>
      <c r="T807" s="80"/>
      <c r="U807" s="80"/>
      <c r="V807" s="80"/>
      <c r="W807" s="80"/>
      <c r="X807" s="80"/>
      <c r="Y807" s="80"/>
      <c r="Z807" s="80"/>
      <c r="AA807" s="80"/>
      <c r="AB807">
        <v>14</v>
      </c>
      <c r="AC807" s="79" t="str">
        <f>REPLACE(INDEX(GroupVertices[Group],MATCH(Edges[[#This Row],[Vertex 1]],GroupVertices[Vertex],0)),1,1,"")</f>
        <v>8</v>
      </c>
      <c r="AD807" s="79" t="str">
        <f>REPLACE(INDEX(GroupVertices[Group],MATCH(Edges[[#This Row],[Vertex 2]],GroupVertices[Vertex],0)),1,1,"")</f>
        <v>8</v>
      </c>
      <c r="AE807" s="34"/>
      <c r="AF807" s="34"/>
      <c r="AG807" s="34"/>
      <c r="AH807" s="34"/>
      <c r="AI807" s="34"/>
      <c r="AJ807" s="34"/>
      <c r="AK807" s="34"/>
      <c r="AL807" s="34"/>
      <c r="AM807" s="34"/>
    </row>
    <row r="808" spans="1:39" ht="15">
      <c r="A808" s="65" t="s">
        <v>253</v>
      </c>
      <c r="B808" s="65" t="s">
        <v>379</v>
      </c>
      <c r="C808" s="66" t="s">
        <v>4900</v>
      </c>
      <c r="D808" s="67">
        <v>2.857142857142857</v>
      </c>
      <c r="E808" s="68" t="s">
        <v>137</v>
      </c>
      <c r="F808" s="69">
        <v>26.71875</v>
      </c>
      <c r="G808" s="66"/>
      <c r="H808" s="70"/>
      <c r="I808" s="71"/>
      <c r="J808" s="71"/>
      <c r="K808" s="34"/>
      <c r="L808" s="78">
        <v>808</v>
      </c>
      <c r="M808" s="78"/>
      <c r="N808" s="73"/>
      <c r="O808" s="80" t="s">
        <v>381</v>
      </c>
      <c r="P808" s="80" t="s">
        <v>647</v>
      </c>
      <c r="Q808" s="80" t="s">
        <v>1120</v>
      </c>
      <c r="R808" s="80" t="s">
        <v>1540</v>
      </c>
      <c r="S808" s="80"/>
      <c r="T808" s="80"/>
      <c r="U808" s="80"/>
      <c r="V808" s="80"/>
      <c r="W808" s="80"/>
      <c r="X808" s="80"/>
      <c r="Y808" s="80"/>
      <c r="Z808" s="80"/>
      <c r="AA808" s="80"/>
      <c r="AB808">
        <v>14</v>
      </c>
      <c r="AC808" s="79" t="str">
        <f>REPLACE(INDEX(GroupVertices[Group],MATCH(Edges[[#This Row],[Vertex 1]],GroupVertices[Vertex],0)),1,1,"")</f>
        <v>8</v>
      </c>
      <c r="AD808" s="79" t="str">
        <f>REPLACE(INDEX(GroupVertices[Group],MATCH(Edges[[#This Row],[Vertex 2]],GroupVertices[Vertex],0)),1,1,"")</f>
        <v>8</v>
      </c>
      <c r="AE808" s="34"/>
      <c r="AF808" s="34"/>
      <c r="AG808" s="34"/>
      <c r="AH808" s="34"/>
      <c r="AI808" s="34"/>
      <c r="AJ808" s="34"/>
      <c r="AK808" s="34"/>
      <c r="AL808" s="34"/>
      <c r="AM808" s="34"/>
    </row>
    <row r="809" spans="1:39" ht="15">
      <c r="A809" s="65" t="s">
        <v>253</v>
      </c>
      <c r="B809" s="65" t="s">
        <v>379</v>
      </c>
      <c r="C809" s="66" t="s">
        <v>4900</v>
      </c>
      <c r="D809" s="67">
        <v>2.857142857142857</v>
      </c>
      <c r="E809" s="68" t="s">
        <v>137</v>
      </c>
      <c r="F809" s="69">
        <v>26.71875</v>
      </c>
      <c r="G809" s="66"/>
      <c r="H809" s="70"/>
      <c r="I809" s="71"/>
      <c r="J809" s="71"/>
      <c r="K809" s="34"/>
      <c r="L809" s="78">
        <v>809</v>
      </c>
      <c r="M809" s="78"/>
      <c r="N809" s="73"/>
      <c r="O809" s="80" t="s">
        <v>381</v>
      </c>
      <c r="P809" s="80" t="s">
        <v>647</v>
      </c>
      <c r="Q809" s="80" t="s">
        <v>1120</v>
      </c>
      <c r="R809" s="80" t="s">
        <v>1541</v>
      </c>
      <c r="S809" s="80"/>
      <c r="T809" s="80"/>
      <c r="U809" s="80"/>
      <c r="V809" s="80"/>
      <c r="W809" s="80"/>
      <c r="X809" s="80"/>
      <c r="Y809" s="80"/>
      <c r="Z809" s="80"/>
      <c r="AA809" s="80"/>
      <c r="AB809">
        <v>14</v>
      </c>
      <c r="AC809" s="79" t="str">
        <f>REPLACE(INDEX(GroupVertices[Group],MATCH(Edges[[#This Row],[Vertex 1]],GroupVertices[Vertex],0)),1,1,"")</f>
        <v>8</v>
      </c>
      <c r="AD809" s="79" t="str">
        <f>REPLACE(INDEX(GroupVertices[Group],MATCH(Edges[[#This Row],[Vertex 2]],GroupVertices[Vertex],0)),1,1,"")</f>
        <v>8</v>
      </c>
      <c r="AE809" s="34"/>
      <c r="AF809" s="34"/>
      <c r="AG809" s="34"/>
      <c r="AH809" s="34"/>
      <c r="AI809" s="34"/>
      <c r="AJ809" s="34"/>
      <c r="AK809" s="34"/>
      <c r="AL809" s="34"/>
      <c r="AM809" s="34"/>
    </row>
    <row r="810" spans="1:39" ht="15">
      <c r="A810" s="65" t="s">
        <v>253</v>
      </c>
      <c r="B810" s="65" t="s">
        <v>379</v>
      </c>
      <c r="C810" s="66" t="s">
        <v>4900</v>
      </c>
      <c r="D810" s="67">
        <v>2.857142857142857</v>
      </c>
      <c r="E810" s="68" t="s">
        <v>137</v>
      </c>
      <c r="F810" s="69">
        <v>26.71875</v>
      </c>
      <c r="G810" s="66"/>
      <c r="H810" s="70"/>
      <c r="I810" s="71"/>
      <c r="J810" s="71"/>
      <c r="K810" s="34"/>
      <c r="L810" s="78">
        <v>810</v>
      </c>
      <c r="M810" s="78"/>
      <c r="N810" s="73"/>
      <c r="O810" s="80" t="s">
        <v>381</v>
      </c>
      <c r="P810" s="80" t="s">
        <v>647</v>
      </c>
      <c r="Q810" s="80" t="s">
        <v>1120</v>
      </c>
      <c r="R810" s="80" t="s">
        <v>1542</v>
      </c>
      <c r="S810" s="80"/>
      <c r="T810" s="80"/>
      <c r="U810" s="80"/>
      <c r="V810" s="80"/>
      <c r="W810" s="80"/>
      <c r="X810" s="80"/>
      <c r="Y810" s="80"/>
      <c r="Z810" s="80"/>
      <c r="AA810" s="80"/>
      <c r="AB810">
        <v>14</v>
      </c>
      <c r="AC810" s="79" t="str">
        <f>REPLACE(INDEX(GroupVertices[Group],MATCH(Edges[[#This Row],[Vertex 1]],GroupVertices[Vertex],0)),1,1,"")</f>
        <v>8</v>
      </c>
      <c r="AD810" s="79" t="str">
        <f>REPLACE(INDEX(GroupVertices[Group],MATCH(Edges[[#This Row],[Vertex 2]],GroupVertices[Vertex],0)),1,1,"")</f>
        <v>8</v>
      </c>
      <c r="AE810" s="34"/>
      <c r="AF810" s="34"/>
      <c r="AG810" s="34"/>
      <c r="AH810" s="34"/>
      <c r="AI810" s="34"/>
      <c r="AJ810" s="34"/>
      <c r="AK810" s="34"/>
      <c r="AL810" s="34"/>
      <c r="AM810" s="34"/>
    </row>
    <row r="811" spans="1:39" ht="15">
      <c r="A811" s="65" t="s">
        <v>253</v>
      </c>
      <c r="B811" s="65" t="s">
        <v>379</v>
      </c>
      <c r="C811" s="66" t="s">
        <v>4900</v>
      </c>
      <c r="D811" s="67">
        <v>2.857142857142857</v>
      </c>
      <c r="E811" s="68" t="s">
        <v>137</v>
      </c>
      <c r="F811" s="69">
        <v>26.71875</v>
      </c>
      <c r="G811" s="66"/>
      <c r="H811" s="70"/>
      <c r="I811" s="71"/>
      <c r="J811" s="71"/>
      <c r="K811" s="34"/>
      <c r="L811" s="78">
        <v>811</v>
      </c>
      <c r="M811" s="78"/>
      <c r="N811" s="73"/>
      <c r="O811" s="80" t="s">
        <v>381</v>
      </c>
      <c r="P811" s="80" t="s">
        <v>647</v>
      </c>
      <c r="Q811" s="80" t="s">
        <v>1121</v>
      </c>
      <c r="R811" s="80" t="s">
        <v>1540</v>
      </c>
      <c r="S811" s="80"/>
      <c r="T811" s="80"/>
      <c r="U811" s="80"/>
      <c r="V811" s="80"/>
      <c r="W811" s="80"/>
      <c r="X811" s="80"/>
      <c r="Y811" s="80"/>
      <c r="Z811" s="80"/>
      <c r="AA811" s="80"/>
      <c r="AB811">
        <v>14</v>
      </c>
      <c r="AC811" s="79" t="str">
        <f>REPLACE(INDEX(GroupVertices[Group],MATCH(Edges[[#This Row],[Vertex 1]],GroupVertices[Vertex],0)),1,1,"")</f>
        <v>8</v>
      </c>
      <c r="AD811" s="79" t="str">
        <f>REPLACE(INDEX(GroupVertices[Group],MATCH(Edges[[#This Row],[Vertex 2]],GroupVertices[Vertex],0)),1,1,"")</f>
        <v>8</v>
      </c>
      <c r="AE811" s="34"/>
      <c r="AF811" s="34"/>
      <c r="AG811" s="34"/>
      <c r="AH811" s="34"/>
      <c r="AI811" s="34"/>
      <c r="AJ811" s="34"/>
      <c r="AK811" s="34"/>
      <c r="AL811" s="34"/>
      <c r="AM811" s="34"/>
    </row>
    <row r="812" spans="1:39" ht="15">
      <c r="A812" s="65" t="s">
        <v>253</v>
      </c>
      <c r="B812" s="65" t="s">
        <v>379</v>
      </c>
      <c r="C812" s="66" t="s">
        <v>4900</v>
      </c>
      <c r="D812" s="67">
        <v>2.857142857142857</v>
      </c>
      <c r="E812" s="68" t="s">
        <v>137</v>
      </c>
      <c r="F812" s="69">
        <v>26.71875</v>
      </c>
      <c r="G812" s="66"/>
      <c r="H812" s="70"/>
      <c r="I812" s="71"/>
      <c r="J812" s="71"/>
      <c r="K812" s="34"/>
      <c r="L812" s="78">
        <v>812</v>
      </c>
      <c r="M812" s="78"/>
      <c r="N812" s="73"/>
      <c r="O812" s="80" t="s">
        <v>381</v>
      </c>
      <c r="P812" s="80" t="s">
        <v>647</v>
      </c>
      <c r="Q812" s="80" t="s">
        <v>1121</v>
      </c>
      <c r="R812" s="80" t="s">
        <v>1541</v>
      </c>
      <c r="S812" s="80"/>
      <c r="T812" s="80"/>
      <c r="U812" s="80"/>
      <c r="V812" s="80"/>
      <c r="W812" s="80"/>
      <c r="X812" s="80"/>
      <c r="Y812" s="80"/>
      <c r="Z812" s="80"/>
      <c r="AA812" s="80"/>
      <c r="AB812">
        <v>14</v>
      </c>
      <c r="AC812" s="79" t="str">
        <f>REPLACE(INDEX(GroupVertices[Group],MATCH(Edges[[#This Row],[Vertex 1]],GroupVertices[Vertex],0)),1,1,"")</f>
        <v>8</v>
      </c>
      <c r="AD812" s="79" t="str">
        <f>REPLACE(INDEX(GroupVertices[Group],MATCH(Edges[[#This Row],[Vertex 2]],GroupVertices[Vertex],0)),1,1,"")</f>
        <v>8</v>
      </c>
      <c r="AE812" s="34"/>
      <c r="AF812" s="34"/>
      <c r="AG812" s="34"/>
      <c r="AH812" s="34"/>
      <c r="AI812" s="34"/>
      <c r="AJ812" s="34"/>
      <c r="AK812" s="34"/>
      <c r="AL812" s="34"/>
      <c r="AM812" s="34"/>
    </row>
    <row r="813" spans="1:39" ht="15">
      <c r="A813" s="65" t="s">
        <v>253</v>
      </c>
      <c r="B813" s="65" t="s">
        <v>379</v>
      </c>
      <c r="C813" s="66" t="s">
        <v>4900</v>
      </c>
      <c r="D813" s="67">
        <v>2.857142857142857</v>
      </c>
      <c r="E813" s="68" t="s">
        <v>137</v>
      </c>
      <c r="F813" s="69">
        <v>26.71875</v>
      </c>
      <c r="G813" s="66"/>
      <c r="H813" s="70"/>
      <c r="I813" s="71"/>
      <c r="J813" s="71"/>
      <c r="K813" s="34"/>
      <c r="L813" s="78">
        <v>813</v>
      </c>
      <c r="M813" s="78"/>
      <c r="N813" s="73"/>
      <c r="O813" s="80" t="s">
        <v>381</v>
      </c>
      <c r="P813" s="80" t="s">
        <v>647</v>
      </c>
      <c r="Q813" s="80" t="s">
        <v>1121</v>
      </c>
      <c r="R813" s="80" t="s">
        <v>1542</v>
      </c>
      <c r="S813" s="80"/>
      <c r="T813" s="80"/>
      <c r="U813" s="80"/>
      <c r="V813" s="80"/>
      <c r="W813" s="80"/>
      <c r="X813" s="80"/>
      <c r="Y813" s="80"/>
      <c r="Z813" s="80"/>
      <c r="AA813" s="80"/>
      <c r="AB813">
        <v>14</v>
      </c>
      <c r="AC813" s="79" t="str">
        <f>REPLACE(INDEX(GroupVertices[Group],MATCH(Edges[[#This Row],[Vertex 1]],GroupVertices[Vertex],0)),1,1,"")</f>
        <v>8</v>
      </c>
      <c r="AD813" s="79" t="str">
        <f>REPLACE(INDEX(GroupVertices[Group],MATCH(Edges[[#This Row],[Vertex 2]],GroupVertices[Vertex],0)),1,1,"")</f>
        <v>8</v>
      </c>
      <c r="AE813" s="34"/>
      <c r="AF813" s="34"/>
      <c r="AG813" s="34"/>
      <c r="AH813" s="34"/>
      <c r="AI813" s="34"/>
      <c r="AJ813" s="34"/>
      <c r="AK813" s="34"/>
      <c r="AL813" s="34"/>
      <c r="AM813" s="34"/>
    </row>
    <row r="814" spans="1:39" ht="15">
      <c r="A814" s="65" t="s">
        <v>253</v>
      </c>
      <c r="B814" s="65" t="s">
        <v>379</v>
      </c>
      <c r="C814" s="66" t="s">
        <v>4900</v>
      </c>
      <c r="D814" s="67">
        <v>2.857142857142857</v>
      </c>
      <c r="E814" s="68" t="s">
        <v>137</v>
      </c>
      <c r="F814" s="69">
        <v>26.71875</v>
      </c>
      <c r="G814" s="66"/>
      <c r="H814" s="70"/>
      <c r="I814" s="71"/>
      <c r="J814" s="71"/>
      <c r="K814" s="34"/>
      <c r="L814" s="78">
        <v>814</v>
      </c>
      <c r="M814" s="78"/>
      <c r="N814" s="73"/>
      <c r="O814" s="80" t="s">
        <v>381</v>
      </c>
      <c r="P814" s="80" t="s">
        <v>648</v>
      </c>
      <c r="Q814" s="80" t="s">
        <v>1122</v>
      </c>
      <c r="R814" s="80" t="s">
        <v>1543</v>
      </c>
      <c r="S814" s="80"/>
      <c r="T814" s="80"/>
      <c r="U814" s="80"/>
      <c r="V814" s="80"/>
      <c r="W814" s="80"/>
      <c r="X814" s="80"/>
      <c r="Y814" s="80"/>
      <c r="Z814" s="80"/>
      <c r="AA814" s="80"/>
      <c r="AB814">
        <v>14</v>
      </c>
      <c r="AC814" s="79" t="str">
        <f>REPLACE(INDEX(GroupVertices[Group],MATCH(Edges[[#This Row],[Vertex 1]],GroupVertices[Vertex],0)),1,1,"")</f>
        <v>8</v>
      </c>
      <c r="AD814" s="79" t="str">
        <f>REPLACE(INDEX(GroupVertices[Group],MATCH(Edges[[#This Row],[Vertex 2]],GroupVertices[Vertex],0)),1,1,"")</f>
        <v>8</v>
      </c>
      <c r="AE814" s="34"/>
      <c r="AF814" s="34"/>
      <c r="AG814" s="34"/>
      <c r="AH814" s="34"/>
      <c r="AI814" s="34"/>
      <c r="AJ814" s="34"/>
      <c r="AK814" s="34"/>
      <c r="AL814" s="34"/>
      <c r="AM814" s="34"/>
    </row>
    <row r="815" spans="1:39" ht="15">
      <c r="A815" s="65" t="s">
        <v>253</v>
      </c>
      <c r="B815" s="65" t="s">
        <v>379</v>
      </c>
      <c r="C815" s="66" t="s">
        <v>4900</v>
      </c>
      <c r="D815" s="67">
        <v>2.857142857142857</v>
      </c>
      <c r="E815" s="68" t="s">
        <v>137</v>
      </c>
      <c r="F815" s="69">
        <v>26.71875</v>
      </c>
      <c r="G815" s="66"/>
      <c r="H815" s="70"/>
      <c r="I815" s="71"/>
      <c r="J815" s="71"/>
      <c r="K815" s="34"/>
      <c r="L815" s="78">
        <v>815</v>
      </c>
      <c r="M815" s="78"/>
      <c r="N815" s="73"/>
      <c r="O815" s="80" t="s">
        <v>381</v>
      </c>
      <c r="P815" s="80" t="s">
        <v>648</v>
      </c>
      <c r="Q815" s="80" t="s">
        <v>1123</v>
      </c>
      <c r="R815" s="80" t="s">
        <v>1543</v>
      </c>
      <c r="S815" s="80" t="s">
        <v>1612</v>
      </c>
      <c r="T815" s="80"/>
      <c r="U815" s="80" t="s">
        <v>1634</v>
      </c>
      <c r="V815" s="80"/>
      <c r="W815" s="80"/>
      <c r="X815" s="80"/>
      <c r="Y815" s="80" t="s">
        <v>1731</v>
      </c>
      <c r="Z815" s="80" t="s">
        <v>1759</v>
      </c>
      <c r="AA815" s="80"/>
      <c r="AB815">
        <v>14</v>
      </c>
      <c r="AC815" s="79" t="str">
        <f>REPLACE(INDEX(GroupVertices[Group],MATCH(Edges[[#This Row],[Vertex 1]],GroupVertices[Vertex],0)),1,1,"")</f>
        <v>8</v>
      </c>
      <c r="AD815" s="79" t="str">
        <f>REPLACE(INDEX(GroupVertices[Group],MATCH(Edges[[#This Row],[Vertex 2]],GroupVertices[Vertex],0)),1,1,"")</f>
        <v>8</v>
      </c>
      <c r="AE815" s="34"/>
      <c r="AF815" s="34"/>
      <c r="AG815" s="34"/>
      <c r="AH815" s="34"/>
      <c r="AI815" s="34"/>
      <c r="AJ815" s="34"/>
      <c r="AK815" s="34"/>
      <c r="AL815" s="34"/>
      <c r="AM815" s="34"/>
    </row>
    <row r="816" spans="1:39" ht="15">
      <c r="A816" s="65" t="s">
        <v>336</v>
      </c>
      <c r="B816" s="65" t="s">
        <v>379</v>
      </c>
      <c r="C816" s="66" t="s">
        <v>4905</v>
      </c>
      <c r="D816" s="67">
        <v>5</v>
      </c>
      <c r="E816" s="68" t="s">
        <v>137</v>
      </c>
      <c r="F816" s="69">
        <v>10.875</v>
      </c>
      <c r="G816" s="66"/>
      <c r="H816" s="70"/>
      <c r="I816" s="71"/>
      <c r="J816" s="71"/>
      <c r="K816" s="34"/>
      <c r="L816" s="78">
        <v>816</v>
      </c>
      <c r="M816" s="78"/>
      <c r="N816" s="73"/>
      <c r="O816" s="80" t="s">
        <v>381</v>
      </c>
      <c r="P816" s="80" t="s">
        <v>649</v>
      </c>
      <c r="Q816" s="80" t="s">
        <v>1124</v>
      </c>
      <c r="R816" s="80" t="s">
        <v>1544</v>
      </c>
      <c r="S816" s="80"/>
      <c r="T816" s="80"/>
      <c r="U816" s="80"/>
      <c r="V816" s="80"/>
      <c r="W816" s="80"/>
      <c r="X816" s="80"/>
      <c r="Y816" s="80"/>
      <c r="Z816" s="80"/>
      <c r="AA816" s="80"/>
      <c r="AB816">
        <v>53</v>
      </c>
      <c r="AC816" s="79" t="str">
        <f>REPLACE(INDEX(GroupVertices[Group],MATCH(Edges[[#This Row],[Vertex 1]],GroupVertices[Vertex],0)),1,1,"")</f>
        <v>8</v>
      </c>
      <c r="AD816" s="79" t="str">
        <f>REPLACE(INDEX(GroupVertices[Group],MATCH(Edges[[#This Row],[Vertex 2]],GroupVertices[Vertex],0)),1,1,"")</f>
        <v>8</v>
      </c>
      <c r="AE816" s="34"/>
      <c r="AF816" s="34"/>
      <c r="AG816" s="34"/>
      <c r="AH816" s="34"/>
      <c r="AI816" s="34"/>
      <c r="AJ816" s="34"/>
      <c r="AK816" s="34"/>
      <c r="AL816" s="34"/>
      <c r="AM816" s="34"/>
    </row>
    <row r="817" spans="1:39" ht="15">
      <c r="A817" s="65" t="s">
        <v>336</v>
      </c>
      <c r="B817" s="65" t="s">
        <v>379</v>
      </c>
      <c r="C817" s="66" t="s">
        <v>4905</v>
      </c>
      <c r="D817" s="67">
        <v>5</v>
      </c>
      <c r="E817" s="68" t="s">
        <v>137</v>
      </c>
      <c r="F817" s="69">
        <v>10.875</v>
      </c>
      <c r="G817" s="66"/>
      <c r="H817" s="70"/>
      <c r="I817" s="71"/>
      <c r="J817" s="71"/>
      <c r="K817" s="34"/>
      <c r="L817" s="78">
        <v>817</v>
      </c>
      <c r="M817" s="78"/>
      <c r="N817" s="73"/>
      <c r="O817" s="80" t="s">
        <v>381</v>
      </c>
      <c r="P817" s="80" t="s">
        <v>649</v>
      </c>
      <c r="Q817" s="80" t="s">
        <v>1124</v>
      </c>
      <c r="R817" s="80" t="s">
        <v>1545</v>
      </c>
      <c r="S817" s="80"/>
      <c r="T817" s="80"/>
      <c r="U817" s="80"/>
      <c r="V817" s="80"/>
      <c r="W817" s="80"/>
      <c r="X817" s="80"/>
      <c r="Y817" s="80"/>
      <c r="Z817" s="80"/>
      <c r="AA817" s="80"/>
      <c r="AB817">
        <v>53</v>
      </c>
      <c r="AC817" s="79" t="str">
        <f>REPLACE(INDEX(GroupVertices[Group],MATCH(Edges[[#This Row],[Vertex 1]],GroupVertices[Vertex],0)),1,1,"")</f>
        <v>8</v>
      </c>
      <c r="AD817" s="79" t="str">
        <f>REPLACE(INDEX(GroupVertices[Group],MATCH(Edges[[#This Row],[Vertex 2]],GroupVertices[Vertex],0)),1,1,"")</f>
        <v>8</v>
      </c>
      <c r="AE817" s="34"/>
      <c r="AF817" s="34"/>
      <c r="AG817" s="34"/>
      <c r="AH817" s="34"/>
      <c r="AI817" s="34"/>
      <c r="AJ817" s="34"/>
      <c r="AK817" s="34"/>
      <c r="AL817" s="34"/>
      <c r="AM817" s="34"/>
    </row>
    <row r="818" spans="1:39" ht="15">
      <c r="A818" s="65" t="s">
        <v>336</v>
      </c>
      <c r="B818" s="65" t="s">
        <v>379</v>
      </c>
      <c r="C818" s="66" t="s">
        <v>4905</v>
      </c>
      <c r="D818" s="67">
        <v>5</v>
      </c>
      <c r="E818" s="68" t="s">
        <v>137</v>
      </c>
      <c r="F818" s="69">
        <v>10.875</v>
      </c>
      <c r="G818" s="66"/>
      <c r="H818" s="70"/>
      <c r="I818" s="71"/>
      <c r="J818" s="71"/>
      <c r="K818" s="34"/>
      <c r="L818" s="78">
        <v>818</v>
      </c>
      <c r="M818" s="78"/>
      <c r="N818" s="73"/>
      <c r="O818" s="80" t="s">
        <v>381</v>
      </c>
      <c r="P818" s="80" t="s">
        <v>647</v>
      </c>
      <c r="Q818" s="80" t="s">
        <v>1125</v>
      </c>
      <c r="R818" s="80" t="s">
        <v>1540</v>
      </c>
      <c r="S818" s="80"/>
      <c r="T818" s="80"/>
      <c r="U818" s="80"/>
      <c r="V818" s="80"/>
      <c r="W818" s="80"/>
      <c r="X818" s="80"/>
      <c r="Y818" s="80"/>
      <c r="Z818" s="80"/>
      <c r="AA818" s="80"/>
      <c r="AB818">
        <v>53</v>
      </c>
      <c r="AC818" s="79" t="str">
        <f>REPLACE(INDEX(GroupVertices[Group],MATCH(Edges[[#This Row],[Vertex 1]],GroupVertices[Vertex],0)),1,1,"")</f>
        <v>8</v>
      </c>
      <c r="AD818" s="79" t="str">
        <f>REPLACE(INDEX(GroupVertices[Group],MATCH(Edges[[#This Row],[Vertex 2]],GroupVertices[Vertex],0)),1,1,"")</f>
        <v>8</v>
      </c>
      <c r="AE818" s="34"/>
      <c r="AF818" s="34"/>
      <c r="AG818" s="34"/>
      <c r="AH818" s="34"/>
      <c r="AI818" s="34"/>
      <c r="AJ818" s="34"/>
      <c r="AK818" s="34"/>
      <c r="AL818" s="34"/>
      <c r="AM818" s="34"/>
    </row>
    <row r="819" spans="1:39" ht="15">
      <c r="A819" s="65" t="s">
        <v>336</v>
      </c>
      <c r="B819" s="65" t="s">
        <v>379</v>
      </c>
      <c r="C819" s="66" t="s">
        <v>4905</v>
      </c>
      <c r="D819" s="67">
        <v>5</v>
      </c>
      <c r="E819" s="68" t="s">
        <v>137</v>
      </c>
      <c r="F819" s="69">
        <v>10.875</v>
      </c>
      <c r="G819" s="66"/>
      <c r="H819" s="70"/>
      <c r="I819" s="71"/>
      <c r="J819" s="71"/>
      <c r="K819" s="34"/>
      <c r="L819" s="78">
        <v>819</v>
      </c>
      <c r="M819" s="78"/>
      <c r="N819" s="73"/>
      <c r="O819" s="80" t="s">
        <v>381</v>
      </c>
      <c r="P819" s="80" t="s">
        <v>647</v>
      </c>
      <c r="Q819" s="80" t="s">
        <v>1125</v>
      </c>
      <c r="R819" s="80" t="s">
        <v>1541</v>
      </c>
      <c r="S819" s="80"/>
      <c r="T819" s="80"/>
      <c r="U819" s="80"/>
      <c r="V819" s="80"/>
      <c r="W819" s="80"/>
      <c r="X819" s="80"/>
      <c r="Y819" s="80"/>
      <c r="Z819" s="80"/>
      <c r="AA819" s="80"/>
      <c r="AB819">
        <v>53</v>
      </c>
      <c r="AC819" s="79" t="str">
        <f>REPLACE(INDEX(GroupVertices[Group],MATCH(Edges[[#This Row],[Vertex 1]],GroupVertices[Vertex],0)),1,1,"")</f>
        <v>8</v>
      </c>
      <c r="AD819" s="79" t="str">
        <f>REPLACE(INDEX(GroupVertices[Group],MATCH(Edges[[#This Row],[Vertex 2]],GroupVertices[Vertex],0)),1,1,"")</f>
        <v>8</v>
      </c>
      <c r="AE819" s="34"/>
      <c r="AF819" s="34"/>
      <c r="AG819" s="34"/>
      <c r="AH819" s="34"/>
      <c r="AI819" s="34"/>
      <c r="AJ819" s="34"/>
      <c r="AK819" s="34"/>
      <c r="AL819" s="34"/>
      <c r="AM819" s="34"/>
    </row>
    <row r="820" spans="1:39" ht="15">
      <c r="A820" s="65" t="s">
        <v>336</v>
      </c>
      <c r="B820" s="65" t="s">
        <v>379</v>
      </c>
      <c r="C820" s="66" t="s">
        <v>4905</v>
      </c>
      <c r="D820" s="67">
        <v>5</v>
      </c>
      <c r="E820" s="68" t="s">
        <v>137</v>
      </c>
      <c r="F820" s="69">
        <v>10.875</v>
      </c>
      <c r="G820" s="66"/>
      <c r="H820" s="70"/>
      <c r="I820" s="71"/>
      <c r="J820" s="71"/>
      <c r="K820" s="34"/>
      <c r="L820" s="78">
        <v>820</v>
      </c>
      <c r="M820" s="78"/>
      <c r="N820" s="73"/>
      <c r="O820" s="80" t="s">
        <v>381</v>
      </c>
      <c r="P820" s="80" t="s">
        <v>647</v>
      </c>
      <c r="Q820" s="80" t="s">
        <v>1125</v>
      </c>
      <c r="R820" s="80" t="s">
        <v>1542</v>
      </c>
      <c r="S820" s="80"/>
      <c r="T820" s="80"/>
      <c r="U820" s="80"/>
      <c r="V820" s="80"/>
      <c r="W820" s="80"/>
      <c r="X820" s="80"/>
      <c r="Y820" s="80"/>
      <c r="Z820" s="80"/>
      <c r="AA820" s="80"/>
      <c r="AB820">
        <v>53</v>
      </c>
      <c r="AC820" s="79" t="str">
        <f>REPLACE(INDEX(GroupVertices[Group],MATCH(Edges[[#This Row],[Vertex 1]],GroupVertices[Vertex],0)),1,1,"")</f>
        <v>8</v>
      </c>
      <c r="AD820" s="79" t="str">
        <f>REPLACE(INDEX(GroupVertices[Group],MATCH(Edges[[#This Row],[Vertex 2]],GroupVertices[Vertex],0)),1,1,"")</f>
        <v>8</v>
      </c>
      <c r="AE820" s="34"/>
      <c r="AF820" s="34"/>
      <c r="AG820" s="34"/>
      <c r="AH820" s="34"/>
      <c r="AI820" s="34"/>
      <c r="AJ820" s="34"/>
      <c r="AK820" s="34"/>
      <c r="AL820" s="34"/>
      <c r="AM820" s="34"/>
    </row>
    <row r="821" spans="1:39" ht="15">
      <c r="A821" s="65" t="s">
        <v>336</v>
      </c>
      <c r="B821" s="65" t="s">
        <v>379</v>
      </c>
      <c r="C821" s="66" t="s">
        <v>4905</v>
      </c>
      <c r="D821" s="67">
        <v>5</v>
      </c>
      <c r="E821" s="68" t="s">
        <v>137</v>
      </c>
      <c r="F821" s="69">
        <v>10.875</v>
      </c>
      <c r="G821" s="66"/>
      <c r="H821" s="70"/>
      <c r="I821" s="71"/>
      <c r="J821" s="71"/>
      <c r="K821" s="34"/>
      <c r="L821" s="78">
        <v>821</v>
      </c>
      <c r="M821" s="78"/>
      <c r="N821" s="73"/>
      <c r="O821" s="80" t="s">
        <v>381</v>
      </c>
      <c r="P821" s="80" t="s">
        <v>647</v>
      </c>
      <c r="Q821" s="80" t="s">
        <v>1126</v>
      </c>
      <c r="R821" s="80" t="s">
        <v>1540</v>
      </c>
      <c r="S821" s="80"/>
      <c r="T821" s="80"/>
      <c r="U821" s="80"/>
      <c r="V821" s="80"/>
      <c r="W821" s="80"/>
      <c r="X821" s="80"/>
      <c r="Y821" s="80"/>
      <c r="Z821" s="80"/>
      <c r="AA821" s="80"/>
      <c r="AB821">
        <v>53</v>
      </c>
      <c r="AC821" s="79" t="str">
        <f>REPLACE(INDEX(GroupVertices[Group],MATCH(Edges[[#This Row],[Vertex 1]],GroupVertices[Vertex],0)),1,1,"")</f>
        <v>8</v>
      </c>
      <c r="AD821" s="79" t="str">
        <f>REPLACE(INDEX(GroupVertices[Group],MATCH(Edges[[#This Row],[Vertex 2]],GroupVertices[Vertex],0)),1,1,"")</f>
        <v>8</v>
      </c>
      <c r="AE821" s="34"/>
      <c r="AF821" s="34"/>
      <c r="AG821" s="34"/>
      <c r="AH821" s="34"/>
      <c r="AI821" s="34"/>
      <c r="AJ821" s="34"/>
      <c r="AK821" s="34"/>
      <c r="AL821" s="34"/>
      <c r="AM821" s="34"/>
    </row>
    <row r="822" spans="1:39" ht="15">
      <c r="A822" s="65" t="s">
        <v>336</v>
      </c>
      <c r="B822" s="65" t="s">
        <v>379</v>
      </c>
      <c r="C822" s="66" t="s">
        <v>4905</v>
      </c>
      <c r="D822" s="67">
        <v>5</v>
      </c>
      <c r="E822" s="68" t="s">
        <v>137</v>
      </c>
      <c r="F822" s="69">
        <v>10.875</v>
      </c>
      <c r="G822" s="66"/>
      <c r="H822" s="70"/>
      <c r="I822" s="71"/>
      <c r="J822" s="71"/>
      <c r="K822" s="34"/>
      <c r="L822" s="78">
        <v>822</v>
      </c>
      <c r="M822" s="78"/>
      <c r="N822" s="73"/>
      <c r="O822" s="80" t="s">
        <v>381</v>
      </c>
      <c r="P822" s="80" t="s">
        <v>647</v>
      </c>
      <c r="Q822" s="80" t="s">
        <v>1126</v>
      </c>
      <c r="R822" s="80" t="s">
        <v>1541</v>
      </c>
      <c r="S822" s="80"/>
      <c r="T822" s="80"/>
      <c r="U822" s="80"/>
      <c r="V822" s="80"/>
      <c r="W822" s="80"/>
      <c r="X822" s="80"/>
      <c r="Y822" s="80"/>
      <c r="Z822" s="80"/>
      <c r="AA822" s="80"/>
      <c r="AB822">
        <v>53</v>
      </c>
      <c r="AC822" s="79" t="str">
        <f>REPLACE(INDEX(GroupVertices[Group],MATCH(Edges[[#This Row],[Vertex 1]],GroupVertices[Vertex],0)),1,1,"")</f>
        <v>8</v>
      </c>
      <c r="AD822" s="79" t="str">
        <f>REPLACE(INDEX(GroupVertices[Group],MATCH(Edges[[#This Row],[Vertex 2]],GroupVertices[Vertex],0)),1,1,"")</f>
        <v>8</v>
      </c>
      <c r="AE822" s="34"/>
      <c r="AF822" s="34"/>
      <c r="AG822" s="34"/>
      <c r="AH822" s="34"/>
      <c r="AI822" s="34"/>
      <c r="AJ822" s="34"/>
      <c r="AK822" s="34"/>
      <c r="AL822" s="34"/>
      <c r="AM822" s="34"/>
    </row>
    <row r="823" spans="1:39" ht="15">
      <c r="A823" s="65" t="s">
        <v>336</v>
      </c>
      <c r="B823" s="65" t="s">
        <v>379</v>
      </c>
      <c r="C823" s="66" t="s">
        <v>4905</v>
      </c>
      <c r="D823" s="67">
        <v>5</v>
      </c>
      <c r="E823" s="68" t="s">
        <v>137</v>
      </c>
      <c r="F823" s="69">
        <v>10.875</v>
      </c>
      <c r="G823" s="66"/>
      <c r="H823" s="70"/>
      <c r="I823" s="71"/>
      <c r="J823" s="71"/>
      <c r="K823" s="34"/>
      <c r="L823" s="78">
        <v>823</v>
      </c>
      <c r="M823" s="78"/>
      <c r="N823" s="73"/>
      <c r="O823" s="80" t="s">
        <v>381</v>
      </c>
      <c r="P823" s="80" t="s">
        <v>647</v>
      </c>
      <c r="Q823" s="80" t="s">
        <v>1126</v>
      </c>
      <c r="R823" s="80" t="s">
        <v>1542</v>
      </c>
      <c r="S823" s="80"/>
      <c r="T823" s="80"/>
      <c r="U823" s="80"/>
      <c r="V823" s="80"/>
      <c r="W823" s="80"/>
      <c r="X823" s="80"/>
      <c r="Y823" s="80"/>
      <c r="Z823" s="80"/>
      <c r="AA823" s="80"/>
      <c r="AB823">
        <v>53</v>
      </c>
      <c r="AC823" s="79" t="str">
        <f>REPLACE(INDEX(GroupVertices[Group],MATCH(Edges[[#This Row],[Vertex 1]],GroupVertices[Vertex],0)),1,1,"")</f>
        <v>8</v>
      </c>
      <c r="AD823" s="79" t="str">
        <f>REPLACE(INDEX(GroupVertices[Group],MATCH(Edges[[#This Row],[Vertex 2]],GroupVertices[Vertex],0)),1,1,"")</f>
        <v>8</v>
      </c>
      <c r="AE823" s="34"/>
      <c r="AF823" s="34"/>
      <c r="AG823" s="34"/>
      <c r="AH823" s="34"/>
      <c r="AI823" s="34"/>
      <c r="AJ823" s="34"/>
      <c r="AK823" s="34"/>
      <c r="AL823" s="34"/>
      <c r="AM823" s="34"/>
    </row>
    <row r="824" spans="1:39" ht="15">
      <c r="A824" s="65" t="s">
        <v>336</v>
      </c>
      <c r="B824" s="65" t="s">
        <v>379</v>
      </c>
      <c r="C824" s="66" t="s">
        <v>4905</v>
      </c>
      <c r="D824" s="67">
        <v>5</v>
      </c>
      <c r="E824" s="68" t="s">
        <v>137</v>
      </c>
      <c r="F824" s="69">
        <v>10.875</v>
      </c>
      <c r="G824" s="66"/>
      <c r="H824" s="70"/>
      <c r="I824" s="71"/>
      <c r="J824" s="71"/>
      <c r="K824" s="34"/>
      <c r="L824" s="78">
        <v>824</v>
      </c>
      <c r="M824" s="78"/>
      <c r="N824" s="73"/>
      <c r="O824" s="80" t="s">
        <v>381</v>
      </c>
      <c r="P824" s="80" t="s">
        <v>647</v>
      </c>
      <c r="Q824" s="80" t="s">
        <v>1127</v>
      </c>
      <c r="R824" s="80" t="s">
        <v>1540</v>
      </c>
      <c r="S824" s="80"/>
      <c r="T824" s="80"/>
      <c r="U824" s="80"/>
      <c r="V824" s="80"/>
      <c r="W824" s="80"/>
      <c r="X824" s="80"/>
      <c r="Y824" s="80"/>
      <c r="Z824" s="80"/>
      <c r="AA824" s="80"/>
      <c r="AB824">
        <v>53</v>
      </c>
      <c r="AC824" s="79" t="str">
        <f>REPLACE(INDEX(GroupVertices[Group],MATCH(Edges[[#This Row],[Vertex 1]],GroupVertices[Vertex],0)),1,1,"")</f>
        <v>8</v>
      </c>
      <c r="AD824" s="79" t="str">
        <f>REPLACE(INDEX(GroupVertices[Group],MATCH(Edges[[#This Row],[Vertex 2]],GroupVertices[Vertex],0)),1,1,"")</f>
        <v>8</v>
      </c>
      <c r="AE824" s="34"/>
      <c r="AF824" s="34"/>
      <c r="AG824" s="34"/>
      <c r="AH824" s="34"/>
      <c r="AI824" s="34"/>
      <c r="AJ824" s="34"/>
      <c r="AK824" s="34"/>
      <c r="AL824" s="34"/>
      <c r="AM824" s="34"/>
    </row>
    <row r="825" spans="1:39" ht="15">
      <c r="A825" s="65" t="s">
        <v>336</v>
      </c>
      <c r="B825" s="65" t="s">
        <v>379</v>
      </c>
      <c r="C825" s="66" t="s">
        <v>4905</v>
      </c>
      <c r="D825" s="67">
        <v>5</v>
      </c>
      <c r="E825" s="68" t="s">
        <v>137</v>
      </c>
      <c r="F825" s="69">
        <v>10.875</v>
      </c>
      <c r="G825" s="66"/>
      <c r="H825" s="70"/>
      <c r="I825" s="71"/>
      <c r="J825" s="71"/>
      <c r="K825" s="34"/>
      <c r="L825" s="78">
        <v>825</v>
      </c>
      <c r="M825" s="78"/>
      <c r="N825" s="73"/>
      <c r="O825" s="80" t="s">
        <v>381</v>
      </c>
      <c r="P825" s="80" t="s">
        <v>647</v>
      </c>
      <c r="Q825" s="80" t="s">
        <v>1127</v>
      </c>
      <c r="R825" s="80" t="s">
        <v>1541</v>
      </c>
      <c r="S825" s="80"/>
      <c r="T825" s="80"/>
      <c r="U825" s="80"/>
      <c r="V825" s="80"/>
      <c r="W825" s="80"/>
      <c r="X825" s="80"/>
      <c r="Y825" s="80"/>
      <c r="Z825" s="80"/>
      <c r="AA825" s="80"/>
      <c r="AB825">
        <v>53</v>
      </c>
      <c r="AC825" s="79" t="str">
        <f>REPLACE(INDEX(GroupVertices[Group],MATCH(Edges[[#This Row],[Vertex 1]],GroupVertices[Vertex],0)),1,1,"")</f>
        <v>8</v>
      </c>
      <c r="AD825" s="79" t="str">
        <f>REPLACE(INDEX(GroupVertices[Group],MATCH(Edges[[#This Row],[Vertex 2]],GroupVertices[Vertex],0)),1,1,"")</f>
        <v>8</v>
      </c>
      <c r="AE825" s="34"/>
      <c r="AF825" s="34"/>
      <c r="AG825" s="34"/>
      <c r="AH825" s="34"/>
      <c r="AI825" s="34"/>
      <c r="AJ825" s="34"/>
      <c r="AK825" s="34"/>
      <c r="AL825" s="34"/>
      <c r="AM825" s="34"/>
    </row>
    <row r="826" spans="1:39" ht="15">
      <c r="A826" s="65" t="s">
        <v>336</v>
      </c>
      <c r="B826" s="65" t="s">
        <v>379</v>
      </c>
      <c r="C826" s="66" t="s">
        <v>4905</v>
      </c>
      <c r="D826" s="67">
        <v>5</v>
      </c>
      <c r="E826" s="68" t="s">
        <v>137</v>
      </c>
      <c r="F826" s="69">
        <v>10.875</v>
      </c>
      <c r="G826" s="66"/>
      <c r="H826" s="70"/>
      <c r="I826" s="71"/>
      <c r="J826" s="71"/>
      <c r="K826" s="34"/>
      <c r="L826" s="78">
        <v>826</v>
      </c>
      <c r="M826" s="78"/>
      <c r="N826" s="73"/>
      <c r="O826" s="80" t="s">
        <v>381</v>
      </c>
      <c r="P826" s="80" t="s">
        <v>647</v>
      </c>
      <c r="Q826" s="80" t="s">
        <v>1127</v>
      </c>
      <c r="R826" s="80" t="s">
        <v>1542</v>
      </c>
      <c r="S826" s="80"/>
      <c r="T826" s="80"/>
      <c r="U826" s="80"/>
      <c r="V826" s="80"/>
      <c r="W826" s="80"/>
      <c r="X826" s="80"/>
      <c r="Y826" s="80"/>
      <c r="Z826" s="80"/>
      <c r="AA826" s="80"/>
      <c r="AB826">
        <v>53</v>
      </c>
      <c r="AC826" s="79" t="str">
        <f>REPLACE(INDEX(GroupVertices[Group],MATCH(Edges[[#This Row],[Vertex 1]],GroupVertices[Vertex],0)),1,1,"")</f>
        <v>8</v>
      </c>
      <c r="AD826" s="79" t="str">
        <f>REPLACE(INDEX(GroupVertices[Group],MATCH(Edges[[#This Row],[Vertex 2]],GroupVertices[Vertex],0)),1,1,"")</f>
        <v>8</v>
      </c>
      <c r="AE826" s="34"/>
      <c r="AF826" s="34"/>
      <c r="AG826" s="34"/>
      <c r="AH826" s="34"/>
      <c r="AI826" s="34"/>
      <c r="AJ826" s="34"/>
      <c r="AK826" s="34"/>
      <c r="AL826" s="34"/>
      <c r="AM826" s="34"/>
    </row>
    <row r="827" spans="1:39" ht="15">
      <c r="A827" s="65" t="s">
        <v>336</v>
      </c>
      <c r="B827" s="65" t="s">
        <v>379</v>
      </c>
      <c r="C827" s="66" t="s">
        <v>4905</v>
      </c>
      <c r="D827" s="67">
        <v>5</v>
      </c>
      <c r="E827" s="68" t="s">
        <v>137</v>
      </c>
      <c r="F827" s="69">
        <v>10.875</v>
      </c>
      <c r="G827" s="66"/>
      <c r="H827" s="70"/>
      <c r="I827" s="71"/>
      <c r="J827" s="71"/>
      <c r="K827" s="34"/>
      <c r="L827" s="78">
        <v>827</v>
      </c>
      <c r="M827" s="78"/>
      <c r="N827" s="73"/>
      <c r="O827" s="80" t="s">
        <v>381</v>
      </c>
      <c r="P827" s="80" t="s">
        <v>647</v>
      </c>
      <c r="Q827" s="80" t="s">
        <v>1128</v>
      </c>
      <c r="R827" s="80" t="s">
        <v>1540</v>
      </c>
      <c r="S827" s="80"/>
      <c r="T827" s="80"/>
      <c r="U827" s="80"/>
      <c r="V827" s="80"/>
      <c r="W827" s="80"/>
      <c r="X827" s="80"/>
      <c r="Y827" s="80"/>
      <c r="Z827" s="80"/>
      <c r="AA827" s="80"/>
      <c r="AB827">
        <v>53</v>
      </c>
      <c r="AC827" s="79" t="str">
        <f>REPLACE(INDEX(GroupVertices[Group],MATCH(Edges[[#This Row],[Vertex 1]],GroupVertices[Vertex],0)),1,1,"")</f>
        <v>8</v>
      </c>
      <c r="AD827" s="79" t="str">
        <f>REPLACE(INDEX(GroupVertices[Group],MATCH(Edges[[#This Row],[Vertex 2]],GroupVertices[Vertex],0)),1,1,"")</f>
        <v>8</v>
      </c>
      <c r="AE827" s="34"/>
      <c r="AF827" s="34"/>
      <c r="AG827" s="34"/>
      <c r="AH827" s="34"/>
      <c r="AI827" s="34"/>
      <c r="AJ827" s="34"/>
      <c r="AK827" s="34"/>
      <c r="AL827" s="34"/>
      <c r="AM827" s="34"/>
    </row>
    <row r="828" spans="1:39" ht="15">
      <c r="A828" s="65" t="s">
        <v>336</v>
      </c>
      <c r="B828" s="65" t="s">
        <v>379</v>
      </c>
      <c r="C828" s="66" t="s">
        <v>4905</v>
      </c>
      <c r="D828" s="67">
        <v>5</v>
      </c>
      <c r="E828" s="68" t="s">
        <v>137</v>
      </c>
      <c r="F828" s="69">
        <v>10.875</v>
      </c>
      <c r="G828" s="66"/>
      <c r="H828" s="70"/>
      <c r="I828" s="71"/>
      <c r="J828" s="71"/>
      <c r="K828" s="34"/>
      <c r="L828" s="78">
        <v>828</v>
      </c>
      <c r="M828" s="78"/>
      <c r="N828" s="73"/>
      <c r="O828" s="80" t="s">
        <v>381</v>
      </c>
      <c r="P828" s="80" t="s">
        <v>647</v>
      </c>
      <c r="Q828" s="80" t="s">
        <v>1128</v>
      </c>
      <c r="R828" s="80" t="s">
        <v>1541</v>
      </c>
      <c r="S828" s="80"/>
      <c r="T828" s="80"/>
      <c r="U828" s="80"/>
      <c r="V828" s="80"/>
      <c r="W828" s="80"/>
      <c r="X828" s="80"/>
      <c r="Y828" s="80"/>
      <c r="Z828" s="80"/>
      <c r="AA828" s="80"/>
      <c r="AB828">
        <v>53</v>
      </c>
      <c r="AC828" s="79" t="str">
        <f>REPLACE(INDEX(GroupVertices[Group],MATCH(Edges[[#This Row],[Vertex 1]],GroupVertices[Vertex],0)),1,1,"")</f>
        <v>8</v>
      </c>
      <c r="AD828" s="79" t="str">
        <f>REPLACE(INDEX(GroupVertices[Group],MATCH(Edges[[#This Row],[Vertex 2]],GroupVertices[Vertex],0)),1,1,"")</f>
        <v>8</v>
      </c>
      <c r="AE828" s="34"/>
      <c r="AF828" s="34"/>
      <c r="AG828" s="34"/>
      <c r="AH828" s="34"/>
      <c r="AI828" s="34"/>
      <c r="AJ828" s="34"/>
      <c r="AK828" s="34"/>
      <c r="AL828" s="34"/>
      <c r="AM828" s="34"/>
    </row>
    <row r="829" spans="1:39" ht="15">
      <c r="A829" s="65" t="s">
        <v>336</v>
      </c>
      <c r="B829" s="65" t="s">
        <v>379</v>
      </c>
      <c r="C829" s="66" t="s">
        <v>4905</v>
      </c>
      <c r="D829" s="67">
        <v>5</v>
      </c>
      <c r="E829" s="68" t="s">
        <v>137</v>
      </c>
      <c r="F829" s="69">
        <v>10.875</v>
      </c>
      <c r="G829" s="66"/>
      <c r="H829" s="70"/>
      <c r="I829" s="71"/>
      <c r="J829" s="71"/>
      <c r="K829" s="34"/>
      <c r="L829" s="78">
        <v>829</v>
      </c>
      <c r="M829" s="78"/>
      <c r="N829" s="73"/>
      <c r="O829" s="80" t="s">
        <v>381</v>
      </c>
      <c r="P829" s="80" t="s">
        <v>647</v>
      </c>
      <c r="Q829" s="80" t="s">
        <v>1128</v>
      </c>
      <c r="R829" s="80" t="s">
        <v>1542</v>
      </c>
      <c r="S829" s="80"/>
      <c r="T829" s="80"/>
      <c r="U829" s="80"/>
      <c r="V829" s="80"/>
      <c r="W829" s="80"/>
      <c r="X829" s="80"/>
      <c r="Y829" s="80"/>
      <c r="Z829" s="80"/>
      <c r="AA829" s="80"/>
      <c r="AB829">
        <v>53</v>
      </c>
      <c r="AC829" s="79" t="str">
        <f>REPLACE(INDEX(GroupVertices[Group],MATCH(Edges[[#This Row],[Vertex 1]],GroupVertices[Vertex],0)),1,1,"")</f>
        <v>8</v>
      </c>
      <c r="AD829" s="79" t="str">
        <f>REPLACE(INDEX(GroupVertices[Group],MATCH(Edges[[#This Row],[Vertex 2]],GroupVertices[Vertex],0)),1,1,"")</f>
        <v>8</v>
      </c>
      <c r="AE829" s="34"/>
      <c r="AF829" s="34"/>
      <c r="AG829" s="34"/>
      <c r="AH829" s="34"/>
      <c r="AI829" s="34"/>
      <c r="AJ829" s="34"/>
      <c r="AK829" s="34"/>
      <c r="AL829" s="34"/>
      <c r="AM829" s="34"/>
    </row>
    <row r="830" spans="1:39" ht="15">
      <c r="A830" s="65" t="s">
        <v>336</v>
      </c>
      <c r="B830" s="65" t="s">
        <v>379</v>
      </c>
      <c r="C830" s="66" t="s">
        <v>4905</v>
      </c>
      <c r="D830" s="67">
        <v>5</v>
      </c>
      <c r="E830" s="68" t="s">
        <v>137</v>
      </c>
      <c r="F830" s="69">
        <v>10.875</v>
      </c>
      <c r="G830" s="66"/>
      <c r="H830" s="70"/>
      <c r="I830" s="71"/>
      <c r="J830" s="71"/>
      <c r="K830" s="34"/>
      <c r="L830" s="78">
        <v>830</v>
      </c>
      <c r="M830" s="78"/>
      <c r="N830" s="73"/>
      <c r="O830" s="80" t="s">
        <v>381</v>
      </c>
      <c r="P830" s="80" t="s">
        <v>647</v>
      </c>
      <c r="Q830" s="80" t="s">
        <v>1129</v>
      </c>
      <c r="R830" s="80" t="s">
        <v>1540</v>
      </c>
      <c r="S830" s="80"/>
      <c r="T830" s="80"/>
      <c r="U830" s="80"/>
      <c r="V830" s="80"/>
      <c r="W830" s="80"/>
      <c r="X830" s="80"/>
      <c r="Y830" s="80"/>
      <c r="Z830" s="80"/>
      <c r="AA830" s="80"/>
      <c r="AB830">
        <v>53</v>
      </c>
      <c r="AC830" s="79" t="str">
        <f>REPLACE(INDEX(GroupVertices[Group],MATCH(Edges[[#This Row],[Vertex 1]],GroupVertices[Vertex],0)),1,1,"")</f>
        <v>8</v>
      </c>
      <c r="AD830" s="79" t="str">
        <f>REPLACE(INDEX(GroupVertices[Group],MATCH(Edges[[#This Row],[Vertex 2]],GroupVertices[Vertex],0)),1,1,"")</f>
        <v>8</v>
      </c>
      <c r="AE830" s="34"/>
      <c r="AF830" s="34"/>
      <c r="AG830" s="34"/>
      <c r="AH830" s="34"/>
      <c r="AI830" s="34"/>
      <c r="AJ830" s="34"/>
      <c r="AK830" s="34"/>
      <c r="AL830" s="34"/>
      <c r="AM830" s="34"/>
    </row>
    <row r="831" spans="1:39" ht="15">
      <c r="A831" s="65" t="s">
        <v>336</v>
      </c>
      <c r="B831" s="65" t="s">
        <v>379</v>
      </c>
      <c r="C831" s="66" t="s">
        <v>4905</v>
      </c>
      <c r="D831" s="67">
        <v>5</v>
      </c>
      <c r="E831" s="68" t="s">
        <v>137</v>
      </c>
      <c r="F831" s="69">
        <v>10.875</v>
      </c>
      <c r="G831" s="66"/>
      <c r="H831" s="70"/>
      <c r="I831" s="71"/>
      <c r="J831" s="71"/>
      <c r="K831" s="34"/>
      <c r="L831" s="78">
        <v>831</v>
      </c>
      <c r="M831" s="78"/>
      <c r="N831" s="73"/>
      <c r="O831" s="80" t="s">
        <v>381</v>
      </c>
      <c r="P831" s="80" t="s">
        <v>647</v>
      </c>
      <c r="Q831" s="80" t="s">
        <v>1129</v>
      </c>
      <c r="R831" s="80" t="s">
        <v>1541</v>
      </c>
      <c r="S831" s="80"/>
      <c r="T831" s="80"/>
      <c r="U831" s="80"/>
      <c r="V831" s="80"/>
      <c r="W831" s="80"/>
      <c r="X831" s="80"/>
      <c r="Y831" s="80"/>
      <c r="Z831" s="80"/>
      <c r="AA831" s="80"/>
      <c r="AB831">
        <v>53</v>
      </c>
      <c r="AC831" s="79" t="str">
        <f>REPLACE(INDEX(GroupVertices[Group],MATCH(Edges[[#This Row],[Vertex 1]],GroupVertices[Vertex],0)),1,1,"")</f>
        <v>8</v>
      </c>
      <c r="AD831" s="79" t="str">
        <f>REPLACE(INDEX(GroupVertices[Group],MATCH(Edges[[#This Row],[Vertex 2]],GroupVertices[Vertex],0)),1,1,"")</f>
        <v>8</v>
      </c>
      <c r="AE831" s="34"/>
      <c r="AF831" s="34"/>
      <c r="AG831" s="34"/>
      <c r="AH831" s="34"/>
      <c r="AI831" s="34"/>
      <c r="AJ831" s="34"/>
      <c r="AK831" s="34"/>
      <c r="AL831" s="34"/>
      <c r="AM831" s="34"/>
    </row>
    <row r="832" spans="1:39" ht="15">
      <c r="A832" s="65" t="s">
        <v>336</v>
      </c>
      <c r="B832" s="65" t="s">
        <v>379</v>
      </c>
      <c r="C832" s="66" t="s">
        <v>4905</v>
      </c>
      <c r="D832" s="67">
        <v>5</v>
      </c>
      <c r="E832" s="68" t="s">
        <v>137</v>
      </c>
      <c r="F832" s="69">
        <v>10.875</v>
      </c>
      <c r="G832" s="66"/>
      <c r="H832" s="70"/>
      <c r="I832" s="71"/>
      <c r="J832" s="71"/>
      <c r="K832" s="34"/>
      <c r="L832" s="78">
        <v>832</v>
      </c>
      <c r="M832" s="78"/>
      <c r="N832" s="73"/>
      <c r="O832" s="80" t="s">
        <v>381</v>
      </c>
      <c r="P832" s="80" t="s">
        <v>647</v>
      </c>
      <c r="Q832" s="80" t="s">
        <v>1129</v>
      </c>
      <c r="R832" s="80" t="s">
        <v>1542</v>
      </c>
      <c r="S832" s="80"/>
      <c r="T832" s="80"/>
      <c r="U832" s="80"/>
      <c r="V832" s="80"/>
      <c r="W832" s="80"/>
      <c r="X832" s="80"/>
      <c r="Y832" s="80"/>
      <c r="Z832" s="80"/>
      <c r="AA832" s="80"/>
      <c r="AB832">
        <v>53</v>
      </c>
      <c r="AC832" s="79" t="str">
        <f>REPLACE(INDEX(GroupVertices[Group],MATCH(Edges[[#This Row],[Vertex 1]],GroupVertices[Vertex],0)),1,1,"")</f>
        <v>8</v>
      </c>
      <c r="AD832" s="79" t="str">
        <f>REPLACE(INDEX(GroupVertices[Group],MATCH(Edges[[#This Row],[Vertex 2]],GroupVertices[Vertex],0)),1,1,"")</f>
        <v>8</v>
      </c>
      <c r="AE832" s="34"/>
      <c r="AF832" s="34"/>
      <c r="AG832" s="34"/>
      <c r="AH832" s="34"/>
      <c r="AI832" s="34"/>
      <c r="AJ832" s="34"/>
      <c r="AK832" s="34"/>
      <c r="AL832" s="34"/>
      <c r="AM832" s="34"/>
    </row>
    <row r="833" spans="1:39" ht="15">
      <c r="A833" s="65" t="s">
        <v>336</v>
      </c>
      <c r="B833" s="65" t="s">
        <v>379</v>
      </c>
      <c r="C833" s="66" t="s">
        <v>4905</v>
      </c>
      <c r="D833" s="67">
        <v>5</v>
      </c>
      <c r="E833" s="68" t="s">
        <v>137</v>
      </c>
      <c r="F833" s="69">
        <v>10.875</v>
      </c>
      <c r="G833" s="66"/>
      <c r="H833" s="70"/>
      <c r="I833" s="71"/>
      <c r="J833" s="71"/>
      <c r="K833" s="34"/>
      <c r="L833" s="78">
        <v>833</v>
      </c>
      <c r="M833" s="78"/>
      <c r="N833" s="73"/>
      <c r="O833" s="80" t="s">
        <v>381</v>
      </c>
      <c r="P833" s="80" t="s">
        <v>647</v>
      </c>
      <c r="Q833" s="80" t="s">
        <v>1130</v>
      </c>
      <c r="R833" s="80" t="s">
        <v>1540</v>
      </c>
      <c r="S833" s="80"/>
      <c r="T833" s="80"/>
      <c r="U833" s="80"/>
      <c r="V833" s="80"/>
      <c r="W833" s="80"/>
      <c r="X833" s="80"/>
      <c r="Y833" s="80"/>
      <c r="Z833" s="80"/>
      <c r="AA833" s="80"/>
      <c r="AB833">
        <v>53</v>
      </c>
      <c r="AC833" s="79" t="str">
        <f>REPLACE(INDEX(GroupVertices[Group],MATCH(Edges[[#This Row],[Vertex 1]],GroupVertices[Vertex],0)),1,1,"")</f>
        <v>8</v>
      </c>
      <c r="AD833" s="79" t="str">
        <f>REPLACE(INDEX(GroupVertices[Group],MATCH(Edges[[#This Row],[Vertex 2]],GroupVertices[Vertex],0)),1,1,"")</f>
        <v>8</v>
      </c>
      <c r="AE833" s="34"/>
      <c r="AF833" s="34"/>
      <c r="AG833" s="34"/>
      <c r="AH833" s="34"/>
      <c r="AI833" s="34"/>
      <c r="AJ833" s="34"/>
      <c r="AK833" s="34"/>
      <c r="AL833" s="34"/>
      <c r="AM833" s="34"/>
    </row>
    <row r="834" spans="1:39" ht="15">
      <c r="A834" s="65" t="s">
        <v>336</v>
      </c>
      <c r="B834" s="65" t="s">
        <v>379</v>
      </c>
      <c r="C834" s="66" t="s">
        <v>4905</v>
      </c>
      <c r="D834" s="67">
        <v>5</v>
      </c>
      <c r="E834" s="68" t="s">
        <v>137</v>
      </c>
      <c r="F834" s="69">
        <v>10.875</v>
      </c>
      <c r="G834" s="66"/>
      <c r="H834" s="70"/>
      <c r="I834" s="71"/>
      <c r="J834" s="71"/>
      <c r="K834" s="34"/>
      <c r="L834" s="78">
        <v>834</v>
      </c>
      <c r="M834" s="78"/>
      <c r="N834" s="73"/>
      <c r="O834" s="80" t="s">
        <v>381</v>
      </c>
      <c r="P834" s="80" t="s">
        <v>647</v>
      </c>
      <c r="Q834" s="80" t="s">
        <v>1130</v>
      </c>
      <c r="R834" s="80" t="s">
        <v>1541</v>
      </c>
      <c r="S834" s="80"/>
      <c r="T834" s="80"/>
      <c r="U834" s="80"/>
      <c r="V834" s="80"/>
      <c r="W834" s="80"/>
      <c r="X834" s="80"/>
      <c r="Y834" s="80"/>
      <c r="Z834" s="80"/>
      <c r="AA834" s="80"/>
      <c r="AB834">
        <v>53</v>
      </c>
      <c r="AC834" s="79" t="str">
        <f>REPLACE(INDEX(GroupVertices[Group],MATCH(Edges[[#This Row],[Vertex 1]],GroupVertices[Vertex],0)),1,1,"")</f>
        <v>8</v>
      </c>
      <c r="AD834" s="79" t="str">
        <f>REPLACE(INDEX(GroupVertices[Group],MATCH(Edges[[#This Row],[Vertex 2]],GroupVertices[Vertex],0)),1,1,"")</f>
        <v>8</v>
      </c>
      <c r="AE834" s="34"/>
      <c r="AF834" s="34"/>
      <c r="AG834" s="34"/>
      <c r="AH834" s="34"/>
      <c r="AI834" s="34"/>
      <c r="AJ834" s="34"/>
      <c r="AK834" s="34"/>
      <c r="AL834" s="34"/>
      <c r="AM834" s="34"/>
    </row>
    <row r="835" spans="1:39" ht="15">
      <c r="A835" s="65" t="s">
        <v>336</v>
      </c>
      <c r="B835" s="65" t="s">
        <v>379</v>
      </c>
      <c r="C835" s="66" t="s">
        <v>4905</v>
      </c>
      <c r="D835" s="67">
        <v>5</v>
      </c>
      <c r="E835" s="68" t="s">
        <v>137</v>
      </c>
      <c r="F835" s="69">
        <v>10.875</v>
      </c>
      <c r="G835" s="66"/>
      <c r="H835" s="70"/>
      <c r="I835" s="71"/>
      <c r="J835" s="71"/>
      <c r="K835" s="34"/>
      <c r="L835" s="78">
        <v>835</v>
      </c>
      <c r="M835" s="78"/>
      <c r="N835" s="73"/>
      <c r="O835" s="80" t="s">
        <v>381</v>
      </c>
      <c r="P835" s="80" t="s">
        <v>647</v>
      </c>
      <c r="Q835" s="80" t="s">
        <v>1130</v>
      </c>
      <c r="R835" s="80" t="s">
        <v>1542</v>
      </c>
      <c r="S835" s="80"/>
      <c r="T835" s="80"/>
      <c r="U835" s="80"/>
      <c r="V835" s="80"/>
      <c r="W835" s="80"/>
      <c r="X835" s="80"/>
      <c r="Y835" s="80"/>
      <c r="Z835" s="80"/>
      <c r="AA835" s="80"/>
      <c r="AB835">
        <v>53</v>
      </c>
      <c r="AC835" s="79" t="str">
        <f>REPLACE(INDEX(GroupVertices[Group],MATCH(Edges[[#This Row],[Vertex 1]],GroupVertices[Vertex],0)),1,1,"")</f>
        <v>8</v>
      </c>
      <c r="AD835" s="79" t="str">
        <f>REPLACE(INDEX(GroupVertices[Group],MATCH(Edges[[#This Row],[Vertex 2]],GroupVertices[Vertex],0)),1,1,"")</f>
        <v>8</v>
      </c>
      <c r="AE835" s="34"/>
      <c r="AF835" s="34"/>
      <c r="AG835" s="34"/>
      <c r="AH835" s="34"/>
      <c r="AI835" s="34"/>
      <c r="AJ835" s="34"/>
      <c r="AK835" s="34"/>
      <c r="AL835" s="34"/>
      <c r="AM835" s="34"/>
    </row>
    <row r="836" spans="1:39" ht="15">
      <c r="A836" s="65" t="s">
        <v>336</v>
      </c>
      <c r="B836" s="65" t="s">
        <v>379</v>
      </c>
      <c r="C836" s="66" t="s">
        <v>4905</v>
      </c>
      <c r="D836" s="67">
        <v>5</v>
      </c>
      <c r="E836" s="68" t="s">
        <v>137</v>
      </c>
      <c r="F836" s="69">
        <v>10.875</v>
      </c>
      <c r="G836" s="66"/>
      <c r="H836" s="70"/>
      <c r="I836" s="71"/>
      <c r="J836" s="71"/>
      <c r="K836" s="34"/>
      <c r="L836" s="78">
        <v>836</v>
      </c>
      <c r="M836" s="78"/>
      <c r="N836" s="73"/>
      <c r="O836" s="80" t="s">
        <v>381</v>
      </c>
      <c r="P836" s="80" t="s">
        <v>647</v>
      </c>
      <c r="Q836" s="80" t="s">
        <v>1131</v>
      </c>
      <c r="R836" s="80" t="s">
        <v>1540</v>
      </c>
      <c r="S836" s="80"/>
      <c r="T836" s="80"/>
      <c r="U836" s="80"/>
      <c r="V836" s="80"/>
      <c r="W836" s="80"/>
      <c r="X836" s="80"/>
      <c r="Y836" s="80"/>
      <c r="Z836" s="80"/>
      <c r="AA836" s="80"/>
      <c r="AB836">
        <v>53</v>
      </c>
      <c r="AC836" s="79" t="str">
        <f>REPLACE(INDEX(GroupVertices[Group],MATCH(Edges[[#This Row],[Vertex 1]],GroupVertices[Vertex],0)),1,1,"")</f>
        <v>8</v>
      </c>
      <c r="AD836" s="79" t="str">
        <f>REPLACE(INDEX(GroupVertices[Group],MATCH(Edges[[#This Row],[Vertex 2]],GroupVertices[Vertex],0)),1,1,"")</f>
        <v>8</v>
      </c>
      <c r="AE836" s="34"/>
      <c r="AF836" s="34"/>
      <c r="AG836" s="34"/>
      <c r="AH836" s="34"/>
      <c r="AI836" s="34"/>
      <c r="AJ836" s="34"/>
      <c r="AK836" s="34"/>
      <c r="AL836" s="34"/>
      <c r="AM836" s="34"/>
    </row>
    <row r="837" spans="1:39" ht="15">
      <c r="A837" s="65" t="s">
        <v>336</v>
      </c>
      <c r="B837" s="65" t="s">
        <v>379</v>
      </c>
      <c r="C837" s="66" t="s">
        <v>4905</v>
      </c>
      <c r="D837" s="67">
        <v>5</v>
      </c>
      <c r="E837" s="68" t="s">
        <v>137</v>
      </c>
      <c r="F837" s="69">
        <v>10.875</v>
      </c>
      <c r="G837" s="66"/>
      <c r="H837" s="70"/>
      <c r="I837" s="71"/>
      <c r="J837" s="71"/>
      <c r="K837" s="34"/>
      <c r="L837" s="78">
        <v>837</v>
      </c>
      <c r="M837" s="78"/>
      <c r="N837" s="73"/>
      <c r="O837" s="80" t="s">
        <v>381</v>
      </c>
      <c r="P837" s="80" t="s">
        <v>647</v>
      </c>
      <c r="Q837" s="80" t="s">
        <v>1131</v>
      </c>
      <c r="R837" s="80" t="s">
        <v>1541</v>
      </c>
      <c r="S837" s="80"/>
      <c r="T837" s="80"/>
      <c r="U837" s="80"/>
      <c r="V837" s="80"/>
      <c r="W837" s="80"/>
      <c r="X837" s="80"/>
      <c r="Y837" s="80"/>
      <c r="Z837" s="80"/>
      <c r="AA837" s="80"/>
      <c r="AB837">
        <v>53</v>
      </c>
      <c r="AC837" s="79" t="str">
        <f>REPLACE(INDEX(GroupVertices[Group],MATCH(Edges[[#This Row],[Vertex 1]],GroupVertices[Vertex],0)),1,1,"")</f>
        <v>8</v>
      </c>
      <c r="AD837" s="79" t="str">
        <f>REPLACE(INDEX(GroupVertices[Group],MATCH(Edges[[#This Row],[Vertex 2]],GroupVertices[Vertex],0)),1,1,"")</f>
        <v>8</v>
      </c>
      <c r="AE837" s="34"/>
      <c r="AF837" s="34"/>
      <c r="AG837" s="34"/>
      <c r="AH837" s="34"/>
      <c r="AI837" s="34"/>
      <c r="AJ837" s="34"/>
      <c r="AK837" s="34"/>
      <c r="AL837" s="34"/>
      <c r="AM837" s="34"/>
    </row>
    <row r="838" spans="1:39" ht="15">
      <c r="A838" s="65" t="s">
        <v>336</v>
      </c>
      <c r="B838" s="65" t="s">
        <v>379</v>
      </c>
      <c r="C838" s="66" t="s">
        <v>4905</v>
      </c>
      <c r="D838" s="67">
        <v>5</v>
      </c>
      <c r="E838" s="68" t="s">
        <v>137</v>
      </c>
      <c r="F838" s="69">
        <v>10.875</v>
      </c>
      <c r="G838" s="66"/>
      <c r="H838" s="70"/>
      <c r="I838" s="71"/>
      <c r="J838" s="71"/>
      <c r="K838" s="34"/>
      <c r="L838" s="78">
        <v>838</v>
      </c>
      <c r="M838" s="78"/>
      <c r="N838" s="73"/>
      <c r="O838" s="80" t="s">
        <v>381</v>
      </c>
      <c r="P838" s="80" t="s">
        <v>647</v>
      </c>
      <c r="Q838" s="80" t="s">
        <v>1131</v>
      </c>
      <c r="R838" s="80" t="s">
        <v>1542</v>
      </c>
      <c r="S838" s="80"/>
      <c r="T838" s="80"/>
      <c r="U838" s="80"/>
      <c r="V838" s="80"/>
      <c r="W838" s="80"/>
      <c r="X838" s="80"/>
      <c r="Y838" s="80"/>
      <c r="Z838" s="80"/>
      <c r="AA838" s="80"/>
      <c r="AB838">
        <v>53</v>
      </c>
      <c r="AC838" s="79" t="str">
        <f>REPLACE(INDEX(GroupVertices[Group],MATCH(Edges[[#This Row],[Vertex 1]],GroupVertices[Vertex],0)),1,1,"")</f>
        <v>8</v>
      </c>
      <c r="AD838" s="79" t="str">
        <f>REPLACE(INDEX(GroupVertices[Group],MATCH(Edges[[#This Row],[Vertex 2]],GroupVertices[Vertex],0)),1,1,"")</f>
        <v>8</v>
      </c>
      <c r="AE838" s="34"/>
      <c r="AF838" s="34"/>
      <c r="AG838" s="34"/>
      <c r="AH838" s="34"/>
      <c r="AI838" s="34"/>
      <c r="AJ838" s="34"/>
      <c r="AK838" s="34"/>
      <c r="AL838" s="34"/>
      <c r="AM838" s="34"/>
    </row>
    <row r="839" spans="1:39" ht="15">
      <c r="A839" s="65" t="s">
        <v>336</v>
      </c>
      <c r="B839" s="65" t="s">
        <v>379</v>
      </c>
      <c r="C839" s="66" t="s">
        <v>4905</v>
      </c>
      <c r="D839" s="67">
        <v>5</v>
      </c>
      <c r="E839" s="68" t="s">
        <v>137</v>
      </c>
      <c r="F839" s="69">
        <v>10.875</v>
      </c>
      <c r="G839" s="66"/>
      <c r="H839" s="70"/>
      <c r="I839" s="71"/>
      <c r="J839" s="71"/>
      <c r="K839" s="34"/>
      <c r="L839" s="78">
        <v>839</v>
      </c>
      <c r="M839" s="78"/>
      <c r="N839" s="73"/>
      <c r="O839" s="80" t="s">
        <v>381</v>
      </c>
      <c r="P839" s="80" t="s">
        <v>647</v>
      </c>
      <c r="Q839" s="80" t="s">
        <v>1132</v>
      </c>
      <c r="R839" s="80" t="s">
        <v>1540</v>
      </c>
      <c r="S839" s="80"/>
      <c r="T839" s="80"/>
      <c r="U839" s="80"/>
      <c r="V839" s="80"/>
      <c r="W839" s="80"/>
      <c r="X839" s="80"/>
      <c r="Y839" s="80"/>
      <c r="Z839" s="80"/>
      <c r="AA839" s="80"/>
      <c r="AB839">
        <v>53</v>
      </c>
      <c r="AC839" s="79" t="str">
        <f>REPLACE(INDEX(GroupVertices[Group],MATCH(Edges[[#This Row],[Vertex 1]],GroupVertices[Vertex],0)),1,1,"")</f>
        <v>8</v>
      </c>
      <c r="AD839" s="79" t="str">
        <f>REPLACE(INDEX(GroupVertices[Group],MATCH(Edges[[#This Row],[Vertex 2]],GroupVertices[Vertex],0)),1,1,"")</f>
        <v>8</v>
      </c>
      <c r="AE839" s="34"/>
      <c r="AF839" s="34"/>
      <c r="AG839" s="34"/>
      <c r="AH839" s="34"/>
      <c r="AI839" s="34"/>
      <c r="AJ839" s="34"/>
      <c r="AK839" s="34"/>
      <c r="AL839" s="34"/>
      <c r="AM839" s="34"/>
    </row>
    <row r="840" spans="1:39" ht="15">
      <c r="A840" s="65" t="s">
        <v>336</v>
      </c>
      <c r="B840" s="65" t="s">
        <v>379</v>
      </c>
      <c r="C840" s="66" t="s">
        <v>4905</v>
      </c>
      <c r="D840" s="67">
        <v>5</v>
      </c>
      <c r="E840" s="68" t="s">
        <v>137</v>
      </c>
      <c r="F840" s="69">
        <v>10.875</v>
      </c>
      <c r="G840" s="66"/>
      <c r="H840" s="70"/>
      <c r="I840" s="71"/>
      <c r="J840" s="71"/>
      <c r="K840" s="34"/>
      <c r="L840" s="78">
        <v>840</v>
      </c>
      <c r="M840" s="78"/>
      <c r="N840" s="73"/>
      <c r="O840" s="80" t="s">
        <v>381</v>
      </c>
      <c r="P840" s="80" t="s">
        <v>647</v>
      </c>
      <c r="Q840" s="80" t="s">
        <v>1132</v>
      </c>
      <c r="R840" s="80" t="s">
        <v>1541</v>
      </c>
      <c r="S840" s="80"/>
      <c r="T840" s="80"/>
      <c r="U840" s="80"/>
      <c r="V840" s="80"/>
      <c r="W840" s="80"/>
      <c r="X840" s="80"/>
      <c r="Y840" s="80"/>
      <c r="Z840" s="80"/>
      <c r="AA840" s="80"/>
      <c r="AB840">
        <v>53</v>
      </c>
      <c r="AC840" s="79" t="str">
        <f>REPLACE(INDEX(GroupVertices[Group],MATCH(Edges[[#This Row],[Vertex 1]],GroupVertices[Vertex],0)),1,1,"")</f>
        <v>8</v>
      </c>
      <c r="AD840" s="79" t="str">
        <f>REPLACE(INDEX(GroupVertices[Group],MATCH(Edges[[#This Row],[Vertex 2]],GroupVertices[Vertex],0)),1,1,"")</f>
        <v>8</v>
      </c>
      <c r="AE840" s="34"/>
      <c r="AF840" s="34"/>
      <c r="AG840" s="34"/>
      <c r="AH840" s="34"/>
      <c r="AI840" s="34"/>
      <c r="AJ840" s="34"/>
      <c r="AK840" s="34"/>
      <c r="AL840" s="34"/>
      <c r="AM840" s="34"/>
    </row>
    <row r="841" spans="1:39" ht="15">
      <c r="A841" s="65" t="s">
        <v>336</v>
      </c>
      <c r="B841" s="65" t="s">
        <v>379</v>
      </c>
      <c r="C841" s="66" t="s">
        <v>4905</v>
      </c>
      <c r="D841" s="67">
        <v>5</v>
      </c>
      <c r="E841" s="68" t="s">
        <v>137</v>
      </c>
      <c r="F841" s="69">
        <v>10.875</v>
      </c>
      <c r="G841" s="66"/>
      <c r="H841" s="70"/>
      <c r="I841" s="71"/>
      <c r="J841" s="71"/>
      <c r="K841" s="34"/>
      <c r="L841" s="78">
        <v>841</v>
      </c>
      <c r="M841" s="78"/>
      <c r="N841" s="73"/>
      <c r="O841" s="80" t="s">
        <v>381</v>
      </c>
      <c r="P841" s="80" t="s">
        <v>647</v>
      </c>
      <c r="Q841" s="80" t="s">
        <v>1132</v>
      </c>
      <c r="R841" s="80" t="s">
        <v>1542</v>
      </c>
      <c r="S841" s="80"/>
      <c r="T841" s="80"/>
      <c r="U841" s="80"/>
      <c r="V841" s="80"/>
      <c r="W841" s="80"/>
      <c r="X841" s="80"/>
      <c r="Y841" s="80"/>
      <c r="Z841" s="80"/>
      <c r="AA841" s="80"/>
      <c r="AB841">
        <v>53</v>
      </c>
      <c r="AC841" s="79" t="str">
        <f>REPLACE(INDEX(GroupVertices[Group],MATCH(Edges[[#This Row],[Vertex 1]],GroupVertices[Vertex],0)),1,1,"")</f>
        <v>8</v>
      </c>
      <c r="AD841" s="79" t="str">
        <f>REPLACE(INDEX(GroupVertices[Group],MATCH(Edges[[#This Row],[Vertex 2]],GroupVertices[Vertex],0)),1,1,"")</f>
        <v>8</v>
      </c>
      <c r="AE841" s="34"/>
      <c r="AF841" s="34"/>
      <c r="AG841" s="34"/>
      <c r="AH841" s="34"/>
      <c r="AI841" s="34"/>
      <c r="AJ841" s="34"/>
      <c r="AK841" s="34"/>
      <c r="AL841" s="34"/>
      <c r="AM841" s="34"/>
    </row>
    <row r="842" spans="1:39" ht="15">
      <c r="A842" s="65" t="s">
        <v>336</v>
      </c>
      <c r="B842" s="65" t="s">
        <v>379</v>
      </c>
      <c r="C842" s="66" t="s">
        <v>4905</v>
      </c>
      <c r="D842" s="67">
        <v>5</v>
      </c>
      <c r="E842" s="68" t="s">
        <v>137</v>
      </c>
      <c r="F842" s="69">
        <v>10.875</v>
      </c>
      <c r="G842" s="66"/>
      <c r="H842" s="70"/>
      <c r="I842" s="71"/>
      <c r="J842" s="71"/>
      <c r="K842" s="34"/>
      <c r="L842" s="78">
        <v>842</v>
      </c>
      <c r="M842" s="78"/>
      <c r="N842" s="73"/>
      <c r="O842" s="80" t="s">
        <v>381</v>
      </c>
      <c r="P842" s="80" t="s">
        <v>647</v>
      </c>
      <c r="Q842" s="80" t="s">
        <v>1133</v>
      </c>
      <c r="R842" s="80" t="s">
        <v>1540</v>
      </c>
      <c r="S842" s="80"/>
      <c r="T842" s="80"/>
      <c r="U842" s="80"/>
      <c r="V842" s="80"/>
      <c r="W842" s="80"/>
      <c r="X842" s="80"/>
      <c r="Y842" s="80"/>
      <c r="Z842" s="80"/>
      <c r="AA842" s="80"/>
      <c r="AB842">
        <v>53</v>
      </c>
      <c r="AC842" s="79" t="str">
        <f>REPLACE(INDEX(GroupVertices[Group],MATCH(Edges[[#This Row],[Vertex 1]],GroupVertices[Vertex],0)),1,1,"")</f>
        <v>8</v>
      </c>
      <c r="AD842" s="79" t="str">
        <f>REPLACE(INDEX(GroupVertices[Group],MATCH(Edges[[#This Row],[Vertex 2]],GroupVertices[Vertex],0)),1,1,"")</f>
        <v>8</v>
      </c>
      <c r="AE842" s="34"/>
      <c r="AF842" s="34"/>
      <c r="AG842" s="34"/>
      <c r="AH842" s="34"/>
      <c r="AI842" s="34"/>
      <c r="AJ842" s="34"/>
      <c r="AK842" s="34"/>
      <c r="AL842" s="34"/>
      <c r="AM842" s="34"/>
    </row>
    <row r="843" spans="1:39" ht="15">
      <c r="A843" s="65" t="s">
        <v>336</v>
      </c>
      <c r="B843" s="65" t="s">
        <v>379</v>
      </c>
      <c r="C843" s="66" t="s">
        <v>4905</v>
      </c>
      <c r="D843" s="67">
        <v>5</v>
      </c>
      <c r="E843" s="68" t="s">
        <v>137</v>
      </c>
      <c r="F843" s="69">
        <v>10.875</v>
      </c>
      <c r="G843" s="66"/>
      <c r="H843" s="70"/>
      <c r="I843" s="71"/>
      <c r="J843" s="71"/>
      <c r="K843" s="34"/>
      <c r="L843" s="78">
        <v>843</v>
      </c>
      <c r="M843" s="78"/>
      <c r="N843" s="73"/>
      <c r="O843" s="80" t="s">
        <v>381</v>
      </c>
      <c r="P843" s="80" t="s">
        <v>647</v>
      </c>
      <c r="Q843" s="80" t="s">
        <v>1133</v>
      </c>
      <c r="R843" s="80" t="s">
        <v>1541</v>
      </c>
      <c r="S843" s="80"/>
      <c r="T843" s="80"/>
      <c r="U843" s="80"/>
      <c r="V843" s="80"/>
      <c r="W843" s="80"/>
      <c r="X843" s="80"/>
      <c r="Y843" s="80"/>
      <c r="Z843" s="80"/>
      <c r="AA843" s="80"/>
      <c r="AB843">
        <v>53</v>
      </c>
      <c r="AC843" s="79" t="str">
        <f>REPLACE(INDEX(GroupVertices[Group],MATCH(Edges[[#This Row],[Vertex 1]],GroupVertices[Vertex],0)),1,1,"")</f>
        <v>8</v>
      </c>
      <c r="AD843" s="79" t="str">
        <f>REPLACE(INDEX(GroupVertices[Group],MATCH(Edges[[#This Row],[Vertex 2]],GroupVertices[Vertex],0)),1,1,"")</f>
        <v>8</v>
      </c>
      <c r="AE843" s="34"/>
      <c r="AF843" s="34"/>
      <c r="AG843" s="34"/>
      <c r="AH843" s="34"/>
      <c r="AI843" s="34"/>
      <c r="AJ843" s="34"/>
      <c r="AK843" s="34"/>
      <c r="AL843" s="34"/>
      <c r="AM843" s="34"/>
    </row>
    <row r="844" spans="1:39" ht="15">
      <c r="A844" s="65" t="s">
        <v>336</v>
      </c>
      <c r="B844" s="65" t="s">
        <v>379</v>
      </c>
      <c r="C844" s="66" t="s">
        <v>4905</v>
      </c>
      <c r="D844" s="67">
        <v>5</v>
      </c>
      <c r="E844" s="68" t="s">
        <v>137</v>
      </c>
      <c r="F844" s="69">
        <v>10.875</v>
      </c>
      <c r="G844" s="66"/>
      <c r="H844" s="70"/>
      <c r="I844" s="71"/>
      <c r="J844" s="71"/>
      <c r="K844" s="34"/>
      <c r="L844" s="78">
        <v>844</v>
      </c>
      <c r="M844" s="78"/>
      <c r="N844" s="73"/>
      <c r="O844" s="80" t="s">
        <v>381</v>
      </c>
      <c r="P844" s="80" t="s">
        <v>647</v>
      </c>
      <c r="Q844" s="80" t="s">
        <v>1133</v>
      </c>
      <c r="R844" s="80" t="s">
        <v>1542</v>
      </c>
      <c r="S844" s="80"/>
      <c r="T844" s="80"/>
      <c r="U844" s="80"/>
      <c r="V844" s="80"/>
      <c r="W844" s="80"/>
      <c r="X844" s="80"/>
      <c r="Y844" s="80"/>
      <c r="Z844" s="80"/>
      <c r="AA844" s="80"/>
      <c r="AB844">
        <v>53</v>
      </c>
      <c r="AC844" s="79" t="str">
        <f>REPLACE(INDEX(GroupVertices[Group],MATCH(Edges[[#This Row],[Vertex 1]],GroupVertices[Vertex],0)),1,1,"")</f>
        <v>8</v>
      </c>
      <c r="AD844" s="79" t="str">
        <f>REPLACE(INDEX(GroupVertices[Group],MATCH(Edges[[#This Row],[Vertex 2]],GroupVertices[Vertex],0)),1,1,"")</f>
        <v>8</v>
      </c>
      <c r="AE844" s="34"/>
      <c r="AF844" s="34"/>
      <c r="AG844" s="34"/>
      <c r="AH844" s="34"/>
      <c r="AI844" s="34"/>
      <c r="AJ844" s="34"/>
      <c r="AK844" s="34"/>
      <c r="AL844" s="34"/>
      <c r="AM844" s="34"/>
    </row>
    <row r="845" spans="1:39" ht="15">
      <c r="A845" s="65" t="s">
        <v>336</v>
      </c>
      <c r="B845" s="65" t="s">
        <v>379</v>
      </c>
      <c r="C845" s="66" t="s">
        <v>4905</v>
      </c>
      <c r="D845" s="67">
        <v>5</v>
      </c>
      <c r="E845" s="68" t="s">
        <v>137</v>
      </c>
      <c r="F845" s="69">
        <v>10.875</v>
      </c>
      <c r="G845" s="66"/>
      <c r="H845" s="70"/>
      <c r="I845" s="71"/>
      <c r="J845" s="71"/>
      <c r="K845" s="34"/>
      <c r="L845" s="78">
        <v>845</v>
      </c>
      <c r="M845" s="78"/>
      <c r="N845" s="73"/>
      <c r="O845" s="80" t="s">
        <v>381</v>
      </c>
      <c r="P845" s="80" t="s">
        <v>650</v>
      </c>
      <c r="Q845" s="80" t="s">
        <v>1134</v>
      </c>
      <c r="R845" s="80" t="s">
        <v>1546</v>
      </c>
      <c r="S845" s="80"/>
      <c r="T845" s="80"/>
      <c r="U845" s="80"/>
      <c r="V845" s="80"/>
      <c r="W845" s="80"/>
      <c r="X845" s="80"/>
      <c r="Y845" s="80"/>
      <c r="Z845" s="80"/>
      <c r="AA845" s="80"/>
      <c r="AB845">
        <v>53</v>
      </c>
      <c r="AC845" s="79" t="str">
        <f>REPLACE(INDEX(GroupVertices[Group],MATCH(Edges[[#This Row],[Vertex 1]],GroupVertices[Vertex],0)),1,1,"")</f>
        <v>8</v>
      </c>
      <c r="AD845" s="79" t="str">
        <f>REPLACE(INDEX(GroupVertices[Group],MATCH(Edges[[#This Row],[Vertex 2]],GroupVertices[Vertex],0)),1,1,"")</f>
        <v>8</v>
      </c>
      <c r="AE845" s="34"/>
      <c r="AF845" s="34"/>
      <c r="AG845" s="34"/>
      <c r="AH845" s="34"/>
      <c r="AI845" s="34"/>
      <c r="AJ845" s="34"/>
      <c r="AK845" s="34"/>
      <c r="AL845" s="34"/>
      <c r="AM845" s="34"/>
    </row>
    <row r="846" spans="1:39" ht="15">
      <c r="A846" s="65" t="s">
        <v>336</v>
      </c>
      <c r="B846" s="65" t="s">
        <v>379</v>
      </c>
      <c r="C846" s="66" t="s">
        <v>4905</v>
      </c>
      <c r="D846" s="67">
        <v>5</v>
      </c>
      <c r="E846" s="68" t="s">
        <v>137</v>
      </c>
      <c r="F846" s="69">
        <v>10.875</v>
      </c>
      <c r="G846" s="66"/>
      <c r="H846" s="70"/>
      <c r="I846" s="71"/>
      <c r="J846" s="71"/>
      <c r="K846" s="34"/>
      <c r="L846" s="78">
        <v>846</v>
      </c>
      <c r="M846" s="78"/>
      <c r="N846" s="73"/>
      <c r="O846" s="80" t="s">
        <v>381</v>
      </c>
      <c r="P846" s="80" t="s">
        <v>650</v>
      </c>
      <c r="Q846" s="80" t="s">
        <v>1134</v>
      </c>
      <c r="R846" s="80" t="s">
        <v>1547</v>
      </c>
      <c r="S846" s="80"/>
      <c r="T846" s="80"/>
      <c r="U846" s="80"/>
      <c r="V846" s="80"/>
      <c r="W846" s="80"/>
      <c r="X846" s="80"/>
      <c r="Y846" s="80"/>
      <c r="Z846" s="80"/>
      <c r="AA846" s="80"/>
      <c r="AB846">
        <v>53</v>
      </c>
      <c r="AC846" s="79" t="str">
        <f>REPLACE(INDEX(GroupVertices[Group],MATCH(Edges[[#This Row],[Vertex 1]],GroupVertices[Vertex],0)),1,1,"")</f>
        <v>8</v>
      </c>
      <c r="AD846" s="79" t="str">
        <f>REPLACE(INDEX(GroupVertices[Group],MATCH(Edges[[#This Row],[Vertex 2]],GroupVertices[Vertex],0)),1,1,"")</f>
        <v>8</v>
      </c>
      <c r="AE846" s="34"/>
      <c r="AF846" s="34"/>
      <c r="AG846" s="34"/>
      <c r="AH846" s="34"/>
      <c r="AI846" s="34"/>
      <c r="AJ846" s="34"/>
      <c r="AK846" s="34"/>
      <c r="AL846" s="34"/>
      <c r="AM846" s="34"/>
    </row>
    <row r="847" spans="1:39" ht="15">
      <c r="A847" s="65" t="s">
        <v>336</v>
      </c>
      <c r="B847" s="65" t="s">
        <v>379</v>
      </c>
      <c r="C847" s="66" t="s">
        <v>4905</v>
      </c>
      <c r="D847" s="67">
        <v>5</v>
      </c>
      <c r="E847" s="68" t="s">
        <v>137</v>
      </c>
      <c r="F847" s="69">
        <v>10.875</v>
      </c>
      <c r="G847" s="66"/>
      <c r="H847" s="70"/>
      <c r="I847" s="71"/>
      <c r="J847" s="71"/>
      <c r="K847" s="34"/>
      <c r="L847" s="78">
        <v>847</v>
      </c>
      <c r="M847" s="78"/>
      <c r="N847" s="73"/>
      <c r="O847" s="80" t="s">
        <v>381</v>
      </c>
      <c r="P847" s="80" t="s">
        <v>650</v>
      </c>
      <c r="Q847" s="80" t="s">
        <v>1134</v>
      </c>
      <c r="R847" s="80" t="s">
        <v>1548</v>
      </c>
      <c r="S847" s="80"/>
      <c r="T847" s="80"/>
      <c r="U847" s="80"/>
      <c r="V847" s="80"/>
      <c r="W847" s="80"/>
      <c r="X847" s="80"/>
      <c r="Y847" s="80"/>
      <c r="Z847" s="80"/>
      <c r="AA847" s="80"/>
      <c r="AB847">
        <v>53</v>
      </c>
      <c r="AC847" s="79" t="str">
        <f>REPLACE(INDEX(GroupVertices[Group],MATCH(Edges[[#This Row],[Vertex 1]],GroupVertices[Vertex],0)),1,1,"")</f>
        <v>8</v>
      </c>
      <c r="AD847" s="79" t="str">
        <f>REPLACE(INDEX(GroupVertices[Group],MATCH(Edges[[#This Row],[Vertex 2]],GroupVertices[Vertex],0)),1,1,"")</f>
        <v>8</v>
      </c>
      <c r="AE847" s="34"/>
      <c r="AF847" s="34"/>
      <c r="AG847" s="34"/>
      <c r="AH847" s="34"/>
      <c r="AI847" s="34"/>
      <c r="AJ847" s="34"/>
      <c r="AK847" s="34"/>
      <c r="AL847" s="34"/>
      <c r="AM847" s="34"/>
    </row>
    <row r="848" spans="1:39" ht="15">
      <c r="A848" s="65" t="s">
        <v>336</v>
      </c>
      <c r="B848" s="65" t="s">
        <v>379</v>
      </c>
      <c r="C848" s="66" t="s">
        <v>4905</v>
      </c>
      <c r="D848" s="67">
        <v>5</v>
      </c>
      <c r="E848" s="68" t="s">
        <v>137</v>
      </c>
      <c r="F848" s="69">
        <v>10.875</v>
      </c>
      <c r="G848" s="66"/>
      <c r="H848" s="70"/>
      <c r="I848" s="71"/>
      <c r="J848" s="71"/>
      <c r="K848" s="34"/>
      <c r="L848" s="78">
        <v>848</v>
      </c>
      <c r="M848" s="78"/>
      <c r="N848" s="73"/>
      <c r="O848" s="80" t="s">
        <v>381</v>
      </c>
      <c r="P848" s="80" t="s">
        <v>647</v>
      </c>
      <c r="Q848" s="80" t="s">
        <v>1135</v>
      </c>
      <c r="R848" s="80" t="s">
        <v>1540</v>
      </c>
      <c r="S848" s="80"/>
      <c r="T848" s="80"/>
      <c r="U848" s="80"/>
      <c r="V848" s="80"/>
      <c r="W848" s="80"/>
      <c r="X848" s="80"/>
      <c r="Y848" s="80"/>
      <c r="Z848" s="80"/>
      <c r="AA848" s="80"/>
      <c r="AB848">
        <v>53</v>
      </c>
      <c r="AC848" s="79" t="str">
        <f>REPLACE(INDEX(GroupVertices[Group],MATCH(Edges[[#This Row],[Vertex 1]],GroupVertices[Vertex],0)),1,1,"")</f>
        <v>8</v>
      </c>
      <c r="AD848" s="79" t="str">
        <f>REPLACE(INDEX(GroupVertices[Group],MATCH(Edges[[#This Row],[Vertex 2]],GroupVertices[Vertex],0)),1,1,"")</f>
        <v>8</v>
      </c>
      <c r="AE848" s="34"/>
      <c r="AF848" s="34"/>
      <c r="AG848" s="34"/>
      <c r="AH848" s="34"/>
      <c r="AI848" s="34"/>
      <c r="AJ848" s="34"/>
      <c r="AK848" s="34"/>
      <c r="AL848" s="34"/>
      <c r="AM848" s="34"/>
    </row>
    <row r="849" spans="1:39" ht="15">
      <c r="A849" s="65" t="s">
        <v>336</v>
      </c>
      <c r="B849" s="65" t="s">
        <v>379</v>
      </c>
      <c r="C849" s="66" t="s">
        <v>4905</v>
      </c>
      <c r="D849" s="67">
        <v>5</v>
      </c>
      <c r="E849" s="68" t="s">
        <v>137</v>
      </c>
      <c r="F849" s="69">
        <v>10.875</v>
      </c>
      <c r="G849" s="66"/>
      <c r="H849" s="70"/>
      <c r="I849" s="71"/>
      <c r="J849" s="71"/>
      <c r="K849" s="34"/>
      <c r="L849" s="78">
        <v>849</v>
      </c>
      <c r="M849" s="78"/>
      <c r="N849" s="73"/>
      <c r="O849" s="80" t="s">
        <v>381</v>
      </c>
      <c r="P849" s="80" t="s">
        <v>647</v>
      </c>
      <c r="Q849" s="80" t="s">
        <v>1135</v>
      </c>
      <c r="R849" s="80" t="s">
        <v>1541</v>
      </c>
      <c r="S849" s="80"/>
      <c r="T849" s="80"/>
      <c r="U849" s="80"/>
      <c r="V849" s="80"/>
      <c r="W849" s="80"/>
      <c r="X849" s="80"/>
      <c r="Y849" s="80"/>
      <c r="Z849" s="80"/>
      <c r="AA849" s="80"/>
      <c r="AB849">
        <v>53</v>
      </c>
      <c r="AC849" s="79" t="str">
        <f>REPLACE(INDEX(GroupVertices[Group],MATCH(Edges[[#This Row],[Vertex 1]],GroupVertices[Vertex],0)),1,1,"")</f>
        <v>8</v>
      </c>
      <c r="AD849" s="79" t="str">
        <f>REPLACE(INDEX(GroupVertices[Group],MATCH(Edges[[#This Row],[Vertex 2]],GroupVertices[Vertex],0)),1,1,"")</f>
        <v>8</v>
      </c>
      <c r="AE849" s="34"/>
      <c r="AF849" s="34"/>
      <c r="AG849" s="34"/>
      <c r="AH849" s="34"/>
      <c r="AI849" s="34"/>
      <c r="AJ849" s="34"/>
      <c r="AK849" s="34"/>
      <c r="AL849" s="34"/>
      <c r="AM849" s="34"/>
    </row>
    <row r="850" spans="1:39" ht="15">
      <c r="A850" s="65" t="s">
        <v>336</v>
      </c>
      <c r="B850" s="65" t="s">
        <v>379</v>
      </c>
      <c r="C850" s="66" t="s">
        <v>4905</v>
      </c>
      <c r="D850" s="67">
        <v>5</v>
      </c>
      <c r="E850" s="68" t="s">
        <v>137</v>
      </c>
      <c r="F850" s="69">
        <v>10.875</v>
      </c>
      <c r="G850" s="66"/>
      <c r="H850" s="70"/>
      <c r="I850" s="71"/>
      <c r="J850" s="71"/>
      <c r="K850" s="34"/>
      <c r="L850" s="78">
        <v>850</v>
      </c>
      <c r="M850" s="78"/>
      <c r="N850" s="73"/>
      <c r="O850" s="80" t="s">
        <v>381</v>
      </c>
      <c r="P850" s="80" t="s">
        <v>647</v>
      </c>
      <c r="Q850" s="80" t="s">
        <v>1135</v>
      </c>
      <c r="R850" s="80" t="s">
        <v>1542</v>
      </c>
      <c r="S850" s="80"/>
      <c r="T850" s="80"/>
      <c r="U850" s="80"/>
      <c r="V850" s="80"/>
      <c r="W850" s="80"/>
      <c r="X850" s="80"/>
      <c r="Y850" s="80"/>
      <c r="Z850" s="80"/>
      <c r="AA850" s="80"/>
      <c r="AB850">
        <v>53</v>
      </c>
      <c r="AC850" s="79" t="str">
        <f>REPLACE(INDEX(GroupVertices[Group],MATCH(Edges[[#This Row],[Vertex 1]],GroupVertices[Vertex],0)),1,1,"")</f>
        <v>8</v>
      </c>
      <c r="AD850" s="79" t="str">
        <f>REPLACE(INDEX(GroupVertices[Group],MATCH(Edges[[#This Row],[Vertex 2]],GroupVertices[Vertex],0)),1,1,"")</f>
        <v>8</v>
      </c>
      <c r="AE850" s="34"/>
      <c r="AF850" s="34"/>
      <c r="AG850" s="34"/>
      <c r="AH850" s="34"/>
      <c r="AI850" s="34"/>
      <c r="AJ850" s="34"/>
      <c r="AK850" s="34"/>
      <c r="AL850" s="34"/>
      <c r="AM850" s="34"/>
    </row>
    <row r="851" spans="1:39" ht="15">
      <c r="A851" s="65" t="s">
        <v>336</v>
      </c>
      <c r="B851" s="65" t="s">
        <v>379</v>
      </c>
      <c r="C851" s="66" t="s">
        <v>4905</v>
      </c>
      <c r="D851" s="67">
        <v>5</v>
      </c>
      <c r="E851" s="68" t="s">
        <v>137</v>
      </c>
      <c r="F851" s="69">
        <v>10.875</v>
      </c>
      <c r="G851" s="66"/>
      <c r="H851" s="70"/>
      <c r="I851" s="71"/>
      <c r="J851" s="71"/>
      <c r="K851" s="34"/>
      <c r="L851" s="78">
        <v>851</v>
      </c>
      <c r="M851" s="78"/>
      <c r="N851" s="73"/>
      <c r="O851" s="80" t="s">
        <v>381</v>
      </c>
      <c r="P851" s="80" t="s">
        <v>647</v>
      </c>
      <c r="Q851" s="80" t="s">
        <v>1136</v>
      </c>
      <c r="R851" s="80" t="s">
        <v>1540</v>
      </c>
      <c r="S851" s="80"/>
      <c r="T851" s="80"/>
      <c r="U851" s="80"/>
      <c r="V851" s="80"/>
      <c r="W851" s="80"/>
      <c r="X851" s="80"/>
      <c r="Y851" s="80"/>
      <c r="Z851" s="80"/>
      <c r="AA851" s="80"/>
      <c r="AB851">
        <v>53</v>
      </c>
      <c r="AC851" s="79" t="str">
        <f>REPLACE(INDEX(GroupVertices[Group],MATCH(Edges[[#This Row],[Vertex 1]],GroupVertices[Vertex],0)),1,1,"")</f>
        <v>8</v>
      </c>
      <c r="AD851" s="79" t="str">
        <f>REPLACE(INDEX(GroupVertices[Group],MATCH(Edges[[#This Row],[Vertex 2]],GroupVertices[Vertex],0)),1,1,"")</f>
        <v>8</v>
      </c>
      <c r="AE851" s="34"/>
      <c r="AF851" s="34"/>
      <c r="AG851" s="34"/>
      <c r="AH851" s="34"/>
      <c r="AI851" s="34"/>
      <c r="AJ851" s="34"/>
      <c r="AK851" s="34"/>
      <c r="AL851" s="34"/>
      <c r="AM851" s="34"/>
    </row>
    <row r="852" spans="1:39" ht="15">
      <c r="A852" s="65" t="s">
        <v>336</v>
      </c>
      <c r="B852" s="65" t="s">
        <v>379</v>
      </c>
      <c r="C852" s="66" t="s">
        <v>4905</v>
      </c>
      <c r="D852" s="67">
        <v>5</v>
      </c>
      <c r="E852" s="68" t="s">
        <v>137</v>
      </c>
      <c r="F852" s="69">
        <v>10.875</v>
      </c>
      <c r="G852" s="66"/>
      <c r="H852" s="70"/>
      <c r="I852" s="71"/>
      <c r="J852" s="71"/>
      <c r="K852" s="34"/>
      <c r="L852" s="78">
        <v>852</v>
      </c>
      <c r="M852" s="78"/>
      <c r="N852" s="73"/>
      <c r="O852" s="80" t="s">
        <v>381</v>
      </c>
      <c r="P852" s="80" t="s">
        <v>647</v>
      </c>
      <c r="Q852" s="80" t="s">
        <v>1136</v>
      </c>
      <c r="R852" s="80" t="s">
        <v>1541</v>
      </c>
      <c r="S852" s="80"/>
      <c r="T852" s="80"/>
      <c r="U852" s="80"/>
      <c r="V852" s="80"/>
      <c r="W852" s="80"/>
      <c r="X852" s="80"/>
      <c r="Y852" s="80"/>
      <c r="Z852" s="80"/>
      <c r="AA852" s="80"/>
      <c r="AB852">
        <v>53</v>
      </c>
      <c r="AC852" s="79" t="str">
        <f>REPLACE(INDEX(GroupVertices[Group],MATCH(Edges[[#This Row],[Vertex 1]],GroupVertices[Vertex],0)),1,1,"")</f>
        <v>8</v>
      </c>
      <c r="AD852" s="79" t="str">
        <f>REPLACE(INDEX(GroupVertices[Group],MATCH(Edges[[#This Row],[Vertex 2]],GroupVertices[Vertex],0)),1,1,"")</f>
        <v>8</v>
      </c>
      <c r="AE852" s="34"/>
      <c r="AF852" s="34"/>
      <c r="AG852" s="34"/>
      <c r="AH852" s="34"/>
      <c r="AI852" s="34"/>
      <c r="AJ852" s="34"/>
      <c r="AK852" s="34"/>
      <c r="AL852" s="34"/>
      <c r="AM852" s="34"/>
    </row>
    <row r="853" spans="1:39" ht="15">
      <c r="A853" s="65" t="s">
        <v>336</v>
      </c>
      <c r="B853" s="65" t="s">
        <v>379</v>
      </c>
      <c r="C853" s="66" t="s">
        <v>4905</v>
      </c>
      <c r="D853" s="67">
        <v>5</v>
      </c>
      <c r="E853" s="68" t="s">
        <v>137</v>
      </c>
      <c r="F853" s="69">
        <v>10.875</v>
      </c>
      <c r="G853" s="66"/>
      <c r="H853" s="70"/>
      <c r="I853" s="71"/>
      <c r="J853" s="71"/>
      <c r="K853" s="34"/>
      <c r="L853" s="78">
        <v>853</v>
      </c>
      <c r="M853" s="78"/>
      <c r="N853" s="73"/>
      <c r="O853" s="80" t="s">
        <v>381</v>
      </c>
      <c r="P853" s="80" t="s">
        <v>647</v>
      </c>
      <c r="Q853" s="80" t="s">
        <v>1136</v>
      </c>
      <c r="R853" s="80" t="s">
        <v>1542</v>
      </c>
      <c r="S853" s="80"/>
      <c r="T853" s="80"/>
      <c r="U853" s="80"/>
      <c r="V853" s="80"/>
      <c r="W853" s="80"/>
      <c r="X853" s="80"/>
      <c r="Y853" s="80"/>
      <c r="Z853" s="80"/>
      <c r="AA853" s="80"/>
      <c r="AB853">
        <v>53</v>
      </c>
      <c r="AC853" s="79" t="str">
        <f>REPLACE(INDEX(GroupVertices[Group],MATCH(Edges[[#This Row],[Vertex 1]],GroupVertices[Vertex],0)),1,1,"")</f>
        <v>8</v>
      </c>
      <c r="AD853" s="79" t="str">
        <f>REPLACE(INDEX(GroupVertices[Group],MATCH(Edges[[#This Row],[Vertex 2]],GroupVertices[Vertex],0)),1,1,"")</f>
        <v>8</v>
      </c>
      <c r="AE853" s="34"/>
      <c r="AF853" s="34"/>
      <c r="AG853" s="34"/>
      <c r="AH853" s="34"/>
      <c r="AI853" s="34"/>
      <c r="AJ853" s="34"/>
      <c r="AK853" s="34"/>
      <c r="AL853" s="34"/>
      <c r="AM853" s="34"/>
    </row>
    <row r="854" spans="1:39" ht="15">
      <c r="A854" s="65" t="s">
        <v>336</v>
      </c>
      <c r="B854" s="65" t="s">
        <v>379</v>
      </c>
      <c r="C854" s="66" t="s">
        <v>4905</v>
      </c>
      <c r="D854" s="67">
        <v>5</v>
      </c>
      <c r="E854" s="68" t="s">
        <v>137</v>
      </c>
      <c r="F854" s="69">
        <v>10.875</v>
      </c>
      <c r="G854" s="66"/>
      <c r="H854" s="70"/>
      <c r="I854" s="71"/>
      <c r="J854" s="71"/>
      <c r="K854" s="34"/>
      <c r="L854" s="78">
        <v>854</v>
      </c>
      <c r="M854" s="78"/>
      <c r="N854" s="73"/>
      <c r="O854" s="80" t="s">
        <v>381</v>
      </c>
      <c r="P854" s="80" t="s">
        <v>647</v>
      </c>
      <c r="Q854" s="80" t="s">
        <v>1137</v>
      </c>
      <c r="R854" s="80" t="s">
        <v>1540</v>
      </c>
      <c r="S854" s="80"/>
      <c r="T854" s="80"/>
      <c r="U854" s="80"/>
      <c r="V854" s="80"/>
      <c r="W854" s="80"/>
      <c r="X854" s="80"/>
      <c r="Y854" s="80"/>
      <c r="Z854" s="80"/>
      <c r="AA854" s="80"/>
      <c r="AB854">
        <v>53</v>
      </c>
      <c r="AC854" s="79" t="str">
        <f>REPLACE(INDEX(GroupVertices[Group],MATCH(Edges[[#This Row],[Vertex 1]],GroupVertices[Vertex],0)),1,1,"")</f>
        <v>8</v>
      </c>
      <c r="AD854" s="79" t="str">
        <f>REPLACE(INDEX(GroupVertices[Group],MATCH(Edges[[#This Row],[Vertex 2]],GroupVertices[Vertex],0)),1,1,"")</f>
        <v>8</v>
      </c>
      <c r="AE854" s="34"/>
      <c r="AF854" s="34"/>
      <c r="AG854" s="34"/>
      <c r="AH854" s="34"/>
      <c r="AI854" s="34"/>
      <c r="AJ854" s="34"/>
      <c r="AK854" s="34"/>
      <c r="AL854" s="34"/>
      <c r="AM854" s="34"/>
    </row>
    <row r="855" spans="1:39" ht="15">
      <c r="A855" s="65" t="s">
        <v>336</v>
      </c>
      <c r="B855" s="65" t="s">
        <v>379</v>
      </c>
      <c r="C855" s="66" t="s">
        <v>4905</v>
      </c>
      <c r="D855" s="67">
        <v>5</v>
      </c>
      <c r="E855" s="68" t="s">
        <v>137</v>
      </c>
      <c r="F855" s="69">
        <v>10.875</v>
      </c>
      <c r="G855" s="66"/>
      <c r="H855" s="70"/>
      <c r="I855" s="71"/>
      <c r="J855" s="71"/>
      <c r="K855" s="34"/>
      <c r="L855" s="78">
        <v>855</v>
      </c>
      <c r="M855" s="78"/>
      <c r="N855" s="73"/>
      <c r="O855" s="80" t="s">
        <v>381</v>
      </c>
      <c r="P855" s="80" t="s">
        <v>647</v>
      </c>
      <c r="Q855" s="80" t="s">
        <v>1137</v>
      </c>
      <c r="R855" s="80" t="s">
        <v>1541</v>
      </c>
      <c r="S855" s="80"/>
      <c r="T855" s="80"/>
      <c r="U855" s="80"/>
      <c r="V855" s="80"/>
      <c r="W855" s="80"/>
      <c r="X855" s="80"/>
      <c r="Y855" s="80"/>
      <c r="Z855" s="80"/>
      <c r="AA855" s="80"/>
      <c r="AB855">
        <v>53</v>
      </c>
      <c r="AC855" s="79" t="str">
        <f>REPLACE(INDEX(GroupVertices[Group],MATCH(Edges[[#This Row],[Vertex 1]],GroupVertices[Vertex],0)),1,1,"")</f>
        <v>8</v>
      </c>
      <c r="AD855" s="79" t="str">
        <f>REPLACE(INDEX(GroupVertices[Group],MATCH(Edges[[#This Row],[Vertex 2]],GroupVertices[Vertex],0)),1,1,"")</f>
        <v>8</v>
      </c>
      <c r="AE855" s="34"/>
      <c r="AF855" s="34"/>
      <c r="AG855" s="34"/>
      <c r="AH855" s="34"/>
      <c r="AI855" s="34"/>
      <c r="AJ855" s="34"/>
      <c r="AK855" s="34"/>
      <c r="AL855" s="34"/>
      <c r="AM855" s="34"/>
    </row>
    <row r="856" spans="1:39" ht="15">
      <c r="A856" s="65" t="s">
        <v>336</v>
      </c>
      <c r="B856" s="65" t="s">
        <v>379</v>
      </c>
      <c r="C856" s="66" t="s">
        <v>4905</v>
      </c>
      <c r="D856" s="67">
        <v>5</v>
      </c>
      <c r="E856" s="68" t="s">
        <v>137</v>
      </c>
      <c r="F856" s="69">
        <v>10.875</v>
      </c>
      <c r="G856" s="66"/>
      <c r="H856" s="70"/>
      <c r="I856" s="71"/>
      <c r="J856" s="71"/>
      <c r="K856" s="34"/>
      <c r="L856" s="78">
        <v>856</v>
      </c>
      <c r="M856" s="78"/>
      <c r="N856" s="73"/>
      <c r="O856" s="80" t="s">
        <v>381</v>
      </c>
      <c r="P856" s="80" t="s">
        <v>647</v>
      </c>
      <c r="Q856" s="80" t="s">
        <v>1137</v>
      </c>
      <c r="R856" s="80" t="s">
        <v>1542</v>
      </c>
      <c r="S856" s="80"/>
      <c r="T856" s="80"/>
      <c r="U856" s="80"/>
      <c r="V856" s="80"/>
      <c r="W856" s="80"/>
      <c r="X856" s="80"/>
      <c r="Y856" s="80"/>
      <c r="Z856" s="80"/>
      <c r="AA856" s="80"/>
      <c r="AB856">
        <v>53</v>
      </c>
      <c r="AC856" s="79" t="str">
        <f>REPLACE(INDEX(GroupVertices[Group],MATCH(Edges[[#This Row],[Vertex 1]],GroupVertices[Vertex],0)),1,1,"")</f>
        <v>8</v>
      </c>
      <c r="AD856" s="79" t="str">
        <f>REPLACE(INDEX(GroupVertices[Group],MATCH(Edges[[#This Row],[Vertex 2]],GroupVertices[Vertex],0)),1,1,"")</f>
        <v>8</v>
      </c>
      <c r="AE856" s="34"/>
      <c r="AF856" s="34"/>
      <c r="AG856" s="34"/>
      <c r="AH856" s="34"/>
      <c r="AI856" s="34"/>
      <c r="AJ856" s="34"/>
      <c r="AK856" s="34"/>
      <c r="AL856" s="34"/>
      <c r="AM856" s="34"/>
    </row>
    <row r="857" spans="1:39" ht="15">
      <c r="A857" s="65" t="s">
        <v>336</v>
      </c>
      <c r="B857" s="65" t="s">
        <v>379</v>
      </c>
      <c r="C857" s="66" t="s">
        <v>4905</v>
      </c>
      <c r="D857" s="67">
        <v>5</v>
      </c>
      <c r="E857" s="68" t="s">
        <v>137</v>
      </c>
      <c r="F857" s="69">
        <v>10.875</v>
      </c>
      <c r="G857" s="66"/>
      <c r="H857" s="70"/>
      <c r="I857" s="71"/>
      <c r="J857" s="71"/>
      <c r="K857" s="34"/>
      <c r="L857" s="78">
        <v>857</v>
      </c>
      <c r="M857" s="78"/>
      <c r="N857" s="73"/>
      <c r="O857" s="80" t="s">
        <v>381</v>
      </c>
      <c r="P857" s="80" t="s">
        <v>647</v>
      </c>
      <c r="Q857" s="80" t="s">
        <v>1138</v>
      </c>
      <c r="R857" s="80" t="s">
        <v>1540</v>
      </c>
      <c r="S857" s="80"/>
      <c r="T857" s="80"/>
      <c r="U857" s="80"/>
      <c r="V857" s="80"/>
      <c r="W857" s="80"/>
      <c r="X857" s="80"/>
      <c r="Y857" s="80"/>
      <c r="Z857" s="80"/>
      <c r="AA857" s="80"/>
      <c r="AB857">
        <v>53</v>
      </c>
      <c r="AC857" s="79" t="str">
        <f>REPLACE(INDEX(GroupVertices[Group],MATCH(Edges[[#This Row],[Vertex 1]],GroupVertices[Vertex],0)),1,1,"")</f>
        <v>8</v>
      </c>
      <c r="AD857" s="79" t="str">
        <f>REPLACE(INDEX(GroupVertices[Group],MATCH(Edges[[#This Row],[Vertex 2]],GroupVertices[Vertex],0)),1,1,"")</f>
        <v>8</v>
      </c>
      <c r="AE857" s="34"/>
      <c r="AF857" s="34"/>
      <c r="AG857" s="34"/>
      <c r="AH857" s="34"/>
      <c r="AI857" s="34"/>
      <c r="AJ857" s="34"/>
      <c r="AK857" s="34"/>
      <c r="AL857" s="34"/>
      <c r="AM857" s="34"/>
    </row>
    <row r="858" spans="1:39" ht="15">
      <c r="A858" s="65" t="s">
        <v>336</v>
      </c>
      <c r="B858" s="65" t="s">
        <v>379</v>
      </c>
      <c r="C858" s="66" t="s">
        <v>4905</v>
      </c>
      <c r="D858" s="67">
        <v>5</v>
      </c>
      <c r="E858" s="68" t="s">
        <v>137</v>
      </c>
      <c r="F858" s="69">
        <v>10.875</v>
      </c>
      <c r="G858" s="66"/>
      <c r="H858" s="70"/>
      <c r="I858" s="71"/>
      <c r="J858" s="71"/>
      <c r="K858" s="34"/>
      <c r="L858" s="78">
        <v>858</v>
      </c>
      <c r="M858" s="78"/>
      <c r="N858" s="73"/>
      <c r="O858" s="80" t="s">
        <v>381</v>
      </c>
      <c r="P858" s="80" t="s">
        <v>647</v>
      </c>
      <c r="Q858" s="80" t="s">
        <v>1138</v>
      </c>
      <c r="R858" s="80" t="s">
        <v>1541</v>
      </c>
      <c r="S858" s="80"/>
      <c r="T858" s="80"/>
      <c r="U858" s="80"/>
      <c r="V858" s="80"/>
      <c r="W858" s="80"/>
      <c r="X858" s="80"/>
      <c r="Y858" s="80"/>
      <c r="Z858" s="80"/>
      <c r="AA858" s="80"/>
      <c r="AB858">
        <v>53</v>
      </c>
      <c r="AC858" s="79" t="str">
        <f>REPLACE(INDEX(GroupVertices[Group],MATCH(Edges[[#This Row],[Vertex 1]],GroupVertices[Vertex],0)),1,1,"")</f>
        <v>8</v>
      </c>
      <c r="AD858" s="79" t="str">
        <f>REPLACE(INDEX(GroupVertices[Group],MATCH(Edges[[#This Row],[Vertex 2]],GroupVertices[Vertex],0)),1,1,"")</f>
        <v>8</v>
      </c>
      <c r="AE858" s="34"/>
      <c r="AF858" s="34"/>
      <c r="AG858" s="34"/>
      <c r="AH858" s="34"/>
      <c r="AI858" s="34"/>
      <c r="AJ858" s="34"/>
      <c r="AK858" s="34"/>
      <c r="AL858" s="34"/>
      <c r="AM858" s="34"/>
    </row>
    <row r="859" spans="1:39" ht="15">
      <c r="A859" s="65" t="s">
        <v>336</v>
      </c>
      <c r="B859" s="65" t="s">
        <v>379</v>
      </c>
      <c r="C859" s="66" t="s">
        <v>4905</v>
      </c>
      <c r="D859" s="67">
        <v>5</v>
      </c>
      <c r="E859" s="68" t="s">
        <v>137</v>
      </c>
      <c r="F859" s="69">
        <v>10.875</v>
      </c>
      <c r="G859" s="66"/>
      <c r="H859" s="70"/>
      <c r="I859" s="71"/>
      <c r="J859" s="71"/>
      <c r="K859" s="34"/>
      <c r="L859" s="78">
        <v>859</v>
      </c>
      <c r="M859" s="78"/>
      <c r="N859" s="73"/>
      <c r="O859" s="80" t="s">
        <v>381</v>
      </c>
      <c r="P859" s="80" t="s">
        <v>647</v>
      </c>
      <c r="Q859" s="80" t="s">
        <v>1138</v>
      </c>
      <c r="R859" s="80" t="s">
        <v>1542</v>
      </c>
      <c r="S859" s="80"/>
      <c r="T859" s="80"/>
      <c r="U859" s="80"/>
      <c r="V859" s="80"/>
      <c r="W859" s="80"/>
      <c r="X859" s="80"/>
      <c r="Y859" s="80"/>
      <c r="Z859" s="80"/>
      <c r="AA859" s="80"/>
      <c r="AB859">
        <v>53</v>
      </c>
      <c r="AC859" s="79" t="str">
        <f>REPLACE(INDEX(GroupVertices[Group],MATCH(Edges[[#This Row],[Vertex 1]],GroupVertices[Vertex],0)),1,1,"")</f>
        <v>8</v>
      </c>
      <c r="AD859" s="79" t="str">
        <f>REPLACE(INDEX(GroupVertices[Group],MATCH(Edges[[#This Row],[Vertex 2]],GroupVertices[Vertex],0)),1,1,"")</f>
        <v>8</v>
      </c>
      <c r="AE859" s="34"/>
      <c r="AF859" s="34"/>
      <c r="AG859" s="34"/>
      <c r="AH859" s="34"/>
      <c r="AI859" s="34"/>
      <c r="AJ859" s="34"/>
      <c r="AK859" s="34"/>
      <c r="AL859" s="34"/>
      <c r="AM859" s="34"/>
    </row>
    <row r="860" spans="1:39" ht="15">
      <c r="A860" s="65" t="s">
        <v>336</v>
      </c>
      <c r="B860" s="65" t="s">
        <v>379</v>
      </c>
      <c r="C860" s="66" t="s">
        <v>4905</v>
      </c>
      <c r="D860" s="67">
        <v>5</v>
      </c>
      <c r="E860" s="68" t="s">
        <v>137</v>
      </c>
      <c r="F860" s="69">
        <v>10.875</v>
      </c>
      <c r="G860" s="66"/>
      <c r="H860" s="70"/>
      <c r="I860" s="71"/>
      <c r="J860" s="71"/>
      <c r="K860" s="34"/>
      <c r="L860" s="78">
        <v>860</v>
      </c>
      <c r="M860" s="78"/>
      <c r="N860" s="73"/>
      <c r="O860" s="80" t="s">
        <v>381</v>
      </c>
      <c r="P860" s="80" t="s">
        <v>647</v>
      </c>
      <c r="Q860" s="80" t="s">
        <v>1139</v>
      </c>
      <c r="R860" s="80" t="s">
        <v>1540</v>
      </c>
      <c r="S860" s="80"/>
      <c r="T860" s="80"/>
      <c r="U860" s="80"/>
      <c r="V860" s="80"/>
      <c r="W860" s="80"/>
      <c r="X860" s="80"/>
      <c r="Y860" s="80"/>
      <c r="Z860" s="80"/>
      <c r="AA860" s="80"/>
      <c r="AB860">
        <v>53</v>
      </c>
      <c r="AC860" s="79" t="str">
        <f>REPLACE(INDEX(GroupVertices[Group],MATCH(Edges[[#This Row],[Vertex 1]],GroupVertices[Vertex],0)),1,1,"")</f>
        <v>8</v>
      </c>
      <c r="AD860" s="79" t="str">
        <f>REPLACE(INDEX(GroupVertices[Group],MATCH(Edges[[#This Row],[Vertex 2]],GroupVertices[Vertex],0)),1,1,"")</f>
        <v>8</v>
      </c>
      <c r="AE860" s="34"/>
      <c r="AF860" s="34"/>
      <c r="AG860" s="34"/>
      <c r="AH860" s="34"/>
      <c r="AI860" s="34"/>
      <c r="AJ860" s="34"/>
      <c r="AK860" s="34"/>
      <c r="AL860" s="34"/>
      <c r="AM860" s="34"/>
    </row>
    <row r="861" spans="1:39" ht="15">
      <c r="A861" s="65" t="s">
        <v>336</v>
      </c>
      <c r="B861" s="65" t="s">
        <v>379</v>
      </c>
      <c r="C861" s="66" t="s">
        <v>4905</v>
      </c>
      <c r="D861" s="67">
        <v>5</v>
      </c>
      <c r="E861" s="68" t="s">
        <v>137</v>
      </c>
      <c r="F861" s="69">
        <v>10.875</v>
      </c>
      <c r="G861" s="66"/>
      <c r="H861" s="70"/>
      <c r="I861" s="71"/>
      <c r="J861" s="71"/>
      <c r="K861" s="34"/>
      <c r="L861" s="78">
        <v>861</v>
      </c>
      <c r="M861" s="78"/>
      <c r="N861" s="73"/>
      <c r="O861" s="80" t="s">
        <v>381</v>
      </c>
      <c r="P861" s="80" t="s">
        <v>647</v>
      </c>
      <c r="Q861" s="80" t="s">
        <v>1139</v>
      </c>
      <c r="R861" s="80" t="s">
        <v>1541</v>
      </c>
      <c r="S861" s="80"/>
      <c r="T861" s="80"/>
      <c r="U861" s="80"/>
      <c r="V861" s="80"/>
      <c r="W861" s="80"/>
      <c r="X861" s="80"/>
      <c r="Y861" s="80"/>
      <c r="Z861" s="80"/>
      <c r="AA861" s="80"/>
      <c r="AB861">
        <v>53</v>
      </c>
      <c r="AC861" s="79" t="str">
        <f>REPLACE(INDEX(GroupVertices[Group],MATCH(Edges[[#This Row],[Vertex 1]],GroupVertices[Vertex],0)),1,1,"")</f>
        <v>8</v>
      </c>
      <c r="AD861" s="79" t="str">
        <f>REPLACE(INDEX(GroupVertices[Group],MATCH(Edges[[#This Row],[Vertex 2]],GroupVertices[Vertex],0)),1,1,"")</f>
        <v>8</v>
      </c>
      <c r="AE861" s="34"/>
      <c r="AF861" s="34"/>
      <c r="AG861" s="34"/>
      <c r="AH861" s="34"/>
      <c r="AI861" s="34"/>
      <c r="AJ861" s="34"/>
      <c r="AK861" s="34"/>
      <c r="AL861" s="34"/>
      <c r="AM861" s="34"/>
    </row>
    <row r="862" spans="1:39" ht="15">
      <c r="A862" s="65" t="s">
        <v>336</v>
      </c>
      <c r="B862" s="65" t="s">
        <v>379</v>
      </c>
      <c r="C862" s="66" t="s">
        <v>4905</v>
      </c>
      <c r="D862" s="67">
        <v>5</v>
      </c>
      <c r="E862" s="68" t="s">
        <v>137</v>
      </c>
      <c r="F862" s="69">
        <v>10.875</v>
      </c>
      <c r="G862" s="66"/>
      <c r="H862" s="70"/>
      <c r="I862" s="71"/>
      <c r="J862" s="71"/>
      <c r="K862" s="34"/>
      <c r="L862" s="78">
        <v>862</v>
      </c>
      <c r="M862" s="78"/>
      <c r="N862" s="73"/>
      <c r="O862" s="80" t="s">
        <v>381</v>
      </c>
      <c r="P862" s="80" t="s">
        <v>647</v>
      </c>
      <c r="Q862" s="80" t="s">
        <v>1139</v>
      </c>
      <c r="R862" s="80" t="s">
        <v>1542</v>
      </c>
      <c r="S862" s="80"/>
      <c r="T862" s="80"/>
      <c r="U862" s="80"/>
      <c r="V862" s="80"/>
      <c r="W862" s="80"/>
      <c r="X862" s="80"/>
      <c r="Y862" s="80"/>
      <c r="Z862" s="80"/>
      <c r="AA862" s="80"/>
      <c r="AB862">
        <v>53</v>
      </c>
      <c r="AC862" s="79" t="str">
        <f>REPLACE(INDEX(GroupVertices[Group],MATCH(Edges[[#This Row],[Vertex 1]],GroupVertices[Vertex],0)),1,1,"")</f>
        <v>8</v>
      </c>
      <c r="AD862" s="79" t="str">
        <f>REPLACE(INDEX(GroupVertices[Group],MATCH(Edges[[#This Row],[Vertex 2]],GroupVertices[Vertex],0)),1,1,"")</f>
        <v>8</v>
      </c>
      <c r="AE862" s="34"/>
      <c r="AF862" s="34"/>
      <c r="AG862" s="34"/>
      <c r="AH862" s="34"/>
      <c r="AI862" s="34"/>
      <c r="AJ862" s="34"/>
      <c r="AK862" s="34"/>
      <c r="AL862" s="34"/>
      <c r="AM862" s="34"/>
    </row>
    <row r="863" spans="1:39" ht="15">
      <c r="A863" s="65" t="s">
        <v>336</v>
      </c>
      <c r="B863" s="65" t="s">
        <v>379</v>
      </c>
      <c r="C863" s="66" t="s">
        <v>4905</v>
      </c>
      <c r="D863" s="67">
        <v>5</v>
      </c>
      <c r="E863" s="68" t="s">
        <v>137</v>
      </c>
      <c r="F863" s="69">
        <v>10.875</v>
      </c>
      <c r="G863" s="66"/>
      <c r="H863" s="70"/>
      <c r="I863" s="71"/>
      <c r="J863" s="71"/>
      <c r="K863" s="34"/>
      <c r="L863" s="78">
        <v>863</v>
      </c>
      <c r="M863" s="78"/>
      <c r="N863" s="73"/>
      <c r="O863" s="80" t="s">
        <v>381</v>
      </c>
      <c r="P863" s="80" t="s">
        <v>650</v>
      </c>
      <c r="Q863" s="80" t="s">
        <v>1140</v>
      </c>
      <c r="R863" s="80" t="s">
        <v>1546</v>
      </c>
      <c r="S863" s="80"/>
      <c r="T863" s="80"/>
      <c r="U863" s="80"/>
      <c r="V863" s="80"/>
      <c r="W863" s="80"/>
      <c r="X863" s="80"/>
      <c r="Y863" s="80"/>
      <c r="Z863" s="80"/>
      <c r="AA863" s="80"/>
      <c r="AB863">
        <v>53</v>
      </c>
      <c r="AC863" s="79" t="str">
        <f>REPLACE(INDEX(GroupVertices[Group],MATCH(Edges[[#This Row],[Vertex 1]],GroupVertices[Vertex],0)),1,1,"")</f>
        <v>8</v>
      </c>
      <c r="AD863" s="79" t="str">
        <f>REPLACE(INDEX(GroupVertices[Group],MATCH(Edges[[#This Row],[Vertex 2]],GroupVertices[Vertex],0)),1,1,"")</f>
        <v>8</v>
      </c>
      <c r="AE863" s="34"/>
      <c r="AF863" s="34"/>
      <c r="AG863" s="34"/>
      <c r="AH863" s="34"/>
      <c r="AI863" s="34"/>
      <c r="AJ863" s="34"/>
      <c r="AK863" s="34"/>
      <c r="AL863" s="34"/>
      <c r="AM863" s="34"/>
    </row>
    <row r="864" spans="1:39" ht="15">
      <c r="A864" s="65" t="s">
        <v>336</v>
      </c>
      <c r="B864" s="65" t="s">
        <v>379</v>
      </c>
      <c r="C864" s="66" t="s">
        <v>4905</v>
      </c>
      <c r="D864" s="67">
        <v>5</v>
      </c>
      <c r="E864" s="68" t="s">
        <v>137</v>
      </c>
      <c r="F864" s="69">
        <v>10.875</v>
      </c>
      <c r="G864" s="66"/>
      <c r="H864" s="70"/>
      <c r="I864" s="71"/>
      <c r="J864" s="71"/>
      <c r="K864" s="34"/>
      <c r="L864" s="78">
        <v>864</v>
      </c>
      <c r="M864" s="78"/>
      <c r="N864" s="73"/>
      <c r="O864" s="80" t="s">
        <v>381</v>
      </c>
      <c r="P864" s="80" t="s">
        <v>650</v>
      </c>
      <c r="Q864" s="80" t="s">
        <v>1140</v>
      </c>
      <c r="R864" s="80" t="s">
        <v>1547</v>
      </c>
      <c r="S864" s="80"/>
      <c r="T864" s="80"/>
      <c r="U864" s="80"/>
      <c r="V864" s="80"/>
      <c r="W864" s="80"/>
      <c r="X864" s="80"/>
      <c r="Y864" s="80"/>
      <c r="Z864" s="80"/>
      <c r="AA864" s="80"/>
      <c r="AB864">
        <v>53</v>
      </c>
      <c r="AC864" s="79" t="str">
        <f>REPLACE(INDEX(GroupVertices[Group],MATCH(Edges[[#This Row],[Vertex 1]],GroupVertices[Vertex],0)),1,1,"")</f>
        <v>8</v>
      </c>
      <c r="AD864" s="79" t="str">
        <f>REPLACE(INDEX(GroupVertices[Group],MATCH(Edges[[#This Row],[Vertex 2]],GroupVertices[Vertex],0)),1,1,"")</f>
        <v>8</v>
      </c>
      <c r="AE864" s="34"/>
      <c r="AF864" s="34"/>
      <c r="AG864" s="34"/>
      <c r="AH864" s="34"/>
      <c r="AI864" s="34"/>
      <c r="AJ864" s="34"/>
      <c r="AK864" s="34"/>
      <c r="AL864" s="34"/>
      <c r="AM864" s="34"/>
    </row>
    <row r="865" spans="1:39" ht="15">
      <c r="A865" s="65" t="s">
        <v>336</v>
      </c>
      <c r="B865" s="65" t="s">
        <v>379</v>
      </c>
      <c r="C865" s="66" t="s">
        <v>4905</v>
      </c>
      <c r="D865" s="67">
        <v>5</v>
      </c>
      <c r="E865" s="68" t="s">
        <v>137</v>
      </c>
      <c r="F865" s="69">
        <v>10.875</v>
      </c>
      <c r="G865" s="66"/>
      <c r="H865" s="70"/>
      <c r="I865" s="71"/>
      <c r="J865" s="71"/>
      <c r="K865" s="34"/>
      <c r="L865" s="78">
        <v>865</v>
      </c>
      <c r="M865" s="78"/>
      <c r="N865" s="73"/>
      <c r="O865" s="80" t="s">
        <v>381</v>
      </c>
      <c r="P865" s="80" t="s">
        <v>650</v>
      </c>
      <c r="Q865" s="80" t="s">
        <v>1140</v>
      </c>
      <c r="R865" s="80" t="s">
        <v>1548</v>
      </c>
      <c r="S865" s="80"/>
      <c r="T865" s="80"/>
      <c r="U865" s="80"/>
      <c r="V865" s="80"/>
      <c r="W865" s="80"/>
      <c r="X865" s="80"/>
      <c r="Y865" s="80"/>
      <c r="Z865" s="80"/>
      <c r="AA865" s="80"/>
      <c r="AB865">
        <v>53</v>
      </c>
      <c r="AC865" s="79" t="str">
        <f>REPLACE(INDEX(GroupVertices[Group],MATCH(Edges[[#This Row],[Vertex 1]],GroupVertices[Vertex],0)),1,1,"")</f>
        <v>8</v>
      </c>
      <c r="AD865" s="79" t="str">
        <f>REPLACE(INDEX(GroupVertices[Group],MATCH(Edges[[#This Row],[Vertex 2]],GroupVertices[Vertex],0)),1,1,"")</f>
        <v>8</v>
      </c>
      <c r="AE865" s="34"/>
      <c r="AF865" s="34"/>
      <c r="AG865" s="34"/>
      <c r="AH865" s="34"/>
      <c r="AI865" s="34"/>
      <c r="AJ865" s="34"/>
      <c r="AK865" s="34"/>
      <c r="AL865" s="34"/>
      <c r="AM865" s="34"/>
    </row>
    <row r="866" spans="1:39" ht="15">
      <c r="A866" s="65" t="s">
        <v>336</v>
      </c>
      <c r="B866" s="65" t="s">
        <v>379</v>
      </c>
      <c r="C866" s="66" t="s">
        <v>4905</v>
      </c>
      <c r="D866" s="67">
        <v>5</v>
      </c>
      <c r="E866" s="68" t="s">
        <v>137</v>
      </c>
      <c r="F866" s="69">
        <v>10.875</v>
      </c>
      <c r="G866" s="66"/>
      <c r="H866" s="70"/>
      <c r="I866" s="71"/>
      <c r="J866" s="71"/>
      <c r="K866" s="34"/>
      <c r="L866" s="78">
        <v>866</v>
      </c>
      <c r="M866" s="78"/>
      <c r="N866" s="73"/>
      <c r="O866" s="80" t="s">
        <v>381</v>
      </c>
      <c r="P866" s="80" t="s">
        <v>647</v>
      </c>
      <c r="Q866" s="80" t="s">
        <v>1141</v>
      </c>
      <c r="R866" s="80" t="s">
        <v>1540</v>
      </c>
      <c r="S866" s="80"/>
      <c r="T866" s="80"/>
      <c r="U866" s="80"/>
      <c r="V866" s="80"/>
      <c r="W866" s="80"/>
      <c r="X866" s="80"/>
      <c r="Y866" s="80"/>
      <c r="Z866" s="80"/>
      <c r="AA866" s="80"/>
      <c r="AB866">
        <v>53</v>
      </c>
      <c r="AC866" s="79" t="str">
        <f>REPLACE(INDEX(GroupVertices[Group],MATCH(Edges[[#This Row],[Vertex 1]],GroupVertices[Vertex],0)),1,1,"")</f>
        <v>8</v>
      </c>
      <c r="AD866" s="79" t="str">
        <f>REPLACE(INDEX(GroupVertices[Group],MATCH(Edges[[#This Row],[Vertex 2]],GroupVertices[Vertex],0)),1,1,"")</f>
        <v>8</v>
      </c>
      <c r="AE866" s="34"/>
      <c r="AF866" s="34"/>
      <c r="AG866" s="34"/>
      <c r="AH866" s="34"/>
      <c r="AI866" s="34"/>
      <c r="AJ866" s="34"/>
      <c r="AK866" s="34"/>
      <c r="AL866" s="34"/>
      <c r="AM866" s="34"/>
    </row>
    <row r="867" spans="1:39" ht="15">
      <c r="A867" s="65" t="s">
        <v>336</v>
      </c>
      <c r="B867" s="65" t="s">
        <v>379</v>
      </c>
      <c r="C867" s="66" t="s">
        <v>4905</v>
      </c>
      <c r="D867" s="67">
        <v>5</v>
      </c>
      <c r="E867" s="68" t="s">
        <v>137</v>
      </c>
      <c r="F867" s="69">
        <v>10.875</v>
      </c>
      <c r="G867" s="66"/>
      <c r="H867" s="70"/>
      <c r="I867" s="71"/>
      <c r="J867" s="71"/>
      <c r="K867" s="34"/>
      <c r="L867" s="78">
        <v>867</v>
      </c>
      <c r="M867" s="78"/>
      <c r="N867" s="73"/>
      <c r="O867" s="80" t="s">
        <v>381</v>
      </c>
      <c r="P867" s="80" t="s">
        <v>647</v>
      </c>
      <c r="Q867" s="80" t="s">
        <v>1141</v>
      </c>
      <c r="R867" s="80" t="s">
        <v>1541</v>
      </c>
      <c r="S867" s="80"/>
      <c r="T867" s="80"/>
      <c r="U867" s="80"/>
      <c r="V867" s="80"/>
      <c r="W867" s="80"/>
      <c r="X867" s="80"/>
      <c r="Y867" s="80"/>
      <c r="Z867" s="80"/>
      <c r="AA867" s="80"/>
      <c r="AB867">
        <v>53</v>
      </c>
      <c r="AC867" s="79" t="str">
        <f>REPLACE(INDEX(GroupVertices[Group],MATCH(Edges[[#This Row],[Vertex 1]],GroupVertices[Vertex],0)),1,1,"")</f>
        <v>8</v>
      </c>
      <c r="AD867" s="79" t="str">
        <f>REPLACE(INDEX(GroupVertices[Group],MATCH(Edges[[#This Row],[Vertex 2]],GroupVertices[Vertex],0)),1,1,"")</f>
        <v>8</v>
      </c>
      <c r="AE867" s="34"/>
      <c r="AF867" s="34"/>
      <c r="AG867" s="34"/>
      <c r="AH867" s="34"/>
      <c r="AI867" s="34"/>
      <c r="AJ867" s="34"/>
      <c r="AK867" s="34"/>
      <c r="AL867" s="34"/>
      <c r="AM867" s="34"/>
    </row>
    <row r="868" spans="1:39" ht="15">
      <c r="A868" s="65" t="s">
        <v>336</v>
      </c>
      <c r="B868" s="65" t="s">
        <v>379</v>
      </c>
      <c r="C868" s="66" t="s">
        <v>4905</v>
      </c>
      <c r="D868" s="67">
        <v>5</v>
      </c>
      <c r="E868" s="68" t="s">
        <v>137</v>
      </c>
      <c r="F868" s="69">
        <v>10.875</v>
      </c>
      <c r="G868" s="66"/>
      <c r="H868" s="70"/>
      <c r="I868" s="71"/>
      <c r="J868" s="71"/>
      <c r="K868" s="34"/>
      <c r="L868" s="78">
        <v>868</v>
      </c>
      <c r="M868" s="78"/>
      <c r="N868" s="73"/>
      <c r="O868" s="80" t="s">
        <v>381</v>
      </c>
      <c r="P868" s="80" t="s">
        <v>647</v>
      </c>
      <c r="Q868" s="80" t="s">
        <v>1141</v>
      </c>
      <c r="R868" s="80" t="s">
        <v>1542</v>
      </c>
      <c r="S868" s="80"/>
      <c r="T868" s="80"/>
      <c r="U868" s="80"/>
      <c r="V868" s="80"/>
      <c r="W868" s="80"/>
      <c r="X868" s="80"/>
      <c r="Y868" s="80"/>
      <c r="Z868" s="80"/>
      <c r="AA868" s="80"/>
      <c r="AB868">
        <v>53</v>
      </c>
      <c r="AC868" s="79" t="str">
        <f>REPLACE(INDEX(GroupVertices[Group],MATCH(Edges[[#This Row],[Vertex 1]],GroupVertices[Vertex],0)),1,1,"")</f>
        <v>8</v>
      </c>
      <c r="AD868" s="79" t="str">
        <f>REPLACE(INDEX(GroupVertices[Group],MATCH(Edges[[#This Row],[Vertex 2]],GroupVertices[Vertex],0)),1,1,"")</f>
        <v>8</v>
      </c>
      <c r="AE868" s="34"/>
      <c r="AF868" s="34"/>
      <c r="AG868" s="34"/>
      <c r="AH868" s="34"/>
      <c r="AI868" s="34"/>
      <c r="AJ868" s="34"/>
      <c r="AK868" s="34"/>
      <c r="AL868" s="34"/>
      <c r="AM868" s="34"/>
    </row>
    <row r="869" spans="1:39" ht="15">
      <c r="A869" s="65" t="s">
        <v>253</v>
      </c>
      <c r="B869" s="65" t="s">
        <v>337</v>
      </c>
      <c r="C869" s="66" t="s">
        <v>4896</v>
      </c>
      <c r="D869" s="67">
        <v>1.5714285714285714</v>
      </c>
      <c r="E869" s="68" t="s">
        <v>137</v>
      </c>
      <c r="F869" s="69">
        <v>30.375</v>
      </c>
      <c r="G869" s="66"/>
      <c r="H869" s="70"/>
      <c r="I869" s="71"/>
      <c r="J869" s="71"/>
      <c r="K869" s="34"/>
      <c r="L869" s="78">
        <v>869</v>
      </c>
      <c r="M869" s="78"/>
      <c r="N869" s="73"/>
      <c r="O869" s="80" t="s">
        <v>381</v>
      </c>
      <c r="P869" s="80" t="s">
        <v>647</v>
      </c>
      <c r="Q869" s="80" t="s">
        <v>1118</v>
      </c>
      <c r="R869" s="80" t="s">
        <v>1117</v>
      </c>
      <c r="S869" s="80"/>
      <c r="T869" s="80"/>
      <c r="U869" s="80"/>
      <c r="V869" s="80"/>
      <c r="W869" s="80"/>
      <c r="X869" s="80"/>
      <c r="Y869" s="80"/>
      <c r="Z869" s="80"/>
      <c r="AA869" s="80"/>
      <c r="AB869">
        <v>5</v>
      </c>
      <c r="AC869" s="79" t="str">
        <f>REPLACE(INDEX(GroupVertices[Group],MATCH(Edges[[#This Row],[Vertex 1]],GroupVertices[Vertex],0)),1,1,"")</f>
        <v>8</v>
      </c>
      <c r="AD869" s="79" t="str">
        <f>REPLACE(INDEX(GroupVertices[Group],MATCH(Edges[[#This Row],[Vertex 2]],GroupVertices[Vertex],0)),1,1,"")</f>
        <v>8</v>
      </c>
      <c r="AE869" s="34"/>
      <c r="AF869" s="34"/>
      <c r="AG869" s="34"/>
      <c r="AH869" s="34"/>
      <c r="AI869" s="34"/>
      <c r="AJ869" s="34"/>
      <c r="AK869" s="34"/>
      <c r="AL869" s="34"/>
      <c r="AM869" s="34"/>
    </row>
    <row r="870" spans="1:39" ht="15">
      <c r="A870" s="65" t="s">
        <v>253</v>
      </c>
      <c r="B870" s="65" t="s">
        <v>337</v>
      </c>
      <c r="C870" s="66" t="s">
        <v>4896</v>
      </c>
      <c r="D870" s="67">
        <v>1.5714285714285714</v>
      </c>
      <c r="E870" s="68" t="s">
        <v>137</v>
      </c>
      <c r="F870" s="69">
        <v>30.375</v>
      </c>
      <c r="G870" s="66"/>
      <c r="H870" s="70"/>
      <c r="I870" s="71"/>
      <c r="J870" s="71"/>
      <c r="K870" s="34"/>
      <c r="L870" s="78">
        <v>870</v>
      </c>
      <c r="M870" s="78"/>
      <c r="N870" s="73"/>
      <c r="O870" s="80" t="s">
        <v>381</v>
      </c>
      <c r="P870" s="80" t="s">
        <v>647</v>
      </c>
      <c r="Q870" s="80" t="s">
        <v>1119</v>
      </c>
      <c r="R870" s="80" t="s">
        <v>1117</v>
      </c>
      <c r="S870" s="80"/>
      <c r="T870" s="80"/>
      <c r="U870" s="80"/>
      <c r="V870" s="80"/>
      <c r="W870" s="80"/>
      <c r="X870" s="80"/>
      <c r="Y870" s="80"/>
      <c r="Z870" s="80"/>
      <c r="AA870" s="80"/>
      <c r="AB870">
        <v>5</v>
      </c>
      <c r="AC870" s="79" t="str">
        <f>REPLACE(INDEX(GroupVertices[Group],MATCH(Edges[[#This Row],[Vertex 1]],GroupVertices[Vertex],0)),1,1,"")</f>
        <v>8</v>
      </c>
      <c r="AD870" s="79" t="str">
        <f>REPLACE(INDEX(GroupVertices[Group],MATCH(Edges[[#This Row],[Vertex 2]],GroupVertices[Vertex],0)),1,1,"")</f>
        <v>8</v>
      </c>
      <c r="AE870" s="34"/>
      <c r="AF870" s="34"/>
      <c r="AG870" s="34"/>
      <c r="AH870" s="34"/>
      <c r="AI870" s="34"/>
      <c r="AJ870" s="34"/>
      <c r="AK870" s="34"/>
      <c r="AL870" s="34"/>
      <c r="AM870" s="34"/>
    </row>
    <row r="871" spans="1:39" ht="15">
      <c r="A871" s="65" t="s">
        <v>253</v>
      </c>
      <c r="B871" s="65" t="s">
        <v>337</v>
      </c>
      <c r="C871" s="66" t="s">
        <v>4896</v>
      </c>
      <c r="D871" s="67">
        <v>1.5714285714285714</v>
      </c>
      <c r="E871" s="68" t="s">
        <v>137</v>
      </c>
      <c r="F871" s="69">
        <v>30.375</v>
      </c>
      <c r="G871" s="66"/>
      <c r="H871" s="70"/>
      <c r="I871" s="71"/>
      <c r="J871" s="71"/>
      <c r="K871" s="34"/>
      <c r="L871" s="78">
        <v>871</v>
      </c>
      <c r="M871" s="78"/>
      <c r="N871" s="73"/>
      <c r="O871" s="80" t="s">
        <v>381</v>
      </c>
      <c r="P871" s="80" t="s">
        <v>647</v>
      </c>
      <c r="Q871" s="80" t="s">
        <v>1120</v>
      </c>
      <c r="R871" s="80" t="s">
        <v>1117</v>
      </c>
      <c r="S871" s="80"/>
      <c r="T871" s="80"/>
      <c r="U871" s="80"/>
      <c r="V871" s="80"/>
      <c r="W871" s="80"/>
      <c r="X871" s="80"/>
      <c r="Y871" s="80"/>
      <c r="Z871" s="80"/>
      <c r="AA871" s="80"/>
      <c r="AB871">
        <v>5</v>
      </c>
      <c r="AC871" s="79" t="str">
        <f>REPLACE(INDEX(GroupVertices[Group],MATCH(Edges[[#This Row],[Vertex 1]],GroupVertices[Vertex],0)),1,1,"")</f>
        <v>8</v>
      </c>
      <c r="AD871" s="79" t="str">
        <f>REPLACE(INDEX(GroupVertices[Group],MATCH(Edges[[#This Row],[Vertex 2]],GroupVertices[Vertex],0)),1,1,"")</f>
        <v>8</v>
      </c>
      <c r="AE871" s="34"/>
      <c r="AF871" s="34"/>
      <c r="AG871" s="34"/>
      <c r="AH871" s="34"/>
      <c r="AI871" s="34"/>
      <c r="AJ871" s="34"/>
      <c r="AK871" s="34"/>
      <c r="AL871" s="34"/>
      <c r="AM871" s="34"/>
    </row>
    <row r="872" spans="1:39" ht="15">
      <c r="A872" s="65" t="s">
        <v>253</v>
      </c>
      <c r="B872" s="65" t="s">
        <v>337</v>
      </c>
      <c r="C872" s="66" t="s">
        <v>4896</v>
      </c>
      <c r="D872" s="67">
        <v>1.5714285714285714</v>
      </c>
      <c r="E872" s="68" t="s">
        <v>137</v>
      </c>
      <c r="F872" s="69">
        <v>30.375</v>
      </c>
      <c r="G872" s="66"/>
      <c r="H872" s="70"/>
      <c r="I872" s="71"/>
      <c r="J872" s="71"/>
      <c r="K872" s="34"/>
      <c r="L872" s="78">
        <v>872</v>
      </c>
      <c r="M872" s="78"/>
      <c r="N872" s="73"/>
      <c r="O872" s="80" t="s">
        <v>381</v>
      </c>
      <c r="P872" s="80" t="s">
        <v>647</v>
      </c>
      <c r="Q872" s="80" t="s">
        <v>1121</v>
      </c>
      <c r="R872" s="80" t="s">
        <v>1117</v>
      </c>
      <c r="S872" s="80"/>
      <c r="T872" s="80"/>
      <c r="U872" s="80"/>
      <c r="V872" s="80"/>
      <c r="W872" s="80"/>
      <c r="X872" s="80"/>
      <c r="Y872" s="80"/>
      <c r="Z872" s="80"/>
      <c r="AA872" s="80"/>
      <c r="AB872">
        <v>5</v>
      </c>
      <c r="AC872" s="79" t="str">
        <f>REPLACE(INDEX(GroupVertices[Group],MATCH(Edges[[#This Row],[Vertex 1]],GroupVertices[Vertex],0)),1,1,"")</f>
        <v>8</v>
      </c>
      <c r="AD872" s="79" t="str">
        <f>REPLACE(INDEX(GroupVertices[Group],MATCH(Edges[[#This Row],[Vertex 2]],GroupVertices[Vertex],0)),1,1,"")</f>
        <v>8</v>
      </c>
      <c r="AE872" s="34"/>
      <c r="AF872" s="34"/>
      <c r="AG872" s="34"/>
      <c r="AH872" s="34"/>
      <c r="AI872" s="34"/>
      <c r="AJ872" s="34"/>
      <c r="AK872" s="34"/>
      <c r="AL872" s="34"/>
      <c r="AM872" s="34"/>
    </row>
    <row r="873" spans="1:39" ht="15">
      <c r="A873" s="65" t="s">
        <v>253</v>
      </c>
      <c r="B873" s="65" t="s">
        <v>337</v>
      </c>
      <c r="C873" s="66" t="s">
        <v>4896</v>
      </c>
      <c r="D873" s="67">
        <v>1.5714285714285714</v>
      </c>
      <c r="E873" s="68" t="s">
        <v>137</v>
      </c>
      <c r="F873" s="69">
        <v>30.375</v>
      </c>
      <c r="G873" s="66"/>
      <c r="H873" s="70"/>
      <c r="I873" s="71"/>
      <c r="J873" s="71"/>
      <c r="K873" s="34"/>
      <c r="L873" s="78">
        <v>873</v>
      </c>
      <c r="M873" s="78"/>
      <c r="N873" s="73"/>
      <c r="O873" s="80" t="s">
        <v>381</v>
      </c>
      <c r="P873" s="80" t="s">
        <v>626</v>
      </c>
      <c r="Q873" s="80" t="s">
        <v>1142</v>
      </c>
      <c r="R873" s="80" t="s">
        <v>1515</v>
      </c>
      <c r="S873" s="80" t="s">
        <v>1607</v>
      </c>
      <c r="T873" s="80" t="s">
        <v>1607</v>
      </c>
      <c r="U873" s="80" t="s">
        <v>1636</v>
      </c>
      <c r="V873" s="80" t="s">
        <v>1636</v>
      </c>
      <c r="W873" s="80"/>
      <c r="X873" s="80"/>
      <c r="Y873" s="80" t="s">
        <v>1726</v>
      </c>
      <c r="Z873" s="80" t="s">
        <v>1767</v>
      </c>
      <c r="AA873" s="80"/>
      <c r="AB873">
        <v>5</v>
      </c>
      <c r="AC873" s="79" t="str">
        <f>REPLACE(INDEX(GroupVertices[Group],MATCH(Edges[[#This Row],[Vertex 1]],GroupVertices[Vertex],0)),1,1,"")</f>
        <v>8</v>
      </c>
      <c r="AD873" s="79" t="str">
        <f>REPLACE(INDEX(GroupVertices[Group],MATCH(Edges[[#This Row],[Vertex 2]],GroupVertices[Vertex],0)),1,1,"")</f>
        <v>8</v>
      </c>
      <c r="AE873" s="34"/>
      <c r="AF873" s="34"/>
      <c r="AG873" s="34"/>
      <c r="AH873" s="34"/>
      <c r="AI873" s="34"/>
      <c r="AJ873" s="34"/>
      <c r="AK873" s="34"/>
      <c r="AL873" s="34"/>
      <c r="AM873" s="34"/>
    </row>
    <row r="874" spans="1:39" ht="15">
      <c r="A874" s="65" t="s">
        <v>336</v>
      </c>
      <c r="B874" s="65" t="s">
        <v>337</v>
      </c>
      <c r="C874" s="66" t="s">
        <v>4900</v>
      </c>
      <c r="D874" s="67">
        <v>3</v>
      </c>
      <c r="E874" s="68" t="s">
        <v>137</v>
      </c>
      <c r="F874" s="69">
        <v>26.3125</v>
      </c>
      <c r="G874" s="66"/>
      <c r="H874" s="70"/>
      <c r="I874" s="71"/>
      <c r="J874" s="71"/>
      <c r="K874" s="34"/>
      <c r="L874" s="78">
        <v>874</v>
      </c>
      <c r="M874" s="78"/>
      <c r="N874" s="73"/>
      <c r="O874" s="80" t="s">
        <v>381</v>
      </c>
      <c r="P874" s="80" t="s">
        <v>647</v>
      </c>
      <c r="Q874" s="80" t="s">
        <v>1125</v>
      </c>
      <c r="R874" s="80" t="s">
        <v>1117</v>
      </c>
      <c r="S874" s="80"/>
      <c r="T874" s="80"/>
      <c r="U874" s="80"/>
      <c r="V874" s="80"/>
      <c r="W874" s="80"/>
      <c r="X874" s="80"/>
      <c r="Y874" s="80"/>
      <c r="Z874" s="80"/>
      <c r="AA874" s="80"/>
      <c r="AB874">
        <v>15</v>
      </c>
      <c r="AC874" s="79" t="str">
        <f>REPLACE(INDEX(GroupVertices[Group],MATCH(Edges[[#This Row],[Vertex 1]],GroupVertices[Vertex],0)),1,1,"")</f>
        <v>8</v>
      </c>
      <c r="AD874" s="79" t="str">
        <f>REPLACE(INDEX(GroupVertices[Group],MATCH(Edges[[#This Row],[Vertex 2]],GroupVertices[Vertex],0)),1,1,"")</f>
        <v>8</v>
      </c>
      <c r="AE874" s="34"/>
      <c r="AF874" s="34"/>
      <c r="AG874" s="34"/>
      <c r="AH874" s="34"/>
      <c r="AI874" s="34"/>
      <c r="AJ874" s="34"/>
      <c r="AK874" s="34"/>
      <c r="AL874" s="34"/>
      <c r="AM874" s="34"/>
    </row>
    <row r="875" spans="1:39" ht="15">
      <c r="A875" s="65" t="s">
        <v>336</v>
      </c>
      <c r="B875" s="65" t="s">
        <v>337</v>
      </c>
      <c r="C875" s="66" t="s">
        <v>4900</v>
      </c>
      <c r="D875" s="67">
        <v>3</v>
      </c>
      <c r="E875" s="68" t="s">
        <v>137</v>
      </c>
      <c r="F875" s="69">
        <v>26.3125</v>
      </c>
      <c r="G875" s="66"/>
      <c r="H875" s="70"/>
      <c r="I875" s="71"/>
      <c r="J875" s="71"/>
      <c r="K875" s="34"/>
      <c r="L875" s="78">
        <v>875</v>
      </c>
      <c r="M875" s="78"/>
      <c r="N875" s="73"/>
      <c r="O875" s="80" t="s">
        <v>381</v>
      </c>
      <c r="P875" s="80" t="s">
        <v>647</v>
      </c>
      <c r="Q875" s="80" t="s">
        <v>1126</v>
      </c>
      <c r="R875" s="80" t="s">
        <v>1117</v>
      </c>
      <c r="S875" s="80"/>
      <c r="T875" s="80"/>
      <c r="U875" s="80"/>
      <c r="V875" s="80"/>
      <c r="W875" s="80"/>
      <c r="X875" s="80"/>
      <c r="Y875" s="80"/>
      <c r="Z875" s="80"/>
      <c r="AA875" s="80"/>
      <c r="AB875">
        <v>15</v>
      </c>
      <c r="AC875" s="79" t="str">
        <f>REPLACE(INDEX(GroupVertices[Group],MATCH(Edges[[#This Row],[Vertex 1]],GroupVertices[Vertex],0)),1,1,"")</f>
        <v>8</v>
      </c>
      <c r="AD875" s="79" t="str">
        <f>REPLACE(INDEX(GroupVertices[Group],MATCH(Edges[[#This Row],[Vertex 2]],GroupVertices[Vertex],0)),1,1,"")</f>
        <v>8</v>
      </c>
      <c r="AE875" s="34"/>
      <c r="AF875" s="34"/>
      <c r="AG875" s="34"/>
      <c r="AH875" s="34"/>
      <c r="AI875" s="34"/>
      <c r="AJ875" s="34"/>
      <c r="AK875" s="34"/>
      <c r="AL875" s="34"/>
      <c r="AM875" s="34"/>
    </row>
    <row r="876" spans="1:39" ht="15">
      <c r="A876" s="65" t="s">
        <v>336</v>
      </c>
      <c r="B876" s="65" t="s">
        <v>337</v>
      </c>
      <c r="C876" s="66" t="s">
        <v>4900</v>
      </c>
      <c r="D876" s="67">
        <v>3</v>
      </c>
      <c r="E876" s="68" t="s">
        <v>137</v>
      </c>
      <c r="F876" s="69">
        <v>26.3125</v>
      </c>
      <c r="G876" s="66"/>
      <c r="H876" s="70"/>
      <c r="I876" s="71"/>
      <c r="J876" s="71"/>
      <c r="K876" s="34"/>
      <c r="L876" s="78">
        <v>876</v>
      </c>
      <c r="M876" s="78"/>
      <c r="N876" s="73"/>
      <c r="O876" s="80" t="s">
        <v>381</v>
      </c>
      <c r="P876" s="80" t="s">
        <v>647</v>
      </c>
      <c r="Q876" s="80" t="s">
        <v>1127</v>
      </c>
      <c r="R876" s="80" t="s">
        <v>1117</v>
      </c>
      <c r="S876" s="80"/>
      <c r="T876" s="80"/>
      <c r="U876" s="80"/>
      <c r="V876" s="80"/>
      <c r="W876" s="80"/>
      <c r="X876" s="80"/>
      <c r="Y876" s="80"/>
      <c r="Z876" s="80"/>
      <c r="AA876" s="80"/>
      <c r="AB876">
        <v>15</v>
      </c>
      <c r="AC876" s="79" t="str">
        <f>REPLACE(INDEX(GroupVertices[Group],MATCH(Edges[[#This Row],[Vertex 1]],GroupVertices[Vertex],0)),1,1,"")</f>
        <v>8</v>
      </c>
      <c r="AD876" s="79" t="str">
        <f>REPLACE(INDEX(GroupVertices[Group],MATCH(Edges[[#This Row],[Vertex 2]],GroupVertices[Vertex],0)),1,1,"")</f>
        <v>8</v>
      </c>
      <c r="AE876" s="34"/>
      <c r="AF876" s="34"/>
      <c r="AG876" s="34"/>
      <c r="AH876" s="34"/>
      <c r="AI876" s="34"/>
      <c r="AJ876" s="34"/>
      <c r="AK876" s="34"/>
      <c r="AL876" s="34"/>
      <c r="AM876" s="34"/>
    </row>
    <row r="877" spans="1:39" ht="15">
      <c r="A877" s="65" t="s">
        <v>336</v>
      </c>
      <c r="B877" s="65" t="s">
        <v>337</v>
      </c>
      <c r="C877" s="66" t="s">
        <v>4900</v>
      </c>
      <c r="D877" s="67">
        <v>3</v>
      </c>
      <c r="E877" s="68" t="s">
        <v>137</v>
      </c>
      <c r="F877" s="69">
        <v>26.3125</v>
      </c>
      <c r="G877" s="66"/>
      <c r="H877" s="70"/>
      <c r="I877" s="71"/>
      <c r="J877" s="71"/>
      <c r="K877" s="34"/>
      <c r="L877" s="78">
        <v>877</v>
      </c>
      <c r="M877" s="78"/>
      <c r="N877" s="73"/>
      <c r="O877" s="80" t="s">
        <v>381</v>
      </c>
      <c r="P877" s="80" t="s">
        <v>647</v>
      </c>
      <c r="Q877" s="80" t="s">
        <v>1128</v>
      </c>
      <c r="R877" s="80" t="s">
        <v>1117</v>
      </c>
      <c r="S877" s="80"/>
      <c r="T877" s="80"/>
      <c r="U877" s="80"/>
      <c r="V877" s="80"/>
      <c r="W877" s="80"/>
      <c r="X877" s="80"/>
      <c r="Y877" s="80"/>
      <c r="Z877" s="80"/>
      <c r="AA877" s="80"/>
      <c r="AB877">
        <v>15</v>
      </c>
      <c r="AC877" s="79" t="str">
        <f>REPLACE(INDEX(GroupVertices[Group],MATCH(Edges[[#This Row],[Vertex 1]],GroupVertices[Vertex],0)),1,1,"")</f>
        <v>8</v>
      </c>
      <c r="AD877" s="79" t="str">
        <f>REPLACE(INDEX(GroupVertices[Group],MATCH(Edges[[#This Row],[Vertex 2]],GroupVertices[Vertex],0)),1,1,"")</f>
        <v>8</v>
      </c>
      <c r="AE877" s="34"/>
      <c r="AF877" s="34"/>
      <c r="AG877" s="34"/>
      <c r="AH877" s="34"/>
      <c r="AI877" s="34"/>
      <c r="AJ877" s="34"/>
      <c r="AK877" s="34"/>
      <c r="AL877" s="34"/>
      <c r="AM877" s="34"/>
    </row>
    <row r="878" spans="1:39" ht="15">
      <c r="A878" s="65" t="s">
        <v>336</v>
      </c>
      <c r="B878" s="65" t="s">
        <v>337</v>
      </c>
      <c r="C878" s="66" t="s">
        <v>4900</v>
      </c>
      <c r="D878" s="67">
        <v>3</v>
      </c>
      <c r="E878" s="68" t="s">
        <v>137</v>
      </c>
      <c r="F878" s="69">
        <v>26.3125</v>
      </c>
      <c r="G878" s="66"/>
      <c r="H878" s="70"/>
      <c r="I878" s="71"/>
      <c r="J878" s="71"/>
      <c r="K878" s="34"/>
      <c r="L878" s="78">
        <v>878</v>
      </c>
      <c r="M878" s="78"/>
      <c r="N878" s="73"/>
      <c r="O878" s="80" t="s">
        <v>381</v>
      </c>
      <c r="P878" s="80" t="s">
        <v>647</v>
      </c>
      <c r="Q878" s="80" t="s">
        <v>1129</v>
      </c>
      <c r="R878" s="80" t="s">
        <v>1117</v>
      </c>
      <c r="S878" s="80"/>
      <c r="T878" s="80"/>
      <c r="U878" s="80"/>
      <c r="V878" s="80"/>
      <c r="W878" s="80"/>
      <c r="X878" s="80"/>
      <c r="Y878" s="80"/>
      <c r="Z878" s="80"/>
      <c r="AA878" s="80"/>
      <c r="AB878">
        <v>15</v>
      </c>
      <c r="AC878" s="79" t="str">
        <f>REPLACE(INDEX(GroupVertices[Group],MATCH(Edges[[#This Row],[Vertex 1]],GroupVertices[Vertex],0)),1,1,"")</f>
        <v>8</v>
      </c>
      <c r="AD878" s="79" t="str">
        <f>REPLACE(INDEX(GroupVertices[Group],MATCH(Edges[[#This Row],[Vertex 2]],GroupVertices[Vertex],0)),1,1,"")</f>
        <v>8</v>
      </c>
      <c r="AE878" s="34"/>
      <c r="AF878" s="34"/>
      <c r="AG878" s="34"/>
      <c r="AH878" s="34"/>
      <c r="AI878" s="34"/>
      <c r="AJ878" s="34"/>
      <c r="AK878" s="34"/>
      <c r="AL878" s="34"/>
      <c r="AM878" s="34"/>
    </row>
    <row r="879" spans="1:39" ht="15">
      <c r="A879" s="65" t="s">
        <v>336</v>
      </c>
      <c r="B879" s="65" t="s">
        <v>337</v>
      </c>
      <c r="C879" s="66" t="s">
        <v>4900</v>
      </c>
      <c r="D879" s="67">
        <v>3</v>
      </c>
      <c r="E879" s="68" t="s">
        <v>137</v>
      </c>
      <c r="F879" s="69">
        <v>26.3125</v>
      </c>
      <c r="G879" s="66"/>
      <c r="H879" s="70"/>
      <c r="I879" s="71"/>
      <c r="J879" s="71"/>
      <c r="K879" s="34"/>
      <c r="L879" s="78">
        <v>879</v>
      </c>
      <c r="M879" s="78"/>
      <c r="N879" s="73"/>
      <c r="O879" s="80" t="s">
        <v>381</v>
      </c>
      <c r="P879" s="80" t="s">
        <v>647</v>
      </c>
      <c r="Q879" s="80" t="s">
        <v>1130</v>
      </c>
      <c r="R879" s="80" t="s">
        <v>1117</v>
      </c>
      <c r="S879" s="80"/>
      <c r="T879" s="80"/>
      <c r="U879" s="80"/>
      <c r="V879" s="80"/>
      <c r="W879" s="80"/>
      <c r="X879" s="80"/>
      <c r="Y879" s="80"/>
      <c r="Z879" s="80"/>
      <c r="AA879" s="80"/>
      <c r="AB879">
        <v>15</v>
      </c>
      <c r="AC879" s="79" t="str">
        <f>REPLACE(INDEX(GroupVertices[Group],MATCH(Edges[[#This Row],[Vertex 1]],GroupVertices[Vertex],0)),1,1,"")</f>
        <v>8</v>
      </c>
      <c r="AD879" s="79" t="str">
        <f>REPLACE(INDEX(GroupVertices[Group],MATCH(Edges[[#This Row],[Vertex 2]],GroupVertices[Vertex],0)),1,1,"")</f>
        <v>8</v>
      </c>
      <c r="AE879" s="34"/>
      <c r="AF879" s="34"/>
      <c r="AG879" s="34"/>
      <c r="AH879" s="34"/>
      <c r="AI879" s="34"/>
      <c r="AJ879" s="34"/>
      <c r="AK879" s="34"/>
      <c r="AL879" s="34"/>
      <c r="AM879" s="34"/>
    </row>
    <row r="880" spans="1:39" ht="15">
      <c r="A880" s="65" t="s">
        <v>336</v>
      </c>
      <c r="B880" s="65" t="s">
        <v>337</v>
      </c>
      <c r="C880" s="66" t="s">
        <v>4900</v>
      </c>
      <c r="D880" s="67">
        <v>3</v>
      </c>
      <c r="E880" s="68" t="s">
        <v>137</v>
      </c>
      <c r="F880" s="69">
        <v>26.3125</v>
      </c>
      <c r="G880" s="66"/>
      <c r="H880" s="70"/>
      <c r="I880" s="71"/>
      <c r="J880" s="71"/>
      <c r="K880" s="34"/>
      <c r="L880" s="78">
        <v>880</v>
      </c>
      <c r="M880" s="78"/>
      <c r="N880" s="73"/>
      <c r="O880" s="80" t="s">
        <v>381</v>
      </c>
      <c r="P880" s="80" t="s">
        <v>647</v>
      </c>
      <c r="Q880" s="80" t="s">
        <v>1131</v>
      </c>
      <c r="R880" s="80" t="s">
        <v>1117</v>
      </c>
      <c r="S880" s="80"/>
      <c r="T880" s="80"/>
      <c r="U880" s="80"/>
      <c r="V880" s="80"/>
      <c r="W880" s="80"/>
      <c r="X880" s="80"/>
      <c r="Y880" s="80"/>
      <c r="Z880" s="80"/>
      <c r="AA880" s="80"/>
      <c r="AB880">
        <v>15</v>
      </c>
      <c r="AC880" s="79" t="str">
        <f>REPLACE(INDEX(GroupVertices[Group],MATCH(Edges[[#This Row],[Vertex 1]],GroupVertices[Vertex],0)),1,1,"")</f>
        <v>8</v>
      </c>
      <c r="AD880" s="79" t="str">
        <f>REPLACE(INDEX(GroupVertices[Group],MATCH(Edges[[#This Row],[Vertex 2]],GroupVertices[Vertex],0)),1,1,"")</f>
        <v>8</v>
      </c>
      <c r="AE880" s="34"/>
      <c r="AF880" s="34"/>
      <c r="AG880" s="34"/>
      <c r="AH880" s="34"/>
      <c r="AI880" s="34"/>
      <c r="AJ880" s="34"/>
      <c r="AK880" s="34"/>
      <c r="AL880" s="34"/>
      <c r="AM880" s="34"/>
    </row>
    <row r="881" spans="1:39" ht="15">
      <c r="A881" s="65" t="s">
        <v>336</v>
      </c>
      <c r="B881" s="65" t="s">
        <v>337</v>
      </c>
      <c r="C881" s="66" t="s">
        <v>4900</v>
      </c>
      <c r="D881" s="67">
        <v>3</v>
      </c>
      <c r="E881" s="68" t="s">
        <v>137</v>
      </c>
      <c r="F881" s="69">
        <v>26.3125</v>
      </c>
      <c r="G881" s="66"/>
      <c r="H881" s="70"/>
      <c r="I881" s="71"/>
      <c r="J881" s="71"/>
      <c r="K881" s="34"/>
      <c r="L881" s="78">
        <v>881</v>
      </c>
      <c r="M881" s="78"/>
      <c r="N881" s="73"/>
      <c r="O881" s="80" t="s">
        <v>381</v>
      </c>
      <c r="P881" s="80" t="s">
        <v>647</v>
      </c>
      <c r="Q881" s="80" t="s">
        <v>1132</v>
      </c>
      <c r="R881" s="80" t="s">
        <v>1117</v>
      </c>
      <c r="S881" s="80"/>
      <c r="T881" s="80"/>
      <c r="U881" s="80"/>
      <c r="V881" s="80"/>
      <c r="W881" s="80"/>
      <c r="X881" s="80"/>
      <c r="Y881" s="80"/>
      <c r="Z881" s="80"/>
      <c r="AA881" s="80"/>
      <c r="AB881">
        <v>15</v>
      </c>
      <c r="AC881" s="79" t="str">
        <f>REPLACE(INDEX(GroupVertices[Group],MATCH(Edges[[#This Row],[Vertex 1]],GroupVertices[Vertex],0)),1,1,"")</f>
        <v>8</v>
      </c>
      <c r="AD881" s="79" t="str">
        <f>REPLACE(INDEX(GroupVertices[Group],MATCH(Edges[[#This Row],[Vertex 2]],GroupVertices[Vertex],0)),1,1,"")</f>
        <v>8</v>
      </c>
      <c r="AE881" s="34"/>
      <c r="AF881" s="34"/>
      <c r="AG881" s="34"/>
      <c r="AH881" s="34"/>
      <c r="AI881" s="34"/>
      <c r="AJ881" s="34"/>
      <c r="AK881" s="34"/>
      <c r="AL881" s="34"/>
      <c r="AM881" s="34"/>
    </row>
    <row r="882" spans="1:39" ht="15">
      <c r="A882" s="65" t="s">
        <v>336</v>
      </c>
      <c r="B882" s="65" t="s">
        <v>337</v>
      </c>
      <c r="C882" s="66" t="s">
        <v>4900</v>
      </c>
      <c r="D882" s="67">
        <v>3</v>
      </c>
      <c r="E882" s="68" t="s">
        <v>137</v>
      </c>
      <c r="F882" s="69">
        <v>26.3125</v>
      </c>
      <c r="G882" s="66"/>
      <c r="H882" s="70"/>
      <c r="I882" s="71"/>
      <c r="J882" s="71"/>
      <c r="K882" s="34"/>
      <c r="L882" s="78">
        <v>882</v>
      </c>
      <c r="M882" s="78"/>
      <c r="N882" s="73"/>
      <c r="O882" s="80" t="s">
        <v>381</v>
      </c>
      <c r="P882" s="80" t="s">
        <v>647</v>
      </c>
      <c r="Q882" s="80" t="s">
        <v>1133</v>
      </c>
      <c r="R882" s="80" t="s">
        <v>1117</v>
      </c>
      <c r="S882" s="80"/>
      <c r="T882" s="80"/>
      <c r="U882" s="80"/>
      <c r="V882" s="80"/>
      <c r="W882" s="80"/>
      <c r="X882" s="80"/>
      <c r="Y882" s="80"/>
      <c r="Z882" s="80"/>
      <c r="AA882" s="80"/>
      <c r="AB882">
        <v>15</v>
      </c>
      <c r="AC882" s="79" t="str">
        <f>REPLACE(INDEX(GroupVertices[Group],MATCH(Edges[[#This Row],[Vertex 1]],GroupVertices[Vertex],0)),1,1,"")</f>
        <v>8</v>
      </c>
      <c r="AD882" s="79" t="str">
        <f>REPLACE(INDEX(GroupVertices[Group],MATCH(Edges[[#This Row],[Vertex 2]],GroupVertices[Vertex],0)),1,1,"")</f>
        <v>8</v>
      </c>
      <c r="AE882" s="34"/>
      <c r="AF882" s="34"/>
      <c r="AG882" s="34"/>
      <c r="AH882" s="34"/>
      <c r="AI882" s="34"/>
      <c r="AJ882" s="34"/>
      <c r="AK882" s="34"/>
      <c r="AL882" s="34"/>
      <c r="AM882" s="34"/>
    </row>
    <row r="883" spans="1:39" ht="15">
      <c r="A883" s="65" t="s">
        <v>336</v>
      </c>
      <c r="B883" s="65" t="s">
        <v>337</v>
      </c>
      <c r="C883" s="66" t="s">
        <v>4900</v>
      </c>
      <c r="D883" s="67">
        <v>3</v>
      </c>
      <c r="E883" s="68" t="s">
        <v>137</v>
      </c>
      <c r="F883" s="69">
        <v>26.3125</v>
      </c>
      <c r="G883" s="66"/>
      <c r="H883" s="70"/>
      <c r="I883" s="71"/>
      <c r="J883" s="71"/>
      <c r="K883" s="34"/>
      <c r="L883" s="78">
        <v>883</v>
      </c>
      <c r="M883" s="78"/>
      <c r="N883" s="73"/>
      <c r="O883" s="80" t="s">
        <v>381</v>
      </c>
      <c r="P883" s="80" t="s">
        <v>647</v>
      </c>
      <c r="Q883" s="80" t="s">
        <v>1135</v>
      </c>
      <c r="R883" s="80" t="s">
        <v>1117</v>
      </c>
      <c r="S883" s="80"/>
      <c r="T883" s="80"/>
      <c r="U883" s="80"/>
      <c r="V883" s="80"/>
      <c r="W883" s="80"/>
      <c r="X883" s="80"/>
      <c r="Y883" s="80"/>
      <c r="Z883" s="80"/>
      <c r="AA883" s="80"/>
      <c r="AB883">
        <v>15</v>
      </c>
      <c r="AC883" s="79" t="str">
        <f>REPLACE(INDEX(GroupVertices[Group],MATCH(Edges[[#This Row],[Vertex 1]],GroupVertices[Vertex],0)),1,1,"")</f>
        <v>8</v>
      </c>
      <c r="AD883" s="79" t="str">
        <f>REPLACE(INDEX(GroupVertices[Group],MATCH(Edges[[#This Row],[Vertex 2]],GroupVertices[Vertex],0)),1,1,"")</f>
        <v>8</v>
      </c>
      <c r="AE883" s="34"/>
      <c r="AF883" s="34"/>
      <c r="AG883" s="34"/>
      <c r="AH883" s="34"/>
      <c r="AI883" s="34"/>
      <c r="AJ883" s="34"/>
      <c r="AK883" s="34"/>
      <c r="AL883" s="34"/>
      <c r="AM883" s="34"/>
    </row>
    <row r="884" spans="1:39" ht="15">
      <c r="A884" s="65" t="s">
        <v>336</v>
      </c>
      <c r="B884" s="65" t="s">
        <v>337</v>
      </c>
      <c r="C884" s="66" t="s">
        <v>4900</v>
      </c>
      <c r="D884" s="67">
        <v>3</v>
      </c>
      <c r="E884" s="68" t="s">
        <v>137</v>
      </c>
      <c r="F884" s="69">
        <v>26.3125</v>
      </c>
      <c r="G884" s="66"/>
      <c r="H884" s="70"/>
      <c r="I884" s="71"/>
      <c r="J884" s="71"/>
      <c r="K884" s="34"/>
      <c r="L884" s="78">
        <v>884</v>
      </c>
      <c r="M884" s="78"/>
      <c r="N884" s="73"/>
      <c r="O884" s="80" t="s">
        <v>381</v>
      </c>
      <c r="P884" s="80" t="s">
        <v>647</v>
      </c>
      <c r="Q884" s="80" t="s">
        <v>1136</v>
      </c>
      <c r="R884" s="80" t="s">
        <v>1117</v>
      </c>
      <c r="S884" s="80"/>
      <c r="T884" s="80"/>
      <c r="U884" s="80"/>
      <c r="V884" s="80"/>
      <c r="W884" s="80"/>
      <c r="X884" s="80"/>
      <c r="Y884" s="80"/>
      <c r="Z884" s="80"/>
      <c r="AA884" s="80"/>
      <c r="AB884">
        <v>15</v>
      </c>
      <c r="AC884" s="79" t="str">
        <f>REPLACE(INDEX(GroupVertices[Group],MATCH(Edges[[#This Row],[Vertex 1]],GroupVertices[Vertex],0)),1,1,"")</f>
        <v>8</v>
      </c>
      <c r="AD884" s="79" t="str">
        <f>REPLACE(INDEX(GroupVertices[Group],MATCH(Edges[[#This Row],[Vertex 2]],GroupVertices[Vertex],0)),1,1,"")</f>
        <v>8</v>
      </c>
      <c r="AE884" s="34"/>
      <c r="AF884" s="34"/>
      <c r="AG884" s="34"/>
      <c r="AH884" s="34"/>
      <c r="AI884" s="34"/>
      <c r="AJ884" s="34"/>
      <c r="AK884" s="34"/>
      <c r="AL884" s="34"/>
      <c r="AM884" s="34"/>
    </row>
    <row r="885" spans="1:39" ht="15">
      <c r="A885" s="65" t="s">
        <v>336</v>
      </c>
      <c r="B885" s="65" t="s">
        <v>337</v>
      </c>
      <c r="C885" s="66" t="s">
        <v>4900</v>
      </c>
      <c r="D885" s="67">
        <v>3</v>
      </c>
      <c r="E885" s="68" t="s">
        <v>137</v>
      </c>
      <c r="F885" s="69">
        <v>26.3125</v>
      </c>
      <c r="G885" s="66"/>
      <c r="H885" s="70"/>
      <c r="I885" s="71"/>
      <c r="J885" s="71"/>
      <c r="K885" s="34"/>
      <c r="L885" s="78">
        <v>885</v>
      </c>
      <c r="M885" s="78"/>
      <c r="N885" s="73"/>
      <c r="O885" s="80" t="s">
        <v>381</v>
      </c>
      <c r="P885" s="80" t="s">
        <v>647</v>
      </c>
      <c r="Q885" s="80" t="s">
        <v>1137</v>
      </c>
      <c r="R885" s="80" t="s">
        <v>1117</v>
      </c>
      <c r="S885" s="80"/>
      <c r="T885" s="80"/>
      <c r="U885" s="80"/>
      <c r="V885" s="80"/>
      <c r="W885" s="80"/>
      <c r="X885" s="80"/>
      <c r="Y885" s="80"/>
      <c r="Z885" s="80"/>
      <c r="AA885" s="80"/>
      <c r="AB885">
        <v>15</v>
      </c>
      <c r="AC885" s="79" t="str">
        <f>REPLACE(INDEX(GroupVertices[Group],MATCH(Edges[[#This Row],[Vertex 1]],GroupVertices[Vertex],0)),1,1,"")</f>
        <v>8</v>
      </c>
      <c r="AD885" s="79" t="str">
        <f>REPLACE(INDEX(GroupVertices[Group],MATCH(Edges[[#This Row],[Vertex 2]],GroupVertices[Vertex],0)),1,1,"")</f>
        <v>8</v>
      </c>
      <c r="AE885" s="34"/>
      <c r="AF885" s="34"/>
      <c r="AG885" s="34"/>
      <c r="AH885" s="34"/>
      <c r="AI885" s="34"/>
      <c r="AJ885" s="34"/>
      <c r="AK885" s="34"/>
      <c r="AL885" s="34"/>
      <c r="AM885" s="34"/>
    </row>
    <row r="886" spans="1:39" ht="15">
      <c r="A886" s="65" t="s">
        <v>336</v>
      </c>
      <c r="B886" s="65" t="s">
        <v>337</v>
      </c>
      <c r="C886" s="66" t="s">
        <v>4900</v>
      </c>
      <c r="D886" s="67">
        <v>3</v>
      </c>
      <c r="E886" s="68" t="s">
        <v>137</v>
      </c>
      <c r="F886" s="69">
        <v>26.3125</v>
      </c>
      <c r="G886" s="66"/>
      <c r="H886" s="70"/>
      <c r="I886" s="71"/>
      <c r="J886" s="71"/>
      <c r="K886" s="34"/>
      <c r="L886" s="78">
        <v>886</v>
      </c>
      <c r="M886" s="78"/>
      <c r="N886" s="73"/>
      <c r="O886" s="80" t="s">
        <v>381</v>
      </c>
      <c r="P886" s="80" t="s">
        <v>647</v>
      </c>
      <c r="Q886" s="80" t="s">
        <v>1138</v>
      </c>
      <c r="R886" s="80" t="s">
        <v>1117</v>
      </c>
      <c r="S886" s="80"/>
      <c r="T886" s="80"/>
      <c r="U886" s="80"/>
      <c r="V886" s="80"/>
      <c r="W886" s="80"/>
      <c r="X886" s="80"/>
      <c r="Y886" s="80"/>
      <c r="Z886" s="80"/>
      <c r="AA886" s="80"/>
      <c r="AB886">
        <v>15</v>
      </c>
      <c r="AC886" s="79" t="str">
        <f>REPLACE(INDEX(GroupVertices[Group],MATCH(Edges[[#This Row],[Vertex 1]],GroupVertices[Vertex],0)),1,1,"")</f>
        <v>8</v>
      </c>
      <c r="AD886" s="79" t="str">
        <f>REPLACE(INDEX(GroupVertices[Group],MATCH(Edges[[#This Row],[Vertex 2]],GroupVertices[Vertex],0)),1,1,"")</f>
        <v>8</v>
      </c>
      <c r="AE886" s="34"/>
      <c r="AF886" s="34"/>
      <c r="AG886" s="34"/>
      <c r="AH886" s="34"/>
      <c r="AI886" s="34"/>
      <c r="AJ886" s="34"/>
      <c r="AK886" s="34"/>
      <c r="AL886" s="34"/>
      <c r="AM886" s="34"/>
    </row>
    <row r="887" spans="1:39" ht="15">
      <c r="A887" s="65" t="s">
        <v>336</v>
      </c>
      <c r="B887" s="65" t="s">
        <v>337</v>
      </c>
      <c r="C887" s="66" t="s">
        <v>4900</v>
      </c>
      <c r="D887" s="67">
        <v>3</v>
      </c>
      <c r="E887" s="68" t="s">
        <v>137</v>
      </c>
      <c r="F887" s="69">
        <v>26.3125</v>
      </c>
      <c r="G887" s="66"/>
      <c r="H887" s="70"/>
      <c r="I887" s="71"/>
      <c r="J887" s="71"/>
      <c r="K887" s="34"/>
      <c r="L887" s="78">
        <v>887</v>
      </c>
      <c r="M887" s="78"/>
      <c r="N887" s="73"/>
      <c r="O887" s="80" t="s">
        <v>381</v>
      </c>
      <c r="P887" s="80" t="s">
        <v>647</v>
      </c>
      <c r="Q887" s="80" t="s">
        <v>1139</v>
      </c>
      <c r="R887" s="80" t="s">
        <v>1117</v>
      </c>
      <c r="S887" s="80"/>
      <c r="T887" s="80"/>
      <c r="U887" s="80"/>
      <c r="V887" s="80"/>
      <c r="W887" s="80"/>
      <c r="X887" s="80"/>
      <c r="Y887" s="80"/>
      <c r="Z887" s="80"/>
      <c r="AA887" s="80"/>
      <c r="AB887">
        <v>15</v>
      </c>
      <c r="AC887" s="79" t="str">
        <f>REPLACE(INDEX(GroupVertices[Group],MATCH(Edges[[#This Row],[Vertex 1]],GroupVertices[Vertex],0)),1,1,"")</f>
        <v>8</v>
      </c>
      <c r="AD887" s="79" t="str">
        <f>REPLACE(INDEX(GroupVertices[Group],MATCH(Edges[[#This Row],[Vertex 2]],GroupVertices[Vertex],0)),1,1,"")</f>
        <v>8</v>
      </c>
      <c r="AE887" s="34"/>
      <c r="AF887" s="34"/>
      <c r="AG887" s="34"/>
      <c r="AH887" s="34"/>
      <c r="AI887" s="34"/>
      <c r="AJ887" s="34"/>
      <c r="AK887" s="34"/>
      <c r="AL887" s="34"/>
      <c r="AM887" s="34"/>
    </row>
    <row r="888" spans="1:39" ht="15">
      <c r="A888" s="65" t="s">
        <v>336</v>
      </c>
      <c r="B888" s="65" t="s">
        <v>337</v>
      </c>
      <c r="C888" s="66" t="s">
        <v>4900</v>
      </c>
      <c r="D888" s="67">
        <v>3</v>
      </c>
      <c r="E888" s="68" t="s">
        <v>137</v>
      </c>
      <c r="F888" s="69">
        <v>26.3125</v>
      </c>
      <c r="G888" s="66"/>
      <c r="H888" s="70"/>
      <c r="I888" s="71"/>
      <c r="J888" s="71"/>
      <c r="K888" s="34"/>
      <c r="L888" s="78">
        <v>888</v>
      </c>
      <c r="M888" s="78"/>
      <c r="N888" s="73"/>
      <c r="O888" s="80" t="s">
        <v>381</v>
      </c>
      <c r="P888" s="80" t="s">
        <v>647</v>
      </c>
      <c r="Q888" s="80" t="s">
        <v>1141</v>
      </c>
      <c r="R888" s="80" t="s">
        <v>1117</v>
      </c>
      <c r="S888" s="80"/>
      <c r="T888" s="80"/>
      <c r="U888" s="80"/>
      <c r="V888" s="80"/>
      <c r="W888" s="80"/>
      <c r="X888" s="80"/>
      <c r="Y888" s="80"/>
      <c r="Z888" s="80"/>
      <c r="AA888" s="80"/>
      <c r="AB888">
        <v>15</v>
      </c>
      <c r="AC888" s="79" t="str">
        <f>REPLACE(INDEX(GroupVertices[Group],MATCH(Edges[[#This Row],[Vertex 1]],GroupVertices[Vertex],0)),1,1,"")</f>
        <v>8</v>
      </c>
      <c r="AD888" s="79" t="str">
        <f>REPLACE(INDEX(GroupVertices[Group],MATCH(Edges[[#This Row],[Vertex 2]],GroupVertices[Vertex],0)),1,1,"")</f>
        <v>8</v>
      </c>
      <c r="AE888" s="34"/>
      <c r="AF888" s="34"/>
      <c r="AG888" s="34"/>
      <c r="AH888" s="34"/>
      <c r="AI888" s="34"/>
      <c r="AJ888" s="34"/>
      <c r="AK888" s="34"/>
      <c r="AL888" s="34"/>
      <c r="AM888" s="34"/>
    </row>
    <row r="889" spans="1:39" ht="15">
      <c r="A889" s="65" t="s">
        <v>335</v>
      </c>
      <c r="B889" s="65" t="s">
        <v>253</v>
      </c>
      <c r="C889" s="66" t="s">
        <v>4897</v>
      </c>
      <c r="D889" s="67">
        <v>2.2857142857142856</v>
      </c>
      <c r="E889" s="68" t="s">
        <v>137</v>
      </c>
      <c r="F889" s="69">
        <v>28.34375</v>
      </c>
      <c r="G889" s="66"/>
      <c r="H889" s="70"/>
      <c r="I889" s="71"/>
      <c r="J889" s="71"/>
      <c r="K889" s="34"/>
      <c r="L889" s="78">
        <v>889</v>
      </c>
      <c r="M889" s="78"/>
      <c r="N889" s="73"/>
      <c r="O889" s="80" t="s">
        <v>381</v>
      </c>
      <c r="P889" s="80" t="s">
        <v>644</v>
      </c>
      <c r="Q889" s="80" t="s">
        <v>1111</v>
      </c>
      <c r="R889" s="80" t="s">
        <v>1106</v>
      </c>
      <c r="S889" s="80"/>
      <c r="T889" s="80"/>
      <c r="U889" s="80"/>
      <c r="V889" s="80"/>
      <c r="W889" s="80"/>
      <c r="X889" s="80"/>
      <c r="Y889" s="80"/>
      <c r="Z889" s="80"/>
      <c r="AA889" s="80"/>
      <c r="AB889">
        <v>10</v>
      </c>
      <c r="AC889" s="79" t="str">
        <f>REPLACE(INDEX(GroupVertices[Group],MATCH(Edges[[#This Row],[Vertex 1]],GroupVertices[Vertex],0)),1,1,"")</f>
        <v>8</v>
      </c>
      <c r="AD889" s="79" t="str">
        <f>REPLACE(INDEX(GroupVertices[Group],MATCH(Edges[[#This Row],[Vertex 2]],GroupVertices[Vertex],0)),1,1,"")</f>
        <v>8</v>
      </c>
      <c r="AE889" s="34"/>
      <c r="AF889" s="34"/>
      <c r="AG889" s="34"/>
      <c r="AH889" s="34"/>
      <c r="AI889" s="34"/>
      <c r="AJ889" s="34"/>
      <c r="AK889" s="34"/>
      <c r="AL889" s="34"/>
      <c r="AM889" s="34"/>
    </row>
    <row r="890" spans="1:39" ht="15">
      <c r="A890" s="65" t="s">
        <v>335</v>
      </c>
      <c r="B890" s="65" t="s">
        <v>253</v>
      </c>
      <c r="C890" s="66" t="s">
        <v>4897</v>
      </c>
      <c r="D890" s="67">
        <v>2.2857142857142856</v>
      </c>
      <c r="E890" s="68" t="s">
        <v>137</v>
      </c>
      <c r="F890" s="69">
        <v>28.34375</v>
      </c>
      <c r="G890" s="66"/>
      <c r="H890" s="70"/>
      <c r="I890" s="71"/>
      <c r="J890" s="71"/>
      <c r="K890" s="34"/>
      <c r="L890" s="78">
        <v>890</v>
      </c>
      <c r="M890" s="78"/>
      <c r="N890" s="73"/>
      <c r="O890" s="80" t="s">
        <v>381</v>
      </c>
      <c r="P890" s="80" t="s">
        <v>644</v>
      </c>
      <c r="Q890" s="80" t="s">
        <v>1111</v>
      </c>
      <c r="R890" s="80" t="s">
        <v>1107</v>
      </c>
      <c r="S890" s="80"/>
      <c r="T890" s="80" t="s">
        <v>1609</v>
      </c>
      <c r="U890" s="80"/>
      <c r="V890" s="80" t="s">
        <v>1635</v>
      </c>
      <c r="W890" s="80"/>
      <c r="X890" s="80"/>
      <c r="Y890" s="80" t="s">
        <v>1732</v>
      </c>
      <c r="Z890" s="80" t="s">
        <v>1739</v>
      </c>
      <c r="AA890" s="80"/>
      <c r="AB890">
        <v>10</v>
      </c>
      <c r="AC890" s="79" t="str">
        <f>REPLACE(INDEX(GroupVertices[Group],MATCH(Edges[[#This Row],[Vertex 1]],GroupVertices[Vertex],0)),1,1,"")</f>
        <v>8</v>
      </c>
      <c r="AD890" s="79" t="str">
        <f>REPLACE(INDEX(GroupVertices[Group],MATCH(Edges[[#This Row],[Vertex 2]],GroupVertices[Vertex],0)),1,1,"")</f>
        <v>8</v>
      </c>
      <c r="AE890" s="34"/>
      <c r="AF890" s="34"/>
      <c r="AG890" s="34"/>
      <c r="AH890" s="34"/>
      <c r="AI890" s="34"/>
      <c r="AJ890" s="34"/>
      <c r="AK890" s="34"/>
      <c r="AL890" s="34"/>
      <c r="AM890" s="34"/>
    </row>
    <row r="891" spans="1:39" ht="15">
      <c r="A891" s="65" t="s">
        <v>335</v>
      </c>
      <c r="B891" s="65" t="s">
        <v>253</v>
      </c>
      <c r="C891" s="66" t="s">
        <v>4897</v>
      </c>
      <c r="D891" s="67">
        <v>2.2857142857142856</v>
      </c>
      <c r="E891" s="68" t="s">
        <v>137</v>
      </c>
      <c r="F891" s="69">
        <v>28.34375</v>
      </c>
      <c r="G891" s="66"/>
      <c r="H891" s="70"/>
      <c r="I891" s="71"/>
      <c r="J891" s="71"/>
      <c r="K891" s="34"/>
      <c r="L891" s="78">
        <v>891</v>
      </c>
      <c r="M891" s="78"/>
      <c r="N891" s="73"/>
      <c r="O891" s="80" t="s">
        <v>381</v>
      </c>
      <c r="P891" s="80" t="s">
        <v>644</v>
      </c>
      <c r="Q891" s="80" t="s">
        <v>1111</v>
      </c>
      <c r="R891" s="80" t="s">
        <v>1108</v>
      </c>
      <c r="S891" s="80"/>
      <c r="T891" s="80" t="s">
        <v>1609</v>
      </c>
      <c r="U891" s="80"/>
      <c r="V891" s="80" t="s">
        <v>1635</v>
      </c>
      <c r="W891" s="80"/>
      <c r="X891" s="80"/>
      <c r="Y891" s="80" t="s">
        <v>1732</v>
      </c>
      <c r="Z891" s="80" t="s">
        <v>1739</v>
      </c>
      <c r="AA891" s="80"/>
      <c r="AB891">
        <v>10</v>
      </c>
      <c r="AC891" s="79" t="str">
        <f>REPLACE(INDEX(GroupVertices[Group],MATCH(Edges[[#This Row],[Vertex 1]],GroupVertices[Vertex],0)),1,1,"")</f>
        <v>8</v>
      </c>
      <c r="AD891" s="79" t="str">
        <f>REPLACE(INDEX(GroupVertices[Group],MATCH(Edges[[#This Row],[Vertex 2]],GroupVertices[Vertex],0)),1,1,"")</f>
        <v>8</v>
      </c>
      <c r="AE891" s="34"/>
      <c r="AF891" s="34"/>
      <c r="AG891" s="34"/>
      <c r="AH891" s="34"/>
      <c r="AI891" s="34"/>
      <c r="AJ891" s="34"/>
      <c r="AK891" s="34"/>
      <c r="AL891" s="34"/>
      <c r="AM891" s="34"/>
    </row>
    <row r="892" spans="1:39" ht="15">
      <c r="A892" s="65" t="s">
        <v>335</v>
      </c>
      <c r="B892" s="65" t="s">
        <v>253</v>
      </c>
      <c r="C892" s="66" t="s">
        <v>4897</v>
      </c>
      <c r="D892" s="67">
        <v>2.2857142857142856</v>
      </c>
      <c r="E892" s="68" t="s">
        <v>137</v>
      </c>
      <c r="F892" s="69">
        <v>28.34375</v>
      </c>
      <c r="G892" s="66"/>
      <c r="H892" s="70"/>
      <c r="I892" s="71"/>
      <c r="J892" s="71"/>
      <c r="K892" s="34"/>
      <c r="L892" s="78">
        <v>892</v>
      </c>
      <c r="M892" s="78"/>
      <c r="N892" s="73"/>
      <c r="O892" s="80" t="s">
        <v>381</v>
      </c>
      <c r="P892" s="80" t="s">
        <v>644</v>
      </c>
      <c r="Q892" s="80" t="s">
        <v>1111</v>
      </c>
      <c r="R892" s="80" t="s">
        <v>1109</v>
      </c>
      <c r="S892" s="80"/>
      <c r="T892" s="80"/>
      <c r="U892" s="80"/>
      <c r="V892" s="80"/>
      <c r="W892" s="80"/>
      <c r="X892" s="80"/>
      <c r="Y892" s="80"/>
      <c r="Z892" s="80"/>
      <c r="AA892" s="80"/>
      <c r="AB892">
        <v>10</v>
      </c>
      <c r="AC892" s="79" t="str">
        <f>REPLACE(INDEX(GroupVertices[Group],MATCH(Edges[[#This Row],[Vertex 1]],GroupVertices[Vertex],0)),1,1,"")</f>
        <v>8</v>
      </c>
      <c r="AD892" s="79" t="str">
        <f>REPLACE(INDEX(GroupVertices[Group],MATCH(Edges[[#This Row],[Vertex 2]],GroupVertices[Vertex],0)),1,1,"")</f>
        <v>8</v>
      </c>
      <c r="AE892" s="34"/>
      <c r="AF892" s="34"/>
      <c r="AG892" s="34"/>
      <c r="AH892" s="34"/>
      <c r="AI892" s="34"/>
      <c r="AJ892" s="34"/>
      <c r="AK892" s="34"/>
      <c r="AL892" s="34"/>
      <c r="AM892" s="34"/>
    </row>
    <row r="893" spans="1:39" ht="15">
      <c r="A893" s="65" t="s">
        <v>335</v>
      </c>
      <c r="B893" s="65" t="s">
        <v>253</v>
      </c>
      <c r="C893" s="66" t="s">
        <v>4897</v>
      </c>
      <c r="D893" s="67">
        <v>2.2857142857142856</v>
      </c>
      <c r="E893" s="68" t="s">
        <v>137</v>
      </c>
      <c r="F893" s="69">
        <v>28.34375</v>
      </c>
      <c r="G893" s="66"/>
      <c r="H893" s="70"/>
      <c r="I893" s="71"/>
      <c r="J893" s="71"/>
      <c r="K893" s="34"/>
      <c r="L893" s="78">
        <v>893</v>
      </c>
      <c r="M893" s="78"/>
      <c r="N893" s="73"/>
      <c r="O893" s="80" t="s">
        <v>381</v>
      </c>
      <c r="P893" s="80" t="s">
        <v>644</v>
      </c>
      <c r="Q893" s="80" t="s">
        <v>1111</v>
      </c>
      <c r="R893" s="80" t="s">
        <v>1110</v>
      </c>
      <c r="S893" s="80"/>
      <c r="T893" s="80" t="s">
        <v>1610</v>
      </c>
      <c r="U893" s="80"/>
      <c r="V893" s="80" t="s">
        <v>1635</v>
      </c>
      <c r="W893" s="80"/>
      <c r="X893" s="80"/>
      <c r="Y893" s="80" t="s">
        <v>1733</v>
      </c>
      <c r="Z893" s="80" t="s">
        <v>1739</v>
      </c>
      <c r="AA893" s="80"/>
      <c r="AB893">
        <v>10</v>
      </c>
      <c r="AC893" s="79" t="str">
        <f>REPLACE(INDEX(GroupVertices[Group],MATCH(Edges[[#This Row],[Vertex 1]],GroupVertices[Vertex],0)),1,1,"")</f>
        <v>8</v>
      </c>
      <c r="AD893" s="79" t="str">
        <f>REPLACE(INDEX(GroupVertices[Group],MATCH(Edges[[#This Row],[Vertex 2]],GroupVertices[Vertex],0)),1,1,"")</f>
        <v>8</v>
      </c>
      <c r="AE893" s="34"/>
      <c r="AF893" s="34"/>
      <c r="AG893" s="34"/>
      <c r="AH893" s="34"/>
      <c r="AI893" s="34"/>
      <c r="AJ893" s="34"/>
      <c r="AK893" s="34"/>
      <c r="AL893" s="34"/>
      <c r="AM893" s="34"/>
    </row>
    <row r="894" spans="1:39" ht="15">
      <c r="A894" s="65" t="s">
        <v>335</v>
      </c>
      <c r="B894" s="65" t="s">
        <v>253</v>
      </c>
      <c r="C894" s="66" t="s">
        <v>4897</v>
      </c>
      <c r="D894" s="67">
        <v>2.2857142857142856</v>
      </c>
      <c r="E894" s="68" t="s">
        <v>137</v>
      </c>
      <c r="F894" s="69">
        <v>28.34375</v>
      </c>
      <c r="G894" s="66"/>
      <c r="H894" s="70"/>
      <c r="I894" s="71"/>
      <c r="J894" s="71"/>
      <c r="K894" s="34"/>
      <c r="L894" s="78">
        <v>894</v>
      </c>
      <c r="M894" s="78"/>
      <c r="N894" s="73"/>
      <c r="O894" s="80" t="s">
        <v>381</v>
      </c>
      <c r="P894" s="80" t="s">
        <v>644</v>
      </c>
      <c r="Q894" s="80" t="s">
        <v>1112</v>
      </c>
      <c r="R894" s="80" t="s">
        <v>1106</v>
      </c>
      <c r="S894" s="80" t="s">
        <v>1611</v>
      </c>
      <c r="T894" s="80"/>
      <c r="U894" s="80" t="s">
        <v>1635</v>
      </c>
      <c r="V894" s="80"/>
      <c r="W894" s="80"/>
      <c r="X894" s="80"/>
      <c r="Y894" s="80" t="s">
        <v>1730</v>
      </c>
      <c r="Z894" s="80" t="s">
        <v>1765</v>
      </c>
      <c r="AA894" s="80"/>
      <c r="AB894">
        <v>10</v>
      </c>
      <c r="AC894" s="79" t="str">
        <f>REPLACE(INDEX(GroupVertices[Group],MATCH(Edges[[#This Row],[Vertex 1]],GroupVertices[Vertex],0)),1,1,"")</f>
        <v>8</v>
      </c>
      <c r="AD894" s="79" t="str">
        <f>REPLACE(INDEX(GroupVertices[Group],MATCH(Edges[[#This Row],[Vertex 2]],GroupVertices[Vertex],0)),1,1,"")</f>
        <v>8</v>
      </c>
      <c r="AE894" s="34"/>
      <c r="AF894" s="34"/>
      <c r="AG894" s="34"/>
      <c r="AH894" s="34"/>
      <c r="AI894" s="34"/>
      <c r="AJ894" s="34"/>
      <c r="AK894" s="34"/>
      <c r="AL894" s="34"/>
      <c r="AM894" s="34"/>
    </row>
    <row r="895" spans="1:39" ht="15">
      <c r="A895" s="65" t="s">
        <v>335</v>
      </c>
      <c r="B895" s="65" t="s">
        <v>253</v>
      </c>
      <c r="C895" s="66" t="s">
        <v>4897</v>
      </c>
      <c r="D895" s="67">
        <v>2.2857142857142856</v>
      </c>
      <c r="E895" s="68" t="s">
        <v>137</v>
      </c>
      <c r="F895" s="69">
        <v>28.34375</v>
      </c>
      <c r="G895" s="66"/>
      <c r="H895" s="70"/>
      <c r="I895" s="71"/>
      <c r="J895" s="71"/>
      <c r="K895" s="34"/>
      <c r="L895" s="78">
        <v>895</v>
      </c>
      <c r="M895" s="78"/>
      <c r="N895" s="73"/>
      <c r="O895" s="80" t="s">
        <v>381</v>
      </c>
      <c r="P895" s="80" t="s">
        <v>644</v>
      </c>
      <c r="Q895" s="80" t="s">
        <v>1112</v>
      </c>
      <c r="R895" s="80" t="s">
        <v>1107</v>
      </c>
      <c r="S895" s="80" t="s">
        <v>1611</v>
      </c>
      <c r="T895" s="80" t="s">
        <v>1609</v>
      </c>
      <c r="U895" s="80" t="s">
        <v>1635</v>
      </c>
      <c r="V895" s="80" t="s">
        <v>1635</v>
      </c>
      <c r="W895" s="80"/>
      <c r="X895" s="80"/>
      <c r="Y895" s="80" t="s">
        <v>1734</v>
      </c>
      <c r="Z895" s="80" t="s">
        <v>1769</v>
      </c>
      <c r="AA895" s="80"/>
      <c r="AB895">
        <v>10</v>
      </c>
      <c r="AC895" s="79" t="str">
        <f>REPLACE(INDEX(GroupVertices[Group],MATCH(Edges[[#This Row],[Vertex 1]],GroupVertices[Vertex],0)),1,1,"")</f>
        <v>8</v>
      </c>
      <c r="AD895" s="79" t="str">
        <f>REPLACE(INDEX(GroupVertices[Group],MATCH(Edges[[#This Row],[Vertex 2]],GroupVertices[Vertex],0)),1,1,"")</f>
        <v>8</v>
      </c>
      <c r="AE895" s="34"/>
      <c r="AF895" s="34"/>
      <c r="AG895" s="34"/>
      <c r="AH895" s="34"/>
      <c r="AI895" s="34"/>
      <c r="AJ895" s="34"/>
      <c r="AK895" s="34"/>
      <c r="AL895" s="34"/>
      <c r="AM895" s="34"/>
    </row>
    <row r="896" spans="1:39" ht="15">
      <c r="A896" s="65" t="s">
        <v>335</v>
      </c>
      <c r="B896" s="65" t="s">
        <v>253</v>
      </c>
      <c r="C896" s="66" t="s">
        <v>4897</v>
      </c>
      <c r="D896" s="67">
        <v>2.2857142857142856</v>
      </c>
      <c r="E896" s="68" t="s">
        <v>137</v>
      </c>
      <c r="F896" s="69">
        <v>28.34375</v>
      </c>
      <c r="G896" s="66"/>
      <c r="H896" s="70"/>
      <c r="I896" s="71"/>
      <c r="J896" s="71"/>
      <c r="K896" s="34"/>
      <c r="L896" s="78">
        <v>896</v>
      </c>
      <c r="M896" s="78"/>
      <c r="N896" s="73"/>
      <c r="O896" s="80" t="s">
        <v>381</v>
      </c>
      <c r="P896" s="80" t="s">
        <v>644</v>
      </c>
      <c r="Q896" s="80" t="s">
        <v>1112</v>
      </c>
      <c r="R896" s="80" t="s">
        <v>1108</v>
      </c>
      <c r="S896" s="80" t="s">
        <v>1611</v>
      </c>
      <c r="T896" s="80" t="s">
        <v>1609</v>
      </c>
      <c r="U896" s="80" t="s">
        <v>1635</v>
      </c>
      <c r="V896" s="80" t="s">
        <v>1635</v>
      </c>
      <c r="W896" s="80"/>
      <c r="X896" s="80"/>
      <c r="Y896" s="80" t="s">
        <v>1734</v>
      </c>
      <c r="Z896" s="80" t="s">
        <v>1769</v>
      </c>
      <c r="AA896" s="80"/>
      <c r="AB896">
        <v>10</v>
      </c>
      <c r="AC896" s="79" t="str">
        <f>REPLACE(INDEX(GroupVertices[Group],MATCH(Edges[[#This Row],[Vertex 1]],GroupVertices[Vertex],0)),1,1,"")</f>
        <v>8</v>
      </c>
      <c r="AD896" s="79" t="str">
        <f>REPLACE(INDEX(GroupVertices[Group],MATCH(Edges[[#This Row],[Vertex 2]],GroupVertices[Vertex],0)),1,1,"")</f>
        <v>8</v>
      </c>
      <c r="AE896" s="34"/>
      <c r="AF896" s="34"/>
      <c r="AG896" s="34"/>
      <c r="AH896" s="34"/>
      <c r="AI896" s="34"/>
      <c r="AJ896" s="34"/>
      <c r="AK896" s="34"/>
      <c r="AL896" s="34"/>
      <c r="AM896" s="34"/>
    </row>
    <row r="897" spans="1:39" ht="15">
      <c r="A897" s="65" t="s">
        <v>335</v>
      </c>
      <c r="B897" s="65" t="s">
        <v>253</v>
      </c>
      <c r="C897" s="66" t="s">
        <v>4897</v>
      </c>
      <c r="D897" s="67">
        <v>2.2857142857142856</v>
      </c>
      <c r="E897" s="68" t="s">
        <v>137</v>
      </c>
      <c r="F897" s="69">
        <v>28.34375</v>
      </c>
      <c r="G897" s="66"/>
      <c r="H897" s="70"/>
      <c r="I897" s="71"/>
      <c r="J897" s="71"/>
      <c r="K897" s="34"/>
      <c r="L897" s="78">
        <v>897</v>
      </c>
      <c r="M897" s="78"/>
      <c r="N897" s="73"/>
      <c r="O897" s="80" t="s">
        <v>381</v>
      </c>
      <c r="P897" s="80" t="s">
        <v>644</v>
      </c>
      <c r="Q897" s="80" t="s">
        <v>1112</v>
      </c>
      <c r="R897" s="80" t="s">
        <v>1109</v>
      </c>
      <c r="S897" s="80" t="s">
        <v>1611</v>
      </c>
      <c r="T897" s="80"/>
      <c r="U897" s="80" t="s">
        <v>1635</v>
      </c>
      <c r="V897" s="80"/>
      <c r="W897" s="80"/>
      <c r="X897" s="80"/>
      <c r="Y897" s="80" t="s">
        <v>1730</v>
      </c>
      <c r="Z897" s="80" t="s">
        <v>1765</v>
      </c>
      <c r="AA897" s="80"/>
      <c r="AB897">
        <v>10</v>
      </c>
      <c r="AC897" s="79" t="str">
        <f>REPLACE(INDEX(GroupVertices[Group],MATCH(Edges[[#This Row],[Vertex 1]],GroupVertices[Vertex],0)),1,1,"")</f>
        <v>8</v>
      </c>
      <c r="AD897" s="79" t="str">
        <f>REPLACE(INDEX(GroupVertices[Group],MATCH(Edges[[#This Row],[Vertex 2]],GroupVertices[Vertex],0)),1,1,"")</f>
        <v>8</v>
      </c>
      <c r="AE897" s="34"/>
      <c r="AF897" s="34"/>
      <c r="AG897" s="34"/>
      <c r="AH897" s="34"/>
      <c r="AI897" s="34"/>
      <c r="AJ897" s="34"/>
      <c r="AK897" s="34"/>
      <c r="AL897" s="34"/>
      <c r="AM897" s="34"/>
    </row>
    <row r="898" spans="1:39" ht="15">
      <c r="A898" s="65" t="s">
        <v>335</v>
      </c>
      <c r="B898" s="65" t="s">
        <v>253</v>
      </c>
      <c r="C898" s="66" t="s">
        <v>4897</v>
      </c>
      <c r="D898" s="67">
        <v>2.2857142857142856</v>
      </c>
      <c r="E898" s="68" t="s">
        <v>137</v>
      </c>
      <c r="F898" s="69">
        <v>28.34375</v>
      </c>
      <c r="G898" s="66"/>
      <c r="H898" s="70"/>
      <c r="I898" s="71"/>
      <c r="J898" s="71"/>
      <c r="K898" s="34"/>
      <c r="L898" s="78">
        <v>898</v>
      </c>
      <c r="M898" s="78"/>
      <c r="N898" s="73"/>
      <c r="O898" s="80" t="s">
        <v>381</v>
      </c>
      <c r="P898" s="80" t="s">
        <v>644</v>
      </c>
      <c r="Q898" s="80" t="s">
        <v>1112</v>
      </c>
      <c r="R898" s="80" t="s">
        <v>1110</v>
      </c>
      <c r="S898" s="80" t="s">
        <v>1611</v>
      </c>
      <c r="T898" s="80" t="s">
        <v>1610</v>
      </c>
      <c r="U898" s="80" t="s">
        <v>1635</v>
      </c>
      <c r="V898" s="80" t="s">
        <v>1635</v>
      </c>
      <c r="W898" s="80"/>
      <c r="X898" s="80"/>
      <c r="Y898" s="80" t="s">
        <v>1735</v>
      </c>
      <c r="Z898" s="80" t="s">
        <v>1769</v>
      </c>
      <c r="AA898" s="80"/>
      <c r="AB898">
        <v>10</v>
      </c>
      <c r="AC898" s="79" t="str">
        <f>REPLACE(INDEX(GroupVertices[Group],MATCH(Edges[[#This Row],[Vertex 1]],GroupVertices[Vertex],0)),1,1,"")</f>
        <v>8</v>
      </c>
      <c r="AD898" s="79" t="str">
        <f>REPLACE(INDEX(GroupVertices[Group],MATCH(Edges[[#This Row],[Vertex 2]],GroupVertices[Vertex],0)),1,1,"")</f>
        <v>8</v>
      </c>
      <c r="AE898" s="34"/>
      <c r="AF898" s="34"/>
      <c r="AG898" s="34"/>
      <c r="AH898" s="34"/>
      <c r="AI898" s="34"/>
      <c r="AJ898" s="34"/>
      <c r="AK898" s="34"/>
      <c r="AL898" s="34"/>
      <c r="AM898" s="34"/>
    </row>
    <row r="899" spans="1:39" ht="15">
      <c r="A899" s="65" t="s">
        <v>336</v>
      </c>
      <c r="B899" s="65" t="s">
        <v>253</v>
      </c>
      <c r="C899" s="66" t="s">
        <v>4906</v>
      </c>
      <c r="D899" s="67">
        <v>5</v>
      </c>
      <c r="E899" s="68" t="s">
        <v>137</v>
      </c>
      <c r="F899" s="69">
        <v>6</v>
      </c>
      <c r="G899" s="66"/>
      <c r="H899" s="70"/>
      <c r="I899" s="71"/>
      <c r="J899" s="71"/>
      <c r="K899" s="34"/>
      <c r="L899" s="78">
        <v>899</v>
      </c>
      <c r="M899" s="78"/>
      <c r="N899" s="73"/>
      <c r="O899" s="80" t="s">
        <v>381</v>
      </c>
      <c r="P899" s="80" t="s">
        <v>647</v>
      </c>
      <c r="Q899" s="80" t="s">
        <v>1125</v>
      </c>
      <c r="R899" s="80" t="s">
        <v>1118</v>
      </c>
      <c r="S899" s="80"/>
      <c r="T899" s="80"/>
      <c r="U899" s="80"/>
      <c r="V899" s="80"/>
      <c r="W899" s="80"/>
      <c r="X899" s="80"/>
      <c r="Y899" s="80"/>
      <c r="Z899" s="80"/>
      <c r="AA899" s="80"/>
      <c r="AB899">
        <v>65</v>
      </c>
      <c r="AC899" s="79" t="str">
        <f>REPLACE(INDEX(GroupVertices[Group],MATCH(Edges[[#This Row],[Vertex 1]],GroupVertices[Vertex],0)),1,1,"")</f>
        <v>8</v>
      </c>
      <c r="AD899" s="79" t="str">
        <f>REPLACE(INDEX(GroupVertices[Group],MATCH(Edges[[#This Row],[Vertex 2]],GroupVertices[Vertex],0)),1,1,"")</f>
        <v>8</v>
      </c>
      <c r="AE899" s="34"/>
      <c r="AF899" s="34"/>
      <c r="AG899" s="34"/>
      <c r="AH899" s="34"/>
      <c r="AI899" s="34"/>
      <c r="AJ899" s="34"/>
      <c r="AK899" s="34"/>
      <c r="AL899" s="34"/>
      <c r="AM899" s="34"/>
    </row>
    <row r="900" spans="1:39" ht="15">
      <c r="A900" s="65" t="s">
        <v>336</v>
      </c>
      <c r="B900" s="65" t="s">
        <v>253</v>
      </c>
      <c r="C900" s="66" t="s">
        <v>4906</v>
      </c>
      <c r="D900" s="67">
        <v>5</v>
      </c>
      <c r="E900" s="68" t="s">
        <v>137</v>
      </c>
      <c r="F900" s="69">
        <v>6</v>
      </c>
      <c r="G900" s="66"/>
      <c r="H900" s="70"/>
      <c r="I900" s="71"/>
      <c r="J900" s="71"/>
      <c r="K900" s="34"/>
      <c r="L900" s="78">
        <v>900</v>
      </c>
      <c r="M900" s="78"/>
      <c r="N900" s="73"/>
      <c r="O900" s="80" t="s">
        <v>381</v>
      </c>
      <c r="P900" s="80" t="s">
        <v>647</v>
      </c>
      <c r="Q900" s="80" t="s">
        <v>1125</v>
      </c>
      <c r="R900" s="80" t="s">
        <v>1119</v>
      </c>
      <c r="S900" s="80"/>
      <c r="T900" s="80"/>
      <c r="U900" s="80"/>
      <c r="V900" s="80"/>
      <c r="W900" s="80"/>
      <c r="X900" s="80"/>
      <c r="Y900" s="80"/>
      <c r="Z900" s="80"/>
      <c r="AA900" s="80"/>
      <c r="AB900">
        <v>65</v>
      </c>
      <c r="AC900" s="79" t="str">
        <f>REPLACE(INDEX(GroupVertices[Group],MATCH(Edges[[#This Row],[Vertex 1]],GroupVertices[Vertex],0)),1,1,"")</f>
        <v>8</v>
      </c>
      <c r="AD900" s="79" t="str">
        <f>REPLACE(INDEX(GroupVertices[Group],MATCH(Edges[[#This Row],[Vertex 2]],GroupVertices[Vertex],0)),1,1,"")</f>
        <v>8</v>
      </c>
      <c r="AE900" s="34"/>
      <c r="AF900" s="34"/>
      <c r="AG900" s="34"/>
      <c r="AH900" s="34"/>
      <c r="AI900" s="34"/>
      <c r="AJ900" s="34"/>
      <c r="AK900" s="34"/>
      <c r="AL900" s="34"/>
      <c r="AM900" s="34"/>
    </row>
    <row r="901" spans="1:39" ht="15">
      <c r="A901" s="65" t="s">
        <v>336</v>
      </c>
      <c r="B901" s="65" t="s">
        <v>253</v>
      </c>
      <c r="C901" s="66" t="s">
        <v>4906</v>
      </c>
      <c r="D901" s="67">
        <v>5</v>
      </c>
      <c r="E901" s="68" t="s">
        <v>137</v>
      </c>
      <c r="F901" s="69">
        <v>6</v>
      </c>
      <c r="G901" s="66"/>
      <c r="H901" s="70"/>
      <c r="I901" s="71"/>
      <c r="J901" s="71"/>
      <c r="K901" s="34"/>
      <c r="L901" s="78">
        <v>901</v>
      </c>
      <c r="M901" s="78"/>
      <c r="N901" s="73"/>
      <c r="O901" s="80" t="s">
        <v>381</v>
      </c>
      <c r="P901" s="80" t="s">
        <v>647</v>
      </c>
      <c r="Q901" s="80" t="s">
        <v>1125</v>
      </c>
      <c r="R901" s="80" t="s">
        <v>1120</v>
      </c>
      <c r="S901" s="80"/>
      <c r="T901" s="80"/>
      <c r="U901" s="80"/>
      <c r="V901" s="80"/>
      <c r="W901" s="80"/>
      <c r="X901" s="80"/>
      <c r="Y901" s="80"/>
      <c r="Z901" s="80"/>
      <c r="AA901" s="80"/>
      <c r="AB901">
        <v>65</v>
      </c>
      <c r="AC901" s="79" t="str">
        <f>REPLACE(INDEX(GroupVertices[Group],MATCH(Edges[[#This Row],[Vertex 1]],GroupVertices[Vertex],0)),1,1,"")</f>
        <v>8</v>
      </c>
      <c r="AD901" s="79" t="str">
        <f>REPLACE(INDEX(GroupVertices[Group],MATCH(Edges[[#This Row],[Vertex 2]],GroupVertices[Vertex],0)),1,1,"")</f>
        <v>8</v>
      </c>
      <c r="AE901" s="34"/>
      <c r="AF901" s="34"/>
      <c r="AG901" s="34"/>
      <c r="AH901" s="34"/>
      <c r="AI901" s="34"/>
      <c r="AJ901" s="34"/>
      <c r="AK901" s="34"/>
      <c r="AL901" s="34"/>
      <c r="AM901" s="34"/>
    </row>
    <row r="902" spans="1:39" ht="15">
      <c r="A902" s="65" t="s">
        <v>336</v>
      </c>
      <c r="B902" s="65" t="s">
        <v>253</v>
      </c>
      <c r="C902" s="66" t="s">
        <v>4906</v>
      </c>
      <c r="D902" s="67">
        <v>5</v>
      </c>
      <c r="E902" s="68" t="s">
        <v>137</v>
      </c>
      <c r="F902" s="69">
        <v>6</v>
      </c>
      <c r="G902" s="66"/>
      <c r="H902" s="70"/>
      <c r="I902" s="71"/>
      <c r="J902" s="71"/>
      <c r="K902" s="34"/>
      <c r="L902" s="78">
        <v>902</v>
      </c>
      <c r="M902" s="78"/>
      <c r="N902" s="73"/>
      <c r="O902" s="80" t="s">
        <v>381</v>
      </c>
      <c r="P902" s="80" t="s">
        <v>647</v>
      </c>
      <c r="Q902" s="80" t="s">
        <v>1125</v>
      </c>
      <c r="R902" s="80" t="s">
        <v>1121</v>
      </c>
      <c r="S902" s="80"/>
      <c r="T902" s="80"/>
      <c r="U902" s="80"/>
      <c r="V902" s="80"/>
      <c r="W902" s="80"/>
      <c r="X902" s="80"/>
      <c r="Y902" s="80"/>
      <c r="Z902" s="80"/>
      <c r="AA902" s="80"/>
      <c r="AB902">
        <v>65</v>
      </c>
      <c r="AC902" s="79" t="str">
        <f>REPLACE(INDEX(GroupVertices[Group],MATCH(Edges[[#This Row],[Vertex 1]],GroupVertices[Vertex],0)),1,1,"")</f>
        <v>8</v>
      </c>
      <c r="AD902" s="79" t="str">
        <f>REPLACE(INDEX(GroupVertices[Group],MATCH(Edges[[#This Row],[Vertex 2]],GroupVertices[Vertex],0)),1,1,"")</f>
        <v>8</v>
      </c>
      <c r="AE902" s="34"/>
      <c r="AF902" s="34"/>
      <c r="AG902" s="34"/>
      <c r="AH902" s="34"/>
      <c r="AI902" s="34"/>
      <c r="AJ902" s="34"/>
      <c r="AK902" s="34"/>
      <c r="AL902" s="34"/>
      <c r="AM902" s="34"/>
    </row>
    <row r="903" spans="1:39" ht="15">
      <c r="A903" s="65" t="s">
        <v>336</v>
      </c>
      <c r="B903" s="65" t="s">
        <v>253</v>
      </c>
      <c r="C903" s="66" t="s">
        <v>4906</v>
      </c>
      <c r="D903" s="67">
        <v>5</v>
      </c>
      <c r="E903" s="68" t="s">
        <v>137</v>
      </c>
      <c r="F903" s="69">
        <v>6</v>
      </c>
      <c r="G903" s="66"/>
      <c r="H903" s="70"/>
      <c r="I903" s="71"/>
      <c r="J903" s="71"/>
      <c r="K903" s="34"/>
      <c r="L903" s="78">
        <v>903</v>
      </c>
      <c r="M903" s="78"/>
      <c r="N903" s="73"/>
      <c r="O903" s="80" t="s">
        <v>381</v>
      </c>
      <c r="P903" s="80" t="s">
        <v>647</v>
      </c>
      <c r="Q903" s="80" t="s">
        <v>1126</v>
      </c>
      <c r="R903" s="80" t="s">
        <v>1118</v>
      </c>
      <c r="S903" s="80"/>
      <c r="T903" s="80"/>
      <c r="U903" s="80"/>
      <c r="V903" s="80"/>
      <c r="W903" s="80"/>
      <c r="X903" s="80"/>
      <c r="Y903" s="80"/>
      <c r="Z903" s="80"/>
      <c r="AA903" s="80"/>
      <c r="AB903">
        <v>65</v>
      </c>
      <c r="AC903" s="79" t="str">
        <f>REPLACE(INDEX(GroupVertices[Group],MATCH(Edges[[#This Row],[Vertex 1]],GroupVertices[Vertex],0)),1,1,"")</f>
        <v>8</v>
      </c>
      <c r="AD903" s="79" t="str">
        <f>REPLACE(INDEX(GroupVertices[Group],MATCH(Edges[[#This Row],[Vertex 2]],GroupVertices[Vertex],0)),1,1,"")</f>
        <v>8</v>
      </c>
      <c r="AE903" s="34"/>
      <c r="AF903" s="34"/>
      <c r="AG903" s="34"/>
      <c r="AH903" s="34"/>
      <c r="AI903" s="34"/>
      <c r="AJ903" s="34"/>
      <c r="AK903" s="34"/>
      <c r="AL903" s="34"/>
      <c r="AM903" s="34"/>
    </row>
    <row r="904" spans="1:39" ht="15">
      <c r="A904" s="65" t="s">
        <v>336</v>
      </c>
      <c r="B904" s="65" t="s">
        <v>253</v>
      </c>
      <c r="C904" s="66" t="s">
        <v>4906</v>
      </c>
      <c r="D904" s="67">
        <v>5</v>
      </c>
      <c r="E904" s="68" t="s">
        <v>137</v>
      </c>
      <c r="F904" s="69">
        <v>6</v>
      </c>
      <c r="G904" s="66"/>
      <c r="H904" s="70"/>
      <c r="I904" s="71"/>
      <c r="J904" s="71"/>
      <c r="K904" s="34"/>
      <c r="L904" s="78">
        <v>904</v>
      </c>
      <c r="M904" s="78"/>
      <c r="N904" s="73"/>
      <c r="O904" s="80" t="s">
        <v>381</v>
      </c>
      <c r="P904" s="80" t="s">
        <v>647</v>
      </c>
      <c r="Q904" s="80" t="s">
        <v>1126</v>
      </c>
      <c r="R904" s="80" t="s">
        <v>1119</v>
      </c>
      <c r="S904" s="80"/>
      <c r="T904" s="80"/>
      <c r="U904" s="80"/>
      <c r="V904" s="80"/>
      <c r="W904" s="80"/>
      <c r="X904" s="80"/>
      <c r="Y904" s="80"/>
      <c r="Z904" s="80"/>
      <c r="AA904" s="80"/>
      <c r="AB904">
        <v>65</v>
      </c>
      <c r="AC904" s="79" t="str">
        <f>REPLACE(INDEX(GroupVertices[Group],MATCH(Edges[[#This Row],[Vertex 1]],GroupVertices[Vertex],0)),1,1,"")</f>
        <v>8</v>
      </c>
      <c r="AD904" s="79" t="str">
        <f>REPLACE(INDEX(GroupVertices[Group],MATCH(Edges[[#This Row],[Vertex 2]],GroupVertices[Vertex],0)),1,1,"")</f>
        <v>8</v>
      </c>
      <c r="AE904" s="34"/>
      <c r="AF904" s="34"/>
      <c r="AG904" s="34"/>
      <c r="AH904" s="34"/>
      <c r="AI904" s="34"/>
      <c r="AJ904" s="34"/>
      <c r="AK904" s="34"/>
      <c r="AL904" s="34"/>
      <c r="AM904" s="34"/>
    </row>
    <row r="905" spans="1:39" ht="15">
      <c r="A905" s="65" t="s">
        <v>336</v>
      </c>
      <c r="B905" s="65" t="s">
        <v>253</v>
      </c>
      <c r="C905" s="66" t="s">
        <v>4906</v>
      </c>
      <c r="D905" s="67">
        <v>5</v>
      </c>
      <c r="E905" s="68" t="s">
        <v>137</v>
      </c>
      <c r="F905" s="69">
        <v>6</v>
      </c>
      <c r="G905" s="66"/>
      <c r="H905" s="70"/>
      <c r="I905" s="71"/>
      <c r="J905" s="71"/>
      <c r="K905" s="34"/>
      <c r="L905" s="78">
        <v>905</v>
      </c>
      <c r="M905" s="78"/>
      <c r="N905" s="73"/>
      <c r="O905" s="80" t="s">
        <v>381</v>
      </c>
      <c r="P905" s="80" t="s">
        <v>647</v>
      </c>
      <c r="Q905" s="80" t="s">
        <v>1126</v>
      </c>
      <c r="R905" s="80" t="s">
        <v>1120</v>
      </c>
      <c r="S905" s="80"/>
      <c r="T905" s="80"/>
      <c r="U905" s="80"/>
      <c r="V905" s="80"/>
      <c r="W905" s="80"/>
      <c r="X905" s="80"/>
      <c r="Y905" s="80"/>
      <c r="Z905" s="80"/>
      <c r="AA905" s="80"/>
      <c r="AB905">
        <v>65</v>
      </c>
      <c r="AC905" s="79" t="str">
        <f>REPLACE(INDEX(GroupVertices[Group],MATCH(Edges[[#This Row],[Vertex 1]],GroupVertices[Vertex],0)),1,1,"")</f>
        <v>8</v>
      </c>
      <c r="AD905" s="79" t="str">
        <f>REPLACE(INDEX(GroupVertices[Group],MATCH(Edges[[#This Row],[Vertex 2]],GroupVertices[Vertex],0)),1,1,"")</f>
        <v>8</v>
      </c>
      <c r="AE905" s="34"/>
      <c r="AF905" s="34"/>
      <c r="AG905" s="34"/>
      <c r="AH905" s="34"/>
      <c r="AI905" s="34"/>
      <c r="AJ905" s="34"/>
      <c r="AK905" s="34"/>
      <c r="AL905" s="34"/>
      <c r="AM905" s="34"/>
    </row>
    <row r="906" spans="1:39" ht="15">
      <c r="A906" s="65" t="s">
        <v>336</v>
      </c>
      <c r="B906" s="65" t="s">
        <v>253</v>
      </c>
      <c r="C906" s="66" t="s">
        <v>4906</v>
      </c>
      <c r="D906" s="67">
        <v>5</v>
      </c>
      <c r="E906" s="68" t="s">
        <v>137</v>
      </c>
      <c r="F906" s="69">
        <v>6</v>
      </c>
      <c r="G906" s="66"/>
      <c r="H906" s="70"/>
      <c r="I906" s="71"/>
      <c r="J906" s="71"/>
      <c r="K906" s="34"/>
      <c r="L906" s="78">
        <v>906</v>
      </c>
      <c r="M906" s="78"/>
      <c r="N906" s="73"/>
      <c r="O906" s="80" t="s">
        <v>381</v>
      </c>
      <c r="P906" s="80" t="s">
        <v>647</v>
      </c>
      <c r="Q906" s="80" t="s">
        <v>1126</v>
      </c>
      <c r="R906" s="80" t="s">
        <v>1121</v>
      </c>
      <c r="S906" s="80"/>
      <c r="T906" s="80"/>
      <c r="U906" s="80"/>
      <c r="V906" s="80"/>
      <c r="W906" s="80"/>
      <c r="X906" s="80"/>
      <c r="Y906" s="80"/>
      <c r="Z906" s="80"/>
      <c r="AA906" s="80"/>
      <c r="AB906">
        <v>65</v>
      </c>
      <c r="AC906" s="79" t="str">
        <f>REPLACE(INDEX(GroupVertices[Group],MATCH(Edges[[#This Row],[Vertex 1]],GroupVertices[Vertex],0)),1,1,"")</f>
        <v>8</v>
      </c>
      <c r="AD906" s="79" t="str">
        <f>REPLACE(INDEX(GroupVertices[Group],MATCH(Edges[[#This Row],[Vertex 2]],GroupVertices[Vertex],0)),1,1,"")</f>
        <v>8</v>
      </c>
      <c r="AE906" s="34"/>
      <c r="AF906" s="34"/>
      <c r="AG906" s="34"/>
      <c r="AH906" s="34"/>
      <c r="AI906" s="34"/>
      <c r="AJ906" s="34"/>
      <c r="AK906" s="34"/>
      <c r="AL906" s="34"/>
      <c r="AM906" s="34"/>
    </row>
    <row r="907" spans="1:39" ht="15">
      <c r="A907" s="65" t="s">
        <v>336</v>
      </c>
      <c r="B907" s="65" t="s">
        <v>253</v>
      </c>
      <c r="C907" s="66" t="s">
        <v>4906</v>
      </c>
      <c r="D907" s="67">
        <v>5</v>
      </c>
      <c r="E907" s="68" t="s">
        <v>137</v>
      </c>
      <c r="F907" s="69">
        <v>6</v>
      </c>
      <c r="G907" s="66"/>
      <c r="H907" s="70"/>
      <c r="I907" s="71"/>
      <c r="J907" s="71"/>
      <c r="K907" s="34"/>
      <c r="L907" s="78">
        <v>907</v>
      </c>
      <c r="M907" s="78"/>
      <c r="N907" s="73"/>
      <c r="O907" s="80" t="s">
        <v>381</v>
      </c>
      <c r="P907" s="80" t="s">
        <v>647</v>
      </c>
      <c r="Q907" s="80" t="s">
        <v>1127</v>
      </c>
      <c r="R907" s="80" t="s">
        <v>1118</v>
      </c>
      <c r="S907" s="80"/>
      <c r="T907" s="80"/>
      <c r="U907" s="80"/>
      <c r="V907" s="80"/>
      <c r="W907" s="80"/>
      <c r="X907" s="80"/>
      <c r="Y907" s="80"/>
      <c r="Z907" s="80"/>
      <c r="AA907" s="80"/>
      <c r="AB907">
        <v>65</v>
      </c>
      <c r="AC907" s="79" t="str">
        <f>REPLACE(INDEX(GroupVertices[Group],MATCH(Edges[[#This Row],[Vertex 1]],GroupVertices[Vertex],0)),1,1,"")</f>
        <v>8</v>
      </c>
      <c r="AD907" s="79" t="str">
        <f>REPLACE(INDEX(GroupVertices[Group],MATCH(Edges[[#This Row],[Vertex 2]],GroupVertices[Vertex],0)),1,1,"")</f>
        <v>8</v>
      </c>
      <c r="AE907" s="34"/>
      <c r="AF907" s="34"/>
      <c r="AG907" s="34"/>
      <c r="AH907" s="34"/>
      <c r="AI907" s="34"/>
      <c r="AJ907" s="34"/>
      <c r="AK907" s="34"/>
      <c r="AL907" s="34"/>
      <c r="AM907" s="34"/>
    </row>
    <row r="908" spans="1:39" ht="15">
      <c r="A908" s="65" t="s">
        <v>336</v>
      </c>
      <c r="B908" s="65" t="s">
        <v>253</v>
      </c>
      <c r="C908" s="66" t="s">
        <v>4906</v>
      </c>
      <c r="D908" s="67">
        <v>5</v>
      </c>
      <c r="E908" s="68" t="s">
        <v>137</v>
      </c>
      <c r="F908" s="69">
        <v>6</v>
      </c>
      <c r="G908" s="66"/>
      <c r="H908" s="70"/>
      <c r="I908" s="71"/>
      <c r="J908" s="71"/>
      <c r="K908" s="34"/>
      <c r="L908" s="78">
        <v>908</v>
      </c>
      <c r="M908" s="78"/>
      <c r="N908" s="73"/>
      <c r="O908" s="80" t="s">
        <v>381</v>
      </c>
      <c r="P908" s="80" t="s">
        <v>647</v>
      </c>
      <c r="Q908" s="80" t="s">
        <v>1127</v>
      </c>
      <c r="R908" s="80" t="s">
        <v>1119</v>
      </c>
      <c r="S908" s="80"/>
      <c r="T908" s="80"/>
      <c r="U908" s="80"/>
      <c r="V908" s="80"/>
      <c r="W908" s="80"/>
      <c r="X908" s="80"/>
      <c r="Y908" s="80"/>
      <c r="Z908" s="80"/>
      <c r="AA908" s="80"/>
      <c r="AB908">
        <v>65</v>
      </c>
      <c r="AC908" s="79" t="str">
        <f>REPLACE(INDEX(GroupVertices[Group],MATCH(Edges[[#This Row],[Vertex 1]],GroupVertices[Vertex],0)),1,1,"")</f>
        <v>8</v>
      </c>
      <c r="AD908" s="79" t="str">
        <f>REPLACE(INDEX(GroupVertices[Group],MATCH(Edges[[#This Row],[Vertex 2]],GroupVertices[Vertex],0)),1,1,"")</f>
        <v>8</v>
      </c>
      <c r="AE908" s="34"/>
      <c r="AF908" s="34"/>
      <c r="AG908" s="34"/>
      <c r="AH908" s="34"/>
      <c r="AI908" s="34"/>
      <c r="AJ908" s="34"/>
      <c r="AK908" s="34"/>
      <c r="AL908" s="34"/>
      <c r="AM908" s="34"/>
    </row>
    <row r="909" spans="1:39" ht="15">
      <c r="A909" s="65" t="s">
        <v>336</v>
      </c>
      <c r="B909" s="65" t="s">
        <v>253</v>
      </c>
      <c r="C909" s="66" t="s">
        <v>4906</v>
      </c>
      <c r="D909" s="67">
        <v>5</v>
      </c>
      <c r="E909" s="68" t="s">
        <v>137</v>
      </c>
      <c r="F909" s="69">
        <v>6</v>
      </c>
      <c r="G909" s="66"/>
      <c r="H909" s="70"/>
      <c r="I909" s="71"/>
      <c r="J909" s="71"/>
      <c r="K909" s="34"/>
      <c r="L909" s="78">
        <v>909</v>
      </c>
      <c r="M909" s="78"/>
      <c r="N909" s="73"/>
      <c r="O909" s="80" t="s">
        <v>381</v>
      </c>
      <c r="P909" s="80" t="s">
        <v>647</v>
      </c>
      <c r="Q909" s="80" t="s">
        <v>1127</v>
      </c>
      <c r="R909" s="80" t="s">
        <v>1120</v>
      </c>
      <c r="S909" s="80"/>
      <c r="T909" s="80"/>
      <c r="U909" s="80"/>
      <c r="V909" s="80"/>
      <c r="W909" s="80"/>
      <c r="X909" s="80"/>
      <c r="Y909" s="80"/>
      <c r="Z909" s="80"/>
      <c r="AA909" s="80"/>
      <c r="AB909">
        <v>65</v>
      </c>
      <c r="AC909" s="79" t="str">
        <f>REPLACE(INDEX(GroupVertices[Group],MATCH(Edges[[#This Row],[Vertex 1]],GroupVertices[Vertex],0)),1,1,"")</f>
        <v>8</v>
      </c>
      <c r="AD909" s="79" t="str">
        <f>REPLACE(INDEX(GroupVertices[Group],MATCH(Edges[[#This Row],[Vertex 2]],GroupVertices[Vertex],0)),1,1,"")</f>
        <v>8</v>
      </c>
      <c r="AE909" s="34"/>
      <c r="AF909" s="34"/>
      <c r="AG909" s="34"/>
      <c r="AH909" s="34"/>
      <c r="AI909" s="34"/>
      <c r="AJ909" s="34"/>
      <c r="AK909" s="34"/>
      <c r="AL909" s="34"/>
      <c r="AM909" s="34"/>
    </row>
    <row r="910" spans="1:39" ht="15">
      <c r="A910" s="65" t="s">
        <v>336</v>
      </c>
      <c r="B910" s="65" t="s">
        <v>253</v>
      </c>
      <c r="C910" s="66" t="s">
        <v>4906</v>
      </c>
      <c r="D910" s="67">
        <v>5</v>
      </c>
      <c r="E910" s="68" t="s">
        <v>137</v>
      </c>
      <c r="F910" s="69">
        <v>6</v>
      </c>
      <c r="G910" s="66"/>
      <c r="H910" s="70"/>
      <c r="I910" s="71"/>
      <c r="J910" s="71"/>
      <c r="K910" s="34"/>
      <c r="L910" s="78">
        <v>910</v>
      </c>
      <c r="M910" s="78"/>
      <c r="N910" s="73"/>
      <c r="O910" s="80" t="s">
        <v>381</v>
      </c>
      <c r="P910" s="80" t="s">
        <v>647</v>
      </c>
      <c r="Q910" s="80" t="s">
        <v>1127</v>
      </c>
      <c r="R910" s="80" t="s">
        <v>1121</v>
      </c>
      <c r="S910" s="80"/>
      <c r="T910" s="80"/>
      <c r="U910" s="80"/>
      <c r="V910" s="80"/>
      <c r="W910" s="80"/>
      <c r="X910" s="80"/>
      <c r="Y910" s="80"/>
      <c r="Z910" s="80"/>
      <c r="AA910" s="80"/>
      <c r="AB910">
        <v>65</v>
      </c>
      <c r="AC910" s="79" t="str">
        <f>REPLACE(INDEX(GroupVertices[Group],MATCH(Edges[[#This Row],[Vertex 1]],GroupVertices[Vertex],0)),1,1,"")</f>
        <v>8</v>
      </c>
      <c r="AD910" s="79" t="str">
        <f>REPLACE(INDEX(GroupVertices[Group],MATCH(Edges[[#This Row],[Vertex 2]],GroupVertices[Vertex],0)),1,1,"")</f>
        <v>8</v>
      </c>
      <c r="AE910" s="34"/>
      <c r="AF910" s="34"/>
      <c r="AG910" s="34"/>
      <c r="AH910" s="34"/>
      <c r="AI910" s="34"/>
      <c r="AJ910" s="34"/>
      <c r="AK910" s="34"/>
      <c r="AL910" s="34"/>
      <c r="AM910" s="34"/>
    </row>
    <row r="911" spans="1:39" ht="15">
      <c r="A911" s="65" t="s">
        <v>336</v>
      </c>
      <c r="B911" s="65" t="s">
        <v>253</v>
      </c>
      <c r="C911" s="66" t="s">
        <v>4906</v>
      </c>
      <c r="D911" s="67">
        <v>5</v>
      </c>
      <c r="E911" s="68" t="s">
        <v>137</v>
      </c>
      <c r="F911" s="69">
        <v>6</v>
      </c>
      <c r="G911" s="66"/>
      <c r="H911" s="70"/>
      <c r="I911" s="71"/>
      <c r="J911" s="71"/>
      <c r="K911" s="34"/>
      <c r="L911" s="78">
        <v>911</v>
      </c>
      <c r="M911" s="78"/>
      <c r="N911" s="73"/>
      <c r="O911" s="80" t="s">
        <v>381</v>
      </c>
      <c r="P911" s="80" t="s">
        <v>647</v>
      </c>
      <c r="Q911" s="80" t="s">
        <v>1128</v>
      </c>
      <c r="R911" s="80" t="s">
        <v>1118</v>
      </c>
      <c r="S911" s="80"/>
      <c r="T911" s="80"/>
      <c r="U911" s="80"/>
      <c r="V911" s="80"/>
      <c r="W911" s="80"/>
      <c r="X911" s="80"/>
      <c r="Y911" s="80"/>
      <c r="Z911" s="80"/>
      <c r="AA911" s="80"/>
      <c r="AB911">
        <v>65</v>
      </c>
      <c r="AC911" s="79" t="str">
        <f>REPLACE(INDEX(GroupVertices[Group],MATCH(Edges[[#This Row],[Vertex 1]],GroupVertices[Vertex],0)),1,1,"")</f>
        <v>8</v>
      </c>
      <c r="AD911" s="79" t="str">
        <f>REPLACE(INDEX(GroupVertices[Group],MATCH(Edges[[#This Row],[Vertex 2]],GroupVertices[Vertex],0)),1,1,"")</f>
        <v>8</v>
      </c>
      <c r="AE911" s="34"/>
      <c r="AF911" s="34"/>
      <c r="AG911" s="34"/>
      <c r="AH911" s="34"/>
      <c r="AI911" s="34"/>
      <c r="AJ911" s="34"/>
      <c r="AK911" s="34"/>
      <c r="AL911" s="34"/>
      <c r="AM911" s="34"/>
    </row>
    <row r="912" spans="1:39" ht="15">
      <c r="A912" s="65" t="s">
        <v>336</v>
      </c>
      <c r="B912" s="65" t="s">
        <v>253</v>
      </c>
      <c r="C912" s="66" t="s">
        <v>4906</v>
      </c>
      <c r="D912" s="67">
        <v>5</v>
      </c>
      <c r="E912" s="68" t="s">
        <v>137</v>
      </c>
      <c r="F912" s="69">
        <v>6</v>
      </c>
      <c r="G912" s="66"/>
      <c r="H912" s="70"/>
      <c r="I912" s="71"/>
      <c r="J912" s="71"/>
      <c r="K912" s="34"/>
      <c r="L912" s="78">
        <v>912</v>
      </c>
      <c r="M912" s="78"/>
      <c r="N912" s="73"/>
      <c r="O912" s="80" t="s">
        <v>381</v>
      </c>
      <c r="P912" s="80" t="s">
        <v>647</v>
      </c>
      <c r="Q912" s="80" t="s">
        <v>1128</v>
      </c>
      <c r="R912" s="80" t="s">
        <v>1119</v>
      </c>
      <c r="S912" s="80"/>
      <c r="T912" s="80"/>
      <c r="U912" s="80"/>
      <c r="V912" s="80"/>
      <c r="W912" s="80"/>
      <c r="X912" s="80"/>
      <c r="Y912" s="80"/>
      <c r="Z912" s="80"/>
      <c r="AA912" s="80"/>
      <c r="AB912">
        <v>65</v>
      </c>
      <c r="AC912" s="79" t="str">
        <f>REPLACE(INDEX(GroupVertices[Group],MATCH(Edges[[#This Row],[Vertex 1]],GroupVertices[Vertex],0)),1,1,"")</f>
        <v>8</v>
      </c>
      <c r="AD912" s="79" t="str">
        <f>REPLACE(INDEX(GroupVertices[Group],MATCH(Edges[[#This Row],[Vertex 2]],GroupVertices[Vertex],0)),1,1,"")</f>
        <v>8</v>
      </c>
      <c r="AE912" s="34"/>
      <c r="AF912" s="34"/>
      <c r="AG912" s="34"/>
      <c r="AH912" s="34"/>
      <c r="AI912" s="34"/>
      <c r="AJ912" s="34"/>
      <c r="AK912" s="34"/>
      <c r="AL912" s="34"/>
      <c r="AM912" s="34"/>
    </row>
    <row r="913" spans="1:39" ht="15">
      <c r="A913" s="65" t="s">
        <v>336</v>
      </c>
      <c r="B913" s="65" t="s">
        <v>253</v>
      </c>
      <c r="C913" s="66" t="s">
        <v>4906</v>
      </c>
      <c r="D913" s="67">
        <v>5</v>
      </c>
      <c r="E913" s="68" t="s">
        <v>137</v>
      </c>
      <c r="F913" s="69">
        <v>6</v>
      </c>
      <c r="G913" s="66"/>
      <c r="H913" s="70"/>
      <c r="I913" s="71"/>
      <c r="J913" s="71"/>
      <c r="K913" s="34"/>
      <c r="L913" s="78">
        <v>913</v>
      </c>
      <c r="M913" s="78"/>
      <c r="N913" s="73"/>
      <c r="O913" s="80" t="s">
        <v>381</v>
      </c>
      <c r="P913" s="80" t="s">
        <v>647</v>
      </c>
      <c r="Q913" s="80" t="s">
        <v>1128</v>
      </c>
      <c r="R913" s="80" t="s">
        <v>1120</v>
      </c>
      <c r="S913" s="80"/>
      <c r="T913" s="80"/>
      <c r="U913" s="80"/>
      <c r="V913" s="80"/>
      <c r="W913" s="80"/>
      <c r="X913" s="80"/>
      <c r="Y913" s="80"/>
      <c r="Z913" s="80"/>
      <c r="AA913" s="80"/>
      <c r="AB913">
        <v>65</v>
      </c>
      <c r="AC913" s="79" t="str">
        <f>REPLACE(INDEX(GroupVertices[Group],MATCH(Edges[[#This Row],[Vertex 1]],GroupVertices[Vertex],0)),1,1,"")</f>
        <v>8</v>
      </c>
      <c r="AD913" s="79" t="str">
        <f>REPLACE(INDEX(GroupVertices[Group],MATCH(Edges[[#This Row],[Vertex 2]],GroupVertices[Vertex],0)),1,1,"")</f>
        <v>8</v>
      </c>
      <c r="AE913" s="34"/>
      <c r="AF913" s="34"/>
      <c r="AG913" s="34"/>
      <c r="AH913" s="34"/>
      <c r="AI913" s="34"/>
      <c r="AJ913" s="34"/>
      <c r="AK913" s="34"/>
      <c r="AL913" s="34"/>
      <c r="AM913" s="34"/>
    </row>
    <row r="914" spans="1:39" ht="15">
      <c r="A914" s="65" t="s">
        <v>336</v>
      </c>
      <c r="B914" s="65" t="s">
        <v>253</v>
      </c>
      <c r="C914" s="66" t="s">
        <v>4906</v>
      </c>
      <c r="D914" s="67">
        <v>5</v>
      </c>
      <c r="E914" s="68" t="s">
        <v>137</v>
      </c>
      <c r="F914" s="69">
        <v>6</v>
      </c>
      <c r="G914" s="66"/>
      <c r="H914" s="70"/>
      <c r="I914" s="71"/>
      <c r="J914" s="71"/>
      <c r="K914" s="34"/>
      <c r="L914" s="78">
        <v>914</v>
      </c>
      <c r="M914" s="78"/>
      <c r="N914" s="73"/>
      <c r="O914" s="80" t="s">
        <v>381</v>
      </c>
      <c r="P914" s="80" t="s">
        <v>647</v>
      </c>
      <c r="Q914" s="80" t="s">
        <v>1128</v>
      </c>
      <c r="R914" s="80" t="s">
        <v>1121</v>
      </c>
      <c r="S914" s="80"/>
      <c r="T914" s="80"/>
      <c r="U914" s="80"/>
      <c r="V914" s="80"/>
      <c r="W914" s="80"/>
      <c r="X914" s="80"/>
      <c r="Y914" s="80"/>
      <c r="Z914" s="80"/>
      <c r="AA914" s="80"/>
      <c r="AB914">
        <v>65</v>
      </c>
      <c r="AC914" s="79" t="str">
        <f>REPLACE(INDEX(GroupVertices[Group],MATCH(Edges[[#This Row],[Vertex 1]],GroupVertices[Vertex],0)),1,1,"")</f>
        <v>8</v>
      </c>
      <c r="AD914" s="79" t="str">
        <f>REPLACE(INDEX(GroupVertices[Group],MATCH(Edges[[#This Row],[Vertex 2]],GroupVertices[Vertex],0)),1,1,"")</f>
        <v>8</v>
      </c>
      <c r="AE914" s="34"/>
      <c r="AF914" s="34"/>
      <c r="AG914" s="34"/>
      <c r="AH914" s="34"/>
      <c r="AI914" s="34"/>
      <c r="AJ914" s="34"/>
      <c r="AK914" s="34"/>
      <c r="AL914" s="34"/>
      <c r="AM914" s="34"/>
    </row>
    <row r="915" spans="1:39" ht="15">
      <c r="A915" s="65" t="s">
        <v>336</v>
      </c>
      <c r="B915" s="65" t="s">
        <v>253</v>
      </c>
      <c r="C915" s="66" t="s">
        <v>4906</v>
      </c>
      <c r="D915" s="67">
        <v>5</v>
      </c>
      <c r="E915" s="68" t="s">
        <v>137</v>
      </c>
      <c r="F915" s="69">
        <v>6</v>
      </c>
      <c r="G915" s="66"/>
      <c r="H915" s="70"/>
      <c r="I915" s="71"/>
      <c r="J915" s="71"/>
      <c r="K915" s="34"/>
      <c r="L915" s="78">
        <v>915</v>
      </c>
      <c r="M915" s="78"/>
      <c r="N915" s="73"/>
      <c r="O915" s="80" t="s">
        <v>381</v>
      </c>
      <c r="P915" s="80" t="s">
        <v>647</v>
      </c>
      <c r="Q915" s="80" t="s">
        <v>1129</v>
      </c>
      <c r="R915" s="80" t="s">
        <v>1118</v>
      </c>
      <c r="S915" s="80"/>
      <c r="T915" s="80"/>
      <c r="U915" s="80"/>
      <c r="V915" s="80"/>
      <c r="W915" s="80"/>
      <c r="X915" s="80"/>
      <c r="Y915" s="80"/>
      <c r="Z915" s="80"/>
      <c r="AA915" s="80"/>
      <c r="AB915">
        <v>65</v>
      </c>
      <c r="AC915" s="79" t="str">
        <f>REPLACE(INDEX(GroupVertices[Group],MATCH(Edges[[#This Row],[Vertex 1]],GroupVertices[Vertex],0)),1,1,"")</f>
        <v>8</v>
      </c>
      <c r="AD915" s="79" t="str">
        <f>REPLACE(INDEX(GroupVertices[Group],MATCH(Edges[[#This Row],[Vertex 2]],GroupVertices[Vertex],0)),1,1,"")</f>
        <v>8</v>
      </c>
      <c r="AE915" s="34"/>
      <c r="AF915" s="34"/>
      <c r="AG915" s="34"/>
      <c r="AH915" s="34"/>
      <c r="AI915" s="34"/>
      <c r="AJ915" s="34"/>
      <c r="AK915" s="34"/>
      <c r="AL915" s="34"/>
      <c r="AM915" s="34"/>
    </row>
    <row r="916" spans="1:39" ht="15">
      <c r="A916" s="65" t="s">
        <v>336</v>
      </c>
      <c r="B916" s="65" t="s">
        <v>253</v>
      </c>
      <c r="C916" s="66" t="s">
        <v>4906</v>
      </c>
      <c r="D916" s="67">
        <v>5</v>
      </c>
      <c r="E916" s="68" t="s">
        <v>137</v>
      </c>
      <c r="F916" s="69">
        <v>6</v>
      </c>
      <c r="G916" s="66"/>
      <c r="H916" s="70"/>
      <c r="I916" s="71"/>
      <c r="J916" s="71"/>
      <c r="K916" s="34"/>
      <c r="L916" s="78">
        <v>916</v>
      </c>
      <c r="M916" s="78"/>
      <c r="N916" s="73"/>
      <c r="O916" s="80" t="s">
        <v>381</v>
      </c>
      <c r="P916" s="80" t="s">
        <v>647</v>
      </c>
      <c r="Q916" s="80" t="s">
        <v>1129</v>
      </c>
      <c r="R916" s="80" t="s">
        <v>1119</v>
      </c>
      <c r="S916" s="80"/>
      <c r="T916" s="80"/>
      <c r="U916" s="80"/>
      <c r="V916" s="80"/>
      <c r="W916" s="80"/>
      <c r="X916" s="80"/>
      <c r="Y916" s="80"/>
      <c r="Z916" s="80"/>
      <c r="AA916" s="80"/>
      <c r="AB916">
        <v>65</v>
      </c>
      <c r="AC916" s="79" t="str">
        <f>REPLACE(INDEX(GroupVertices[Group],MATCH(Edges[[#This Row],[Vertex 1]],GroupVertices[Vertex],0)),1,1,"")</f>
        <v>8</v>
      </c>
      <c r="AD916" s="79" t="str">
        <f>REPLACE(INDEX(GroupVertices[Group],MATCH(Edges[[#This Row],[Vertex 2]],GroupVertices[Vertex],0)),1,1,"")</f>
        <v>8</v>
      </c>
      <c r="AE916" s="34"/>
      <c r="AF916" s="34"/>
      <c r="AG916" s="34"/>
      <c r="AH916" s="34"/>
      <c r="AI916" s="34"/>
      <c r="AJ916" s="34"/>
      <c r="AK916" s="34"/>
      <c r="AL916" s="34"/>
      <c r="AM916" s="34"/>
    </row>
    <row r="917" spans="1:39" ht="15">
      <c r="A917" s="65" t="s">
        <v>336</v>
      </c>
      <c r="B917" s="65" t="s">
        <v>253</v>
      </c>
      <c r="C917" s="66" t="s">
        <v>4906</v>
      </c>
      <c r="D917" s="67">
        <v>5</v>
      </c>
      <c r="E917" s="68" t="s">
        <v>137</v>
      </c>
      <c r="F917" s="69">
        <v>6</v>
      </c>
      <c r="G917" s="66"/>
      <c r="H917" s="70"/>
      <c r="I917" s="71"/>
      <c r="J917" s="71"/>
      <c r="K917" s="34"/>
      <c r="L917" s="78">
        <v>917</v>
      </c>
      <c r="M917" s="78"/>
      <c r="N917" s="73"/>
      <c r="O917" s="80" t="s">
        <v>381</v>
      </c>
      <c r="P917" s="80" t="s">
        <v>647</v>
      </c>
      <c r="Q917" s="80" t="s">
        <v>1129</v>
      </c>
      <c r="R917" s="80" t="s">
        <v>1120</v>
      </c>
      <c r="S917" s="80"/>
      <c r="T917" s="80"/>
      <c r="U917" s="80"/>
      <c r="V917" s="80"/>
      <c r="W917" s="80"/>
      <c r="X917" s="80"/>
      <c r="Y917" s="80"/>
      <c r="Z917" s="80"/>
      <c r="AA917" s="80"/>
      <c r="AB917">
        <v>65</v>
      </c>
      <c r="AC917" s="79" t="str">
        <f>REPLACE(INDEX(GroupVertices[Group],MATCH(Edges[[#This Row],[Vertex 1]],GroupVertices[Vertex],0)),1,1,"")</f>
        <v>8</v>
      </c>
      <c r="AD917" s="79" t="str">
        <f>REPLACE(INDEX(GroupVertices[Group],MATCH(Edges[[#This Row],[Vertex 2]],GroupVertices[Vertex],0)),1,1,"")</f>
        <v>8</v>
      </c>
      <c r="AE917" s="34"/>
      <c r="AF917" s="34"/>
      <c r="AG917" s="34"/>
      <c r="AH917" s="34"/>
      <c r="AI917" s="34"/>
      <c r="AJ917" s="34"/>
      <c r="AK917" s="34"/>
      <c r="AL917" s="34"/>
      <c r="AM917" s="34"/>
    </row>
    <row r="918" spans="1:39" ht="15">
      <c r="A918" s="65" t="s">
        <v>336</v>
      </c>
      <c r="B918" s="65" t="s">
        <v>253</v>
      </c>
      <c r="C918" s="66" t="s">
        <v>4906</v>
      </c>
      <c r="D918" s="67">
        <v>5</v>
      </c>
      <c r="E918" s="68" t="s">
        <v>137</v>
      </c>
      <c r="F918" s="69">
        <v>6</v>
      </c>
      <c r="G918" s="66"/>
      <c r="H918" s="70"/>
      <c r="I918" s="71"/>
      <c r="J918" s="71"/>
      <c r="K918" s="34"/>
      <c r="L918" s="78">
        <v>918</v>
      </c>
      <c r="M918" s="78"/>
      <c r="N918" s="73"/>
      <c r="O918" s="80" t="s">
        <v>381</v>
      </c>
      <c r="P918" s="80" t="s">
        <v>647</v>
      </c>
      <c r="Q918" s="80" t="s">
        <v>1129</v>
      </c>
      <c r="R918" s="80" t="s">
        <v>1121</v>
      </c>
      <c r="S918" s="80"/>
      <c r="T918" s="80"/>
      <c r="U918" s="80"/>
      <c r="V918" s="80"/>
      <c r="W918" s="80"/>
      <c r="X918" s="80"/>
      <c r="Y918" s="80"/>
      <c r="Z918" s="80"/>
      <c r="AA918" s="80"/>
      <c r="AB918">
        <v>65</v>
      </c>
      <c r="AC918" s="79" t="str">
        <f>REPLACE(INDEX(GroupVertices[Group],MATCH(Edges[[#This Row],[Vertex 1]],GroupVertices[Vertex],0)),1,1,"")</f>
        <v>8</v>
      </c>
      <c r="AD918" s="79" t="str">
        <f>REPLACE(INDEX(GroupVertices[Group],MATCH(Edges[[#This Row],[Vertex 2]],GroupVertices[Vertex],0)),1,1,"")</f>
        <v>8</v>
      </c>
      <c r="AE918" s="34"/>
      <c r="AF918" s="34"/>
      <c r="AG918" s="34"/>
      <c r="AH918" s="34"/>
      <c r="AI918" s="34"/>
      <c r="AJ918" s="34"/>
      <c r="AK918" s="34"/>
      <c r="AL918" s="34"/>
      <c r="AM918" s="34"/>
    </row>
    <row r="919" spans="1:39" ht="15">
      <c r="A919" s="65" t="s">
        <v>336</v>
      </c>
      <c r="B919" s="65" t="s">
        <v>253</v>
      </c>
      <c r="C919" s="66" t="s">
        <v>4906</v>
      </c>
      <c r="D919" s="67">
        <v>5</v>
      </c>
      <c r="E919" s="68" t="s">
        <v>137</v>
      </c>
      <c r="F919" s="69">
        <v>6</v>
      </c>
      <c r="G919" s="66"/>
      <c r="H919" s="70"/>
      <c r="I919" s="71"/>
      <c r="J919" s="71"/>
      <c r="K919" s="34"/>
      <c r="L919" s="78">
        <v>919</v>
      </c>
      <c r="M919" s="78"/>
      <c r="N919" s="73"/>
      <c r="O919" s="80" t="s">
        <v>381</v>
      </c>
      <c r="P919" s="80" t="s">
        <v>647</v>
      </c>
      <c r="Q919" s="80" t="s">
        <v>1130</v>
      </c>
      <c r="R919" s="80" t="s">
        <v>1118</v>
      </c>
      <c r="S919" s="80"/>
      <c r="T919" s="80"/>
      <c r="U919" s="80"/>
      <c r="V919" s="80"/>
      <c r="W919" s="80"/>
      <c r="X919" s="80"/>
      <c r="Y919" s="80"/>
      <c r="Z919" s="80"/>
      <c r="AA919" s="80"/>
      <c r="AB919">
        <v>65</v>
      </c>
      <c r="AC919" s="79" t="str">
        <f>REPLACE(INDEX(GroupVertices[Group],MATCH(Edges[[#This Row],[Vertex 1]],GroupVertices[Vertex],0)),1,1,"")</f>
        <v>8</v>
      </c>
      <c r="AD919" s="79" t="str">
        <f>REPLACE(INDEX(GroupVertices[Group],MATCH(Edges[[#This Row],[Vertex 2]],GroupVertices[Vertex],0)),1,1,"")</f>
        <v>8</v>
      </c>
      <c r="AE919" s="34"/>
      <c r="AF919" s="34"/>
      <c r="AG919" s="34"/>
      <c r="AH919" s="34"/>
      <c r="AI919" s="34"/>
      <c r="AJ919" s="34"/>
      <c r="AK919" s="34"/>
      <c r="AL919" s="34"/>
      <c r="AM919" s="34"/>
    </row>
    <row r="920" spans="1:39" ht="15">
      <c r="A920" s="65" t="s">
        <v>336</v>
      </c>
      <c r="B920" s="65" t="s">
        <v>253</v>
      </c>
      <c r="C920" s="66" t="s">
        <v>4906</v>
      </c>
      <c r="D920" s="67">
        <v>5</v>
      </c>
      <c r="E920" s="68" t="s">
        <v>137</v>
      </c>
      <c r="F920" s="69">
        <v>6</v>
      </c>
      <c r="G920" s="66"/>
      <c r="H920" s="70"/>
      <c r="I920" s="71"/>
      <c r="J920" s="71"/>
      <c r="K920" s="34"/>
      <c r="L920" s="78">
        <v>920</v>
      </c>
      <c r="M920" s="78"/>
      <c r="N920" s="73"/>
      <c r="O920" s="80" t="s">
        <v>381</v>
      </c>
      <c r="P920" s="80" t="s">
        <v>647</v>
      </c>
      <c r="Q920" s="80" t="s">
        <v>1130</v>
      </c>
      <c r="R920" s="80" t="s">
        <v>1119</v>
      </c>
      <c r="S920" s="80"/>
      <c r="T920" s="80"/>
      <c r="U920" s="80"/>
      <c r="V920" s="80"/>
      <c r="W920" s="80"/>
      <c r="X920" s="80"/>
      <c r="Y920" s="80"/>
      <c r="Z920" s="80"/>
      <c r="AA920" s="80"/>
      <c r="AB920">
        <v>65</v>
      </c>
      <c r="AC920" s="79" t="str">
        <f>REPLACE(INDEX(GroupVertices[Group],MATCH(Edges[[#This Row],[Vertex 1]],GroupVertices[Vertex],0)),1,1,"")</f>
        <v>8</v>
      </c>
      <c r="AD920" s="79" t="str">
        <f>REPLACE(INDEX(GroupVertices[Group],MATCH(Edges[[#This Row],[Vertex 2]],GroupVertices[Vertex],0)),1,1,"")</f>
        <v>8</v>
      </c>
      <c r="AE920" s="34"/>
      <c r="AF920" s="34"/>
      <c r="AG920" s="34"/>
      <c r="AH920" s="34"/>
      <c r="AI920" s="34"/>
      <c r="AJ920" s="34"/>
      <c r="AK920" s="34"/>
      <c r="AL920" s="34"/>
      <c r="AM920" s="34"/>
    </row>
    <row r="921" spans="1:39" ht="15">
      <c r="A921" s="65" t="s">
        <v>336</v>
      </c>
      <c r="B921" s="65" t="s">
        <v>253</v>
      </c>
      <c r="C921" s="66" t="s">
        <v>4906</v>
      </c>
      <c r="D921" s="67">
        <v>5</v>
      </c>
      <c r="E921" s="68" t="s">
        <v>137</v>
      </c>
      <c r="F921" s="69">
        <v>6</v>
      </c>
      <c r="G921" s="66"/>
      <c r="H921" s="70"/>
      <c r="I921" s="71"/>
      <c r="J921" s="71"/>
      <c r="K921" s="34"/>
      <c r="L921" s="78">
        <v>921</v>
      </c>
      <c r="M921" s="78"/>
      <c r="N921" s="73"/>
      <c r="O921" s="80" t="s">
        <v>381</v>
      </c>
      <c r="P921" s="80" t="s">
        <v>647</v>
      </c>
      <c r="Q921" s="80" t="s">
        <v>1130</v>
      </c>
      <c r="R921" s="80" t="s">
        <v>1120</v>
      </c>
      <c r="S921" s="80"/>
      <c r="T921" s="80"/>
      <c r="U921" s="80"/>
      <c r="V921" s="80"/>
      <c r="W921" s="80"/>
      <c r="X921" s="80"/>
      <c r="Y921" s="80"/>
      <c r="Z921" s="80"/>
      <c r="AA921" s="80"/>
      <c r="AB921">
        <v>65</v>
      </c>
      <c r="AC921" s="79" t="str">
        <f>REPLACE(INDEX(GroupVertices[Group],MATCH(Edges[[#This Row],[Vertex 1]],GroupVertices[Vertex],0)),1,1,"")</f>
        <v>8</v>
      </c>
      <c r="AD921" s="79" t="str">
        <f>REPLACE(INDEX(GroupVertices[Group],MATCH(Edges[[#This Row],[Vertex 2]],GroupVertices[Vertex],0)),1,1,"")</f>
        <v>8</v>
      </c>
      <c r="AE921" s="34"/>
      <c r="AF921" s="34"/>
      <c r="AG921" s="34"/>
      <c r="AH921" s="34"/>
      <c r="AI921" s="34"/>
      <c r="AJ921" s="34"/>
      <c r="AK921" s="34"/>
      <c r="AL921" s="34"/>
      <c r="AM921" s="34"/>
    </row>
    <row r="922" spans="1:39" ht="15">
      <c r="A922" s="65" t="s">
        <v>336</v>
      </c>
      <c r="B922" s="65" t="s">
        <v>253</v>
      </c>
      <c r="C922" s="66" t="s">
        <v>4906</v>
      </c>
      <c r="D922" s="67">
        <v>5</v>
      </c>
      <c r="E922" s="68" t="s">
        <v>137</v>
      </c>
      <c r="F922" s="69">
        <v>6</v>
      </c>
      <c r="G922" s="66"/>
      <c r="H922" s="70"/>
      <c r="I922" s="71"/>
      <c r="J922" s="71"/>
      <c r="K922" s="34"/>
      <c r="L922" s="78">
        <v>922</v>
      </c>
      <c r="M922" s="78"/>
      <c r="N922" s="73"/>
      <c r="O922" s="80" t="s">
        <v>381</v>
      </c>
      <c r="P922" s="80" t="s">
        <v>647</v>
      </c>
      <c r="Q922" s="80" t="s">
        <v>1130</v>
      </c>
      <c r="R922" s="80" t="s">
        <v>1121</v>
      </c>
      <c r="S922" s="80"/>
      <c r="T922" s="80"/>
      <c r="U922" s="80"/>
      <c r="V922" s="80"/>
      <c r="W922" s="80"/>
      <c r="X922" s="80"/>
      <c r="Y922" s="80"/>
      <c r="Z922" s="80"/>
      <c r="AA922" s="80"/>
      <c r="AB922">
        <v>65</v>
      </c>
      <c r="AC922" s="79" t="str">
        <f>REPLACE(INDEX(GroupVertices[Group],MATCH(Edges[[#This Row],[Vertex 1]],GroupVertices[Vertex],0)),1,1,"")</f>
        <v>8</v>
      </c>
      <c r="AD922" s="79" t="str">
        <f>REPLACE(INDEX(GroupVertices[Group],MATCH(Edges[[#This Row],[Vertex 2]],GroupVertices[Vertex],0)),1,1,"")</f>
        <v>8</v>
      </c>
      <c r="AE922" s="34"/>
      <c r="AF922" s="34"/>
      <c r="AG922" s="34"/>
      <c r="AH922" s="34"/>
      <c r="AI922" s="34"/>
      <c r="AJ922" s="34"/>
      <c r="AK922" s="34"/>
      <c r="AL922" s="34"/>
      <c r="AM922" s="34"/>
    </row>
    <row r="923" spans="1:39" ht="15">
      <c r="A923" s="65" t="s">
        <v>336</v>
      </c>
      <c r="B923" s="65" t="s">
        <v>253</v>
      </c>
      <c r="C923" s="66" t="s">
        <v>4906</v>
      </c>
      <c r="D923" s="67">
        <v>5</v>
      </c>
      <c r="E923" s="68" t="s">
        <v>137</v>
      </c>
      <c r="F923" s="69">
        <v>6</v>
      </c>
      <c r="G923" s="66"/>
      <c r="H923" s="70"/>
      <c r="I923" s="71"/>
      <c r="J923" s="71"/>
      <c r="K923" s="34"/>
      <c r="L923" s="78">
        <v>923</v>
      </c>
      <c r="M923" s="78"/>
      <c r="N923" s="73"/>
      <c r="O923" s="80" t="s">
        <v>381</v>
      </c>
      <c r="P923" s="80" t="s">
        <v>647</v>
      </c>
      <c r="Q923" s="80" t="s">
        <v>1131</v>
      </c>
      <c r="R923" s="80" t="s">
        <v>1118</v>
      </c>
      <c r="S923" s="80"/>
      <c r="T923" s="80"/>
      <c r="U923" s="80"/>
      <c r="V923" s="80"/>
      <c r="W923" s="80"/>
      <c r="X923" s="80"/>
      <c r="Y923" s="80"/>
      <c r="Z923" s="80"/>
      <c r="AA923" s="80"/>
      <c r="AB923">
        <v>65</v>
      </c>
      <c r="AC923" s="79" t="str">
        <f>REPLACE(INDEX(GroupVertices[Group],MATCH(Edges[[#This Row],[Vertex 1]],GroupVertices[Vertex],0)),1,1,"")</f>
        <v>8</v>
      </c>
      <c r="AD923" s="79" t="str">
        <f>REPLACE(INDEX(GroupVertices[Group],MATCH(Edges[[#This Row],[Vertex 2]],GroupVertices[Vertex],0)),1,1,"")</f>
        <v>8</v>
      </c>
      <c r="AE923" s="34"/>
      <c r="AF923" s="34"/>
      <c r="AG923" s="34"/>
      <c r="AH923" s="34"/>
      <c r="AI923" s="34"/>
      <c r="AJ923" s="34"/>
      <c r="AK923" s="34"/>
      <c r="AL923" s="34"/>
      <c r="AM923" s="34"/>
    </row>
    <row r="924" spans="1:39" ht="15">
      <c r="A924" s="65" t="s">
        <v>336</v>
      </c>
      <c r="B924" s="65" t="s">
        <v>253</v>
      </c>
      <c r="C924" s="66" t="s">
        <v>4906</v>
      </c>
      <c r="D924" s="67">
        <v>5</v>
      </c>
      <c r="E924" s="68" t="s">
        <v>137</v>
      </c>
      <c r="F924" s="69">
        <v>6</v>
      </c>
      <c r="G924" s="66"/>
      <c r="H924" s="70"/>
      <c r="I924" s="71"/>
      <c r="J924" s="71"/>
      <c r="K924" s="34"/>
      <c r="L924" s="78">
        <v>924</v>
      </c>
      <c r="M924" s="78"/>
      <c r="N924" s="73"/>
      <c r="O924" s="80" t="s">
        <v>381</v>
      </c>
      <c r="P924" s="80" t="s">
        <v>647</v>
      </c>
      <c r="Q924" s="80" t="s">
        <v>1131</v>
      </c>
      <c r="R924" s="80" t="s">
        <v>1119</v>
      </c>
      <c r="S924" s="80"/>
      <c r="T924" s="80"/>
      <c r="U924" s="80"/>
      <c r="V924" s="80"/>
      <c r="W924" s="80"/>
      <c r="X924" s="80"/>
      <c r="Y924" s="80"/>
      <c r="Z924" s="80"/>
      <c r="AA924" s="80"/>
      <c r="AB924">
        <v>65</v>
      </c>
      <c r="AC924" s="79" t="str">
        <f>REPLACE(INDEX(GroupVertices[Group],MATCH(Edges[[#This Row],[Vertex 1]],GroupVertices[Vertex],0)),1,1,"")</f>
        <v>8</v>
      </c>
      <c r="AD924" s="79" t="str">
        <f>REPLACE(INDEX(GroupVertices[Group],MATCH(Edges[[#This Row],[Vertex 2]],GroupVertices[Vertex],0)),1,1,"")</f>
        <v>8</v>
      </c>
      <c r="AE924" s="34"/>
      <c r="AF924" s="34"/>
      <c r="AG924" s="34"/>
      <c r="AH924" s="34"/>
      <c r="AI924" s="34"/>
      <c r="AJ924" s="34"/>
      <c r="AK924" s="34"/>
      <c r="AL924" s="34"/>
      <c r="AM924" s="34"/>
    </row>
    <row r="925" spans="1:39" ht="15">
      <c r="A925" s="65" t="s">
        <v>336</v>
      </c>
      <c r="B925" s="65" t="s">
        <v>253</v>
      </c>
      <c r="C925" s="66" t="s">
        <v>4906</v>
      </c>
      <c r="D925" s="67">
        <v>5</v>
      </c>
      <c r="E925" s="68" t="s">
        <v>137</v>
      </c>
      <c r="F925" s="69">
        <v>6</v>
      </c>
      <c r="G925" s="66"/>
      <c r="H925" s="70"/>
      <c r="I925" s="71"/>
      <c r="J925" s="71"/>
      <c r="K925" s="34"/>
      <c r="L925" s="78">
        <v>925</v>
      </c>
      <c r="M925" s="78"/>
      <c r="N925" s="73"/>
      <c r="O925" s="80" t="s">
        <v>381</v>
      </c>
      <c r="P925" s="80" t="s">
        <v>647</v>
      </c>
      <c r="Q925" s="80" t="s">
        <v>1131</v>
      </c>
      <c r="R925" s="80" t="s">
        <v>1120</v>
      </c>
      <c r="S925" s="80"/>
      <c r="T925" s="80"/>
      <c r="U925" s="80"/>
      <c r="V925" s="80"/>
      <c r="W925" s="80"/>
      <c r="X925" s="80"/>
      <c r="Y925" s="80"/>
      <c r="Z925" s="80"/>
      <c r="AA925" s="80"/>
      <c r="AB925">
        <v>65</v>
      </c>
      <c r="AC925" s="79" t="str">
        <f>REPLACE(INDEX(GroupVertices[Group],MATCH(Edges[[#This Row],[Vertex 1]],GroupVertices[Vertex],0)),1,1,"")</f>
        <v>8</v>
      </c>
      <c r="AD925" s="79" t="str">
        <f>REPLACE(INDEX(GroupVertices[Group],MATCH(Edges[[#This Row],[Vertex 2]],GroupVertices[Vertex],0)),1,1,"")</f>
        <v>8</v>
      </c>
      <c r="AE925" s="34"/>
      <c r="AF925" s="34"/>
      <c r="AG925" s="34"/>
      <c r="AH925" s="34"/>
      <c r="AI925" s="34"/>
      <c r="AJ925" s="34"/>
      <c r="AK925" s="34"/>
      <c r="AL925" s="34"/>
      <c r="AM925" s="34"/>
    </row>
    <row r="926" spans="1:39" ht="15">
      <c r="A926" s="65" t="s">
        <v>336</v>
      </c>
      <c r="B926" s="65" t="s">
        <v>253</v>
      </c>
      <c r="C926" s="66" t="s">
        <v>4906</v>
      </c>
      <c r="D926" s="67">
        <v>5</v>
      </c>
      <c r="E926" s="68" t="s">
        <v>137</v>
      </c>
      <c r="F926" s="69">
        <v>6</v>
      </c>
      <c r="G926" s="66"/>
      <c r="H926" s="70"/>
      <c r="I926" s="71"/>
      <c r="J926" s="71"/>
      <c r="K926" s="34"/>
      <c r="L926" s="78">
        <v>926</v>
      </c>
      <c r="M926" s="78"/>
      <c r="N926" s="73"/>
      <c r="O926" s="80" t="s">
        <v>381</v>
      </c>
      <c r="P926" s="80" t="s">
        <v>647</v>
      </c>
      <c r="Q926" s="80" t="s">
        <v>1131</v>
      </c>
      <c r="R926" s="80" t="s">
        <v>1121</v>
      </c>
      <c r="S926" s="80"/>
      <c r="T926" s="80"/>
      <c r="U926" s="80"/>
      <c r="V926" s="80"/>
      <c r="W926" s="80"/>
      <c r="X926" s="80"/>
      <c r="Y926" s="80"/>
      <c r="Z926" s="80"/>
      <c r="AA926" s="80"/>
      <c r="AB926">
        <v>65</v>
      </c>
      <c r="AC926" s="79" t="str">
        <f>REPLACE(INDEX(GroupVertices[Group],MATCH(Edges[[#This Row],[Vertex 1]],GroupVertices[Vertex],0)),1,1,"")</f>
        <v>8</v>
      </c>
      <c r="AD926" s="79" t="str">
        <f>REPLACE(INDEX(GroupVertices[Group],MATCH(Edges[[#This Row],[Vertex 2]],GroupVertices[Vertex],0)),1,1,"")</f>
        <v>8</v>
      </c>
      <c r="AE926" s="34"/>
      <c r="AF926" s="34"/>
      <c r="AG926" s="34"/>
      <c r="AH926" s="34"/>
      <c r="AI926" s="34"/>
      <c r="AJ926" s="34"/>
      <c r="AK926" s="34"/>
      <c r="AL926" s="34"/>
      <c r="AM926" s="34"/>
    </row>
    <row r="927" spans="1:39" ht="15">
      <c r="A927" s="65" t="s">
        <v>336</v>
      </c>
      <c r="B927" s="65" t="s">
        <v>253</v>
      </c>
      <c r="C927" s="66" t="s">
        <v>4906</v>
      </c>
      <c r="D927" s="67">
        <v>5</v>
      </c>
      <c r="E927" s="68" t="s">
        <v>137</v>
      </c>
      <c r="F927" s="69">
        <v>6</v>
      </c>
      <c r="G927" s="66"/>
      <c r="H927" s="70"/>
      <c r="I927" s="71"/>
      <c r="J927" s="71"/>
      <c r="K927" s="34"/>
      <c r="L927" s="78">
        <v>927</v>
      </c>
      <c r="M927" s="78"/>
      <c r="N927" s="73"/>
      <c r="O927" s="80" t="s">
        <v>381</v>
      </c>
      <c r="P927" s="80" t="s">
        <v>647</v>
      </c>
      <c r="Q927" s="80" t="s">
        <v>1132</v>
      </c>
      <c r="R927" s="80" t="s">
        <v>1118</v>
      </c>
      <c r="S927" s="80"/>
      <c r="T927" s="80"/>
      <c r="U927" s="80"/>
      <c r="V927" s="80"/>
      <c r="W927" s="80"/>
      <c r="X927" s="80"/>
      <c r="Y927" s="80"/>
      <c r="Z927" s="80"/>
      <c r="AA927" s="80"/>
      <c r="AB927">
        <v>65</v>
      </c>
      <c r="AC927" s="79" t="str">
        <f>REPLACE(INDEX(GroupVertices[Group],MATCH(Edges[[#This Row],[Vertex 1]],GroupVertices[Vertex],0)),1,1,"")</f>
        <v>8</v>
      </c>
      <c r="AD927" s="79" t="str">
        <f>REPLACE(INDEX(GroupVertices[Group],MATCH(Edges[[#This Row],[Vertex 2]],GroupVertices[Vertex],0)),1,1,"")</f>
        <v>8</v>
      </c>
      <c r="AE927" s="34"/>
      <c r="AF927" s="34"/>
      <c r="AG927" s="34"/>
      <c r="AH927" s="34"/>
      <c r="AI927" s="34"/>
      <c r="AJ927" s="34"/>
      <c r="AK927" s="34"/>
      <c r="AL927" s="34"/>
      <c r="AM927" s="34"/>
    </row>
    <row r="928" spans="1:39" ht="15">
      <c r="A928" s="65" t="s">
        <v>336</v>
      </c>
      <c r="B928" s="65" t="s">
        <v>253</v>
      </c>
      <c r="C928" s="66" t="s">
        <v>4906</v>
      </c>
      <c r="D928" s="67">
        <v>5</v>
      </c>
      <c r="E928" s="68" t="s">
        <v>137</v>
      </c>
      <c r="F928" s="69">
        <v>6</v>
      </c>
      <c r="G928" s="66"/>
      <c r="H928" s="70"/>
      <c r="I928" s="71"/>
      <c r="J928" s="71"/>
      <c r="K928" s="34"/>
      <c r="L928" s="78">
        <v>928</v>
      </c>
      <c r="M928" s="78"/>
      <c r="N928" s="73"/>
      <c r="O928" s="80" t="s">
        <v>381</v>
      </c>
      <c r="P928" s="80" t="s">
        <v>647</v>
      </c>
      <c r="Q928" s="80" t="s">
        <v>1132</v>
      </c>
      <c r="R928" s="80" t="s">
        <v>1119</v>
      </c>
      <c r="S928" s="80"/>
      <c r="T928" s="80"/>
      <c r="U928" s="80"/>
      <c r="V928" s="80"/>
      <c r="W928" s="80"/>
      <c r="X928" s="80"/>
      <c r="Y928" s="80"/>
      <c r="Z928" s="80"/>
      <c r="AA928" s="80"/>
      <c r="AB928">
        <v>65</v>
      </c>
      <c r="AC928" s="79" t="str">
        <f>REPLACE(INDEX(GroupVertices[Group],MATCH(Edges[[#This Row],[Vertex 1]],GroupVertices[Vertex],0)),1,1,"")</f>
        <v>8</v>
      </c>
      <c r="AD928" s="79" t="str">
        <f>REPLACE(INDEX(GroupVertices[Group],MATCH(Edges[[#This Row],[Vertex 2]],GroupVertices[Vertex],0)),1,1,"")</f>
        <v>8</v>
      </c>
      <c r="AE928" s="34"/>
      <c r="AF928" s="34"/>
      <c r="AG928" s="34"/>
      <c r="AH928" s="34"/>
      <c r="AI928" s="34"/>
      <c r="AJ928" s="34"/>
      <c r="AK928" s="34"/>
      <c r="AL928" s="34"/>
      <c r="AM928" s="34"/>
    </row>
    <row r="929" spans="1:39" ht="15">
      <c r="A929" s="65" t="s">
        <v>336</v>
      </c>
      <c r="B929" s="65" t="s">
        <v>253</v>
      </c>
      <c r="C929" s="66" t="s">
        <v>4906</v>
      </c>
      <c r="D929" s="67">
        <v>5</v>
      </c>
      <c r="E929" s="68" t="s">
        <v>137</v>
      </c>
      <c r="F929" s="69">
        <v>6</v>
      </c>
      <c r="G929" s="66"/>
      <c r="H929" s="70"/>
      <c r="I929" s="71"/>
      <c r="J929" s="71"/>
      <c r="K929" s="34"/>
      <c r="L929" s="78">
        <v>929</v>
      </c>
      <c r="M929" s="78"/>
      <c r="N929" s="73"/>
      <c r="O929" s="80" t="s">
        <v>381</v>
      </c>
      <c r="P929" s="80" t="s">
        <v>647</v>
      </c>
      <c r="Q929" s="80" t="s">
        <v>1132</v>
      </c>
      <c r="R929" s="80" t="s">
        <v>1120</v>
      </c>
      <c r="S929" s="80"/>
      <c r="T929" s="80"/>
      <c r="U929" s="80"/>
      <c r="V929" s="80"/>
      <c r="W929" s="80"/>
      <c r="X929" s="80"/>
      <c r="Y929" s="80"/>
      <c r="Z929" s="80"/>
      <c r="AA929" s="80"/>
      <c r="AB929">
        <v>65</v>
      </c>
      <c r="AC929" s="79" t="str">
        <f>REPLACE(INDEX(GroupVertices[Group],MATCH(Edges[[#This Row],[Vertex 1]],GroupVertices[Vertex],0)),1,1,"")</f>
        <v>8</v>
      </c>
      <c r="AD929" s="79" t="str">
        <f>REPLACE(INDEX(GroupVertices[Group],MATCH(Edges[[#This Row],[Vertex 2]],GroupVertices[Vertex],0)),1,1,"")</f>
        <v>8</v>
      </c>
      <c r="AE929" s="34"/>
      <c r="AF929" s="34"/>
      <c r="AG929" s="34"/>
      <c r="AH929" s="34"/>
      <c r="AI929" s="34"/>
      <c r="AJ929" s="34"/>
      <c r="AK929" s="34"/>
      <c r="AL929" s="34"/>
      <c r="AM929" s="34"/>
    </row>
    <row r="930" spans="1:39" ht="15">
      <c r="A930" s="65" t="s">
        <v>336</v>
      </c>
      <c r="B930" s="65" t="s">
        <v>253</v>
      </c>
      <c r="C930" s="66" t="s">
        <v>4906</v>
      </c>
      <c r="D930" s="67">
        <v>5</v>
      </c>
      <c r="E930" s="68" t="s">
        <v>137</v>
      </c>
      <c r="F930" s="69">
        <v>6</v>
      </c>
      <c r="G930" s="66"/>
      <c r="H930" s="70"/>
      <c r="I930" s="71"/>
      <c r="J930" s="71"/>
      <c r="K930" s="34"/>
      <c r="L930" s="78">
        <v>930</v>
      </c>
      <c r="M930" s="78"/>
      <c r="N930" s="73"/>
      <c r="O930" s="80" t="s">
        <v>381</v>
      </c>
      <c r="P930" s="80" t="s">
        <v>647</v>
      </c>
      <c r="Q930" s="80" t="s">
        <v>1132</v>
      </c>
      <c r="R930" s="80" t="s">
        <v>1121</v>
      </c>
      <c r="S930" s="80"/>
      <c r="T930" s="80"/>
      <c r="U930" s="80"/>
      <c r="V930" s="80"/>
      <c r="W930" s="80"/>
      <c r="X930" s="80"/>
      <c r="Y930" s="80"/>
      <c r="Z930" s="80"/>
      <c r="AA930" s="80"/>
      <c r="AB930">
        <v>65</v>
      </c>
      <c r="AC930" s="79" t="str">
        <f>REPLACE(INDEX(GroupVertices[Group],MATCH(Edges[[#This Row],[Vertex 1]],GroupVertices[Vertex],0)),1,1,"")</f>
        <v>8</v>
      </c>
      <c r="AD930" s="79" t="str">
        <f>REPLACE(INDEX(GroupVertices[Group],MATCH(Edges[[#This Row],[Vertex 2]],GroupVertices[Vertex],0)),1,1,"")</f>
        <v>8</v>
      </c>
      <c r="AE930" s="34"/>
      <c r="AF930" s="34"/>
      <c r="AG930" s="34"/>
      <c r="AH930" s="34"/>
      <c r="AI930" s="34"/>
      <c r="AJ930" s="34"/>
      <c r="AK930" s="34"/>
      <c r="AL930" s="34"/>
      <c r="AM930" s="34"/>
    </row>
    <row r="931" spans="1:39" ht="15">
      <c r="A931" s="65" t="s">
        <v>336</v>
      </c>
      <c r="B931" s="65" t="s">
        <v>253</v>
      </c>
      <c r="C931" s="66" t="s">
        <v>4906</v>
      </c>
      <c r="D931" s="67">
        <v>5</v>
      </c>
      <c r="E931" s="68" t="s">
        <v>137</v>
      </c>
      <c r="F931" s="69">
        <v>6</v>
      </c>
      <c r="G931" s="66"/>
      <c r="H931" s="70"/>
      <c r="I931" s="71"/>
      <c r="J931" s="71"/>
      <c r="K931" s="34"/>
      <c r="L931" s="78">
        <v>931</v>
      </c>
      <c r="M931" s="78"/>
      <c r="N931" s="73"/>
      <c r="O931" s="80" t="s">
        <v>381</v>
      </c>
      <c r="P931" s="80" t="s">
        <v>647</v>
      </c>
      <c r="Q931" s="80" t="s">
        <v>1133</v>
      </c>
      <c r="R931" s="80" t="s">
        <v>1118</v>
      </c>
      <c r="S931" s="80"/>
      <c r="T931" s="80"/>
      <c r="U931" s="80"/>
      <c r="V931" s="80"/>
      <c r="W931" s="80"/>
      <c r="X931" s="80"/>
      <c r="Y931" s="80"/>
      <c r="Z931" s="80"/>
      <c r="AA931" s="80"/>
      <c r="AB931">
        <v>65</v>
      </c>
      <c r="AC931" s="79" t="str">
        <f>REPLACE(INDEX(GroupVertices[Group],MATCH(Edges[[#This Row],[Vertex 1]],GroupVertices[Vertex],0)),1,1,"")</f>
        <v>8</v>
      </c>
      <c r="AD931" s="79" t="str">
        <f>REPLACE(INDEX(GroupVertices[Group],MATCH(Edges[[#This Row],[Vertex 2]],GroupVertices[Vertex],0)),1,1,"")</f>
        <v>8</v>
      </c>
      <c r="AE931" s="34"/>
      <c r="AF931" s="34"/>
      <c r="AG931" s="34"/>
      <c r="AH931" s="34"/>
      <c r="AI931" s="34"/>
      <c r="AJ931" s="34"/>
      <c r="AK931" s="34"/>
      <c r="AL931" s="34"/>
      <c r="AM931" s="34"/>
    </row>
    <row r="932" spans="1:39" ht="15">
      <c r="A932" s="65" t="s">
        <v>336</v>
      </c>
      <c r="B932" s="65" t="s">
        <v>253</v>
      </c>
      <c r="C932" s="66" t="s">
        <v>4906</v>
      </c>
      <c r="D932" s="67">
        <v>5</v>
      </c>
      <c r="E932" s="68" t="s">
        <v>137</v>
      </c>
      <c r="F932" s="69">
        <v>6</v>
      </c>
      <c r="G932" s="66"/>
      <c r="H932" s="70"/>
      <c r="I932" s="71"/>
      <c r="J932" s="71"/>
      <c r="K932" s="34"/>
      <c r="L932" s="78">
        <v>932</v>
      </c>
      <c r="M932" s="78"/>
      <c r="N932" s="73"/>
      <c r="O932" s="80" t="s">
        <v>381</v>
      </c>
      <c r="P932" s="80" t="s">
        <v>647</v>
      </c>
      <c r="Q932" s="80" t="s">
        <v>1133</v>
      </c>
      <c r="R932" s="80" t="s">
        <v>1119</v>
      </c>
      <c r="S932" s="80"/>
      <c r="T932" s="80"/>
      <c r="U932" s="80"/>
      <c r="V932" s="80"/>
      <c r="W932" s="80"/>
      <c r="X932" s="80"/>
      <c r="Y932" s="80"/>
      <c r="Z932" s="80"/>
      <c r="AA932" s="80"/>
      <c r="AB932">
        <v>65</v>
      </c>
      <c r="AC932" s="79" t="str">
        <f>REPLACE(INDEX(GroupVertices[Group],MATCH(Edges[[#This Row],[Vertex 1]],GroupVertices[Vertex],0)),1,1,"")</f>
        <v>8</v>
      </c>
      <c r="AD932" s="79" t="str">
        <f>REPLACE(INDEX(GroupVertices[Group],MATCH(Edges[[#This Row],[Vertex 2]],GroupVertices[Vertex],0)),1,1,"")</f>
        <v>8</v>
      </c>
      <c r="AE932" s="34"/>
      <c r="AF932" s="34"/>
      <c r="AG932" s="34"/>
      <c r="AH932" s="34"/>
      <c r="AI932" s="34"/>
      <c r="AJ932" s="34"/>
      <c r="AK932" s="34"/>
      <c r="AL932" s="34"/>
      <c r="AM932" s="34"/>
    </row>
    <row r="933" spans="1:39" ht="15">
      <c r="A933" s="65" t="s">
        <v>336</v>
      </c>
      <c r="B933" s="65" t="s">
        <v>253</v>
      </c>
      <c r="C933" s="66" t="s">
        <v>4906</v>
      </c>
      <c r="D933" s="67">
        <v>5</v>
      </c>
      <c r="E933" s="68" t="s">
        <v>137</v>
      </c>
      <c r="F933" s="69">
        <v>6</v>
      </c>
      <c r="G933" s="66"/>
      <c r="H933" s="70"/>
      <c r="I933" s="71"/>
      <c r="J933" s="71"/>
      <c r="K933" s="34"/>
      <c r="L933" s="78">
        <v>933</v>
      </c>
      <c r="M933" s="78"/>
      <c r="N933" s="73"/>
      <c r="O933" s="80" t="s">
        <v>381</v>
      </c>
      <c r="P933" s="80" t="s">
        <v>647</v>
      </c>
      <c r="Q933" s="80" t="s">
        <v>1133</v>
      </c>
      <c r="R933" s="80" t="s">
        <v>1120</v>
      </c>
      <c r="S933" s="80"/>
      <c r="T933" s="80"/>
      <c r="U933" s="80"/>
      <c r="V933" s="80"/>
      <c r="W933" s="80"/>
      <c r="X933" s="80"/>
      <c r="Y933" s="80"/>
      <c r="Z933" s="80"/>
      <c r="AA933" s="80"/>
      <c r="AB933">
        <v>65</v>
      </c>
      <c r="AC933" s="79" t="str">
        <f>REPLACE(INDEX(GroupVertices[Group],MATCH(Edges[[#This Row],[Vertex 1]],GroupVertices[Vertex],0)),1,1,"")</f>
        <v>8</v>
      </c>
      <c r="AD933" s="79" t="str">
        <f>REPLACE(INDEX(GroupVertices[Group],MATCH(Edges[[#This Row],[Vertex 2]],GroupVertices[Vertex],0)),1,1,"")</f>
        <v>8</v>
      </c>
      <c r="AE933" s="34"/>
      <c r="AF933" s="34"/>
      <c r="AG933" s="34"/>
      <c r="AH933" s="34"/>
      <c r="AI933" s="34"/>
      <c r="AJ933" s="34"/>
      <c r="AK933" s="34"/>
      <c r="AL933" s="34"/>
      <c r="AM933" s="34"/>
    </row>
    <row r="934" spans="1:39" ht="15">
      <c r="A934" s="65" t="s">
        <v>336</v>
      </c>
      <c r="B934" s="65" t="s">
        <v>253</v>
      </c>
      <c r="C934" s="66" t="s">
        <v>4906</v>
      </c>
      <c r="D934" s="67">
        <v>5</v>
      </c>
      <c r="E934" s="68" t="s">
        <v>137</v>
      </c>
      <c r="F934" s="69">
        <v>6</v>
      </c>
      <c r="G934" s="66"/>
      <c r="H934" s="70"/>
      <c r="I934" s="71"/>
      <c r="J934" s="71"/>
      <c r="K934" s="34"/>
      <c r="L934" s="78">
        <v>934</v>
      </c>
      <c r="M934" s="78"/>
      <c r="N934" s="73"/>
      <c r="O934" s="80" t="s">
        <v>381</v>
      </c>
      <c r="P934" s="80" t="s">
        <v>647</v>
      </c>
      <c r="Q934" s="80" t="s">
        <v>1133</v>
      </c>
      <c r="R934" s="80" t="s">
        <v>1121</v>
      </c>
      <c r="S934" s="80"/>
      <c r="T934" s="80"/>
      <c r="U934" s="80"/>
      <c r="V934" s="80"/>
      <c r="W934" s="80"/>
      <c r="X934" s="80"/>
      <c r="Y934" s="80"/>
      <c r="Z934" s="80"/>
      <c r="AA934" s="80"/>
      <c r="AB934">
        <v>65</v>
      </c>
      <c r="AC934" s="79" t="str">
        <f>REPLACE(INDEX(GroupVertices[Group],MATCH(Edges[[#This Row],[Vertex 1]],GroupVertices[Vertex],0)),1,1,"")</f>
        <v>8</v>
      </c>
      <c r="AD934" s="79" t="str">
        <f>REPLACE(INDEX(GroupVertices[Group],MATCH(Edges[[#This Row],[Vertex 2]],GroupVertices[Vertex],0)),1,1,"")</f>
        <v>8</v>
      </c>
      <c r="AE934" s="34"/>
      <c r="AF934" s="34"/>
      <c r="AG934" s="34"/>
      <c r="AH934" s="34"/>
      <c r="AI934" s="34"/>
      <c r="AJ934" s="34"/>
      <c r="AK934" s="34"/>
      <c r="AL934" s="34"/>
      <c r="AM934" s="34"/>
    </row>
    <row r="935" spans="1:39" ht="15">
      <c r="A935" s="65" t="s">
        <v>336</v>
      </c>
      <c r="B935" s="65" t="s">
        <v>253</v>
      </c>
      <c r="C935" s="66" t="s">
        <v>4906</v>
      </c>
      <c r="D935" s="67">
        <v>5</v>
      </c>
      <c r="E935" s="68" t="s">
        <v>137</v>
      </c>
      <c r="F935" s="69">
        <v>6</v>
      </c>
      <c r="G935" s="66"/>
      <c r="H935" s="70"/>
      <c r="I935" s="71"/>
      <c r="J935" s="71"/>
      <c r="K935" s="34"/>
      <c r="L935" s="78">
        <v>935</v>
      </c>
      <c r="M935" s="78"/>
      <c r="N935" s="73"/>
      <c r="O935" s="80" t="s">
        <v>381</v>
      </c>
      <c r="P935" s="80" t="s">
        <v>647</v>
      </c>
      <c r="Q935" s="80" t="s">
        <v>1135</v>
      </c>
      <c r="R935" s="80" t="s">
        <v>1118</v>
      </c>
      <c r="S935" s="80"/>
      <c r="T935" s="80"/>
      <c r="U935" s="80"/>
      <c r="V935" s="80"/>
      <c r="W935" s="80"/>
      <c r="X935" s="80"/>
      <c r="Y935" s="80"/>
      <c r="Z935" s="80"/>
      <c r="AA935" s="80"/>
      <c r="AB935">
        <v>65</v>
      </c>
      <c r="AC935" s="79" t="str">
        <f>REPLACE(INDEX(GroupVertices[Group],MATCH(Edges[[#This Row],[Vertex 1]],GroupVertices[Vertex],0)),1,1,"")</f>
        <v>8</v>
      </c>
      <c r="AD935" s="79" t="str">
        <f>REPLACE(INDEX(GroupVertices[Group],MATCH(Edges[[#This Row],[Vertex 2]],GroupVertices[Vertex],0)),1,1,"")</f>
        <v>8</v>
      </c>
      <c r="AE935" s="34"/>
      <c r="AF935" s="34"/>
      <c r="AG935" s="34"/>
      <c r="AH935" s="34"/>
      <c r="AI935" s="34"/>
      <c r="AJ935" s="34"/>
      <c r="AK935" s="34"/>
      <c r="AL935" s="34"/>
      <c r="AM935" s="34"/>
    </row>
    <row r="936" spans="1:39" ht="15">
      <c r="A936" s="65" t="s">
        <v>336</v>
      </c>
      <c r="B936" s="65" t="s">
        <v>253</v>
      </c>
      <c r="C936" s="66" t="s">
        <v>4906</v>
      </c>
      <c r="D936" s="67">
        <v>5</v>
      </c>
      <c r="E936" s="68" t="s">
        <v>137</v>
      </c>
      <c r="F936" s="69">
        <v>6</v>
      </c>
      <c r="G936" s="66"/>
      <c r="H936" s="70"/>
      <c r="I936" s="71"/>
      <c r="J936" s="71"/>
      <c r="K936" s="34"/>
      <c r="L936" s="78">
        <v>936</v>
      </c>
      <c r="M936" s="78"/>
      <c r="N936" s="73"/>
      <c r="O936" s="80" t="s">
        <v>381</v>
      </c>
      <c r="P936" s="80" t="s">
        <v>647</v>
      </c>
      <c r="Q936" s="80" t="s">
        <v>1135</v>
      </c>
      <c r="R936" s="80" t="s">
        <v>1119</v>
      </c>
      <c r="S936" s="80"/>
      <c r="T936" s="80"/>
      <c r="U936" s="80"/>
      <c r="V936" s="80"/>
      <c r="W936" s="80"/>
      <c r="X936" s="80"/>
      <c r="Y936" s="80"/>
      <c r="Z936" s="80"/>
      <c r="AA936" s="80"/>
      <c r="AB936">
        <v>65</v>
      </c>
      <c r="AC936" s="79" t="str">
        <f>REPLACE(INDEX(GroupVertices[Group],MATCH(Edges[[#This Row],[Vertex 1]],GroupVertices[Vertex],0)),1,1,"")</f>
        <v>8</v>
      </c>
      <c r="AD936" s="79" t="str">
        <f>REPLACE(INDEX(GroupVertices[Group],MATCH(Edges[[#This Row],[Vertex 2]],GroupVertices[Vertex],0)),1,1,"")</f>
        <v>8</v>
      </c>
      <c r="AE936" s="34"/>
      <c r="AF936" s="34"/>
      <c r="AG936" s="34"/>
      <c r="AH936" s="34"/>
      <c r="AI936" s="34"/>
      <c r="AJ936" s="34"/>
      <c r="AK936" s="34"/>
      <c r="AL936" s="34"/>
      <c r="AM936" s="34"/>
    </row>
    <row r="937" spans="1:39" ht="15">
      <c r="A937" s="65" t="s">
        <v>336</v>
      </c>
      <c r="B937" s="65" t="s">
        <v>253</v>
      </c>
      <c r="C937" s="66" t="s">
        <v>4906</v>
      </c>
      <c r="D937" s="67">
        <v>5</v>
      </c>
      <c r="E937" s="68" t="s">
        <v>137</v>
      </c>
      <c r="F937" s="69">
        <v>6</v>
      </c>
      <c r="G937" s="66"/>
      <c r="H937" s="70"/>
      <c r="I937" s="71"/>
      <c r="J937" s="71"/>
      <c r="K937" s="34"/>
      <c r="L937" s="78">
        <v>937</v>
      </c>
      <c r="M937" s="78"/>
      <c r="N937" s="73"/>
      <c r="O937" s="80" t="s">
        <v>381</v>
      </c>
      <c r="P937" s="80" t="s">
        <v>647</v>
      </c>
      <c r="Q937" s="80" t="s">
        <v>1135</v>
      </c>
      <c r="R937" s="80" t="s">
        <v>1120</v>
      </c>
      <c r="S937" s="80"/>
      <c r="T937" s="80"/>
      <c r="U937" s="80"/>
      <c r="V937" s="80"/>
      <c r="W937" s="80"/>
      <c r="X937" s="80"/>
      <c r="Y937" s="80"/>
      <c r="Z937" s="80"/>
      <c r="AA937" s="80"/>
      <c r="AB937">
        <v>65</v>
      </c>
      <c r="AC937" s="79" t="str">
        <f>REPLACE(INDEX(GroupVertices[Group],MATCH(Edges[[#This Row],[Vertex 1]],GroupVertices[Vertex],0)),1,1,"")</f>
        <v>8</v>
      </c>
      <c r="AD937" s="79" t="str">
        <f>REPLACE(INDEX(GroupVertices[Group],MATCH(Edges[[#This Row],[Vertex 2]],GroupVertices[Vertex],0)),1,1,"")</f>
        <v>8</v>
      </c>
      <c r="AE937" s="34"/>
      <c r="AF937" s="34"/>
      <c r="AG937" s="34"/>
      <c r="AH937" s="34"/>
      <c r="AI937" s="34"/>
      <c r="AJ937" s="34"/>
      <c r="AK937" s="34"/>
      <c r="AL937" s="34"/>
      <c r="AM937" s="34"/>
    </row>
    <row r="938" spans="1:39" ht="15">
      <c r="A938" s="65" t="s">
        <v>336</v>
      </c>
      <c r="B938" s="65" t="s">
        <v>253</v>
      </c>
      <c r="C938" s="66" t="s">
        <v>4906</v>
      </c>
      <c r="D938" s="67">
        <v>5</v>
      </c>
      <c r="E938" s="68" t="s">
        <v>137</v>
      </c>
      <c r="F938" s="69">
        <v>6</v>
      </c>
      <c r="G938" s="66"/>
      <c r="H938" s="70"/>
      <c r="I938" s="71"/>
      <c r="J938" s="71"/>
      <c r="K938" s="34"/>
      <c r="L938" s="78">
        <v>938</v>
      </c>
      <c r="M938" s="78"/>
      <c r="N938" s="73"/>
      <c r="O938" s="80" t="s">
        <v>381</v>
      </c>
      <c r="P938" s="80" t="s">
        <v>647</v>
      </c>
      <c r="Q938" s="80" t="s">
        <v>1135</v>
      </c>
      <c r="R938" s="80" t="s">
        <v>1121</v>
      </c>
      <c r="S938" s="80"/>
      <c r="T938" s="80"/>
      <c r="U938" s="80"/>
      <c r="V938" s="80"/>
      <c r="W938" s="80"/>
      <c r="X938" s="80"/>
      <c r="Y938" s="80"/>
      <c r="Z938" s="80"/>
      <c r="AA938" s="80"/>
      <c r="AB938">
        <v>65</v>
      </c>
      <c r="AC938" s="79" t="str">
        <f>REPLACE(INDEX(GroupVertices[Group],MATCH(Edges[[#This Row],[Vertex 1]],GroupVertices[Vertex],0)),1,1,"")</f>
        <v>8</v>
      </c>
      <c r="AD938" s="79" t="str">
        <f>REPLACE(INDEX(GroupVertices[Group],MATCH(Edges[[#This Row],[Vertex 2]],GroupVertices[Vertex],0)),1,1,"")</f>
        <v>8</v>
      </c>
      <c r="AE938" s="34"/>
      <c r="AF938" s="34"/>
      <c r="AG938" s="34"/>
      <c r="AH938" s="34"/>
      <c r="AI938" s="34"/>
      <c r="AJ938" s="34"/>
      <c r="AK938" s="34"/>
      <c r="AL938" s="34"/>
      <c r="AM938" s="34"/>
    </row>
    <row r="939" spans="1:39" ht="15">
      <c r="A939" s="65" t="s">
        <v>336</v>
      </c>
      <c r="B939" s="65" t="s">
        <v>253</v>
      </c>
      <c r="C939" s="66" t="s">
        <v>4906</v>
      </c>
      <c r="D939" s="67">
        <v>5</v>
      </c>
      <c r="E939" s="68" t="s">
        <v>137</v>
      </c>
      <c r="F939" s="69">
        <v>6</v>
      </c>
      <c r="G939" s="66"/>
      <c r="H939" s="70"/>
      <c r="I939" s="71"/>
      <c r="J939" s="71"/>
      <c r="K939" s="34"/>
      <c r="L939" s="78">
        <v>939</v>
      </c>
      <c r="M939" s="78"/>
      <c r="N939" s="73"/>
      <c r="O939" s="80" t="s">
        <v>381</v>
      </c>
      <c r="P939" s="80" t="s">
        <v>647</v>
      </c>
      <c r="Q939" s="80" t="s">
        <v>1136</v>
      </c>
      <c r="R939" s="80" t="s">
        <v>1118</v>
      </c>
      <c r="S939" s="80"/>
      <c r="T939" s="80"/>
      <c r="U939" s="80"/>
      <c r="V939" s="80"/>
      <c r="W939" s="80"/>
      <c r="X939" s="80"/>
      <c r="Y939" s="80"/>
      <c r="Z939" s="80"/>
      <c r="AA939" s="80"/>
      <c r="AB939">
        <v>65</v>
      </c>
      <c r="AC939" s="79" t="str">
        <f>REPLACE(INDEX(GroupVertices[Group],MATCH(Edges[[#This Row],[Vertex 1]],GroupVertices[Vertex],0)),1,1,"")</f>
        <v>8</v>
      </c>
      <c r="AD939" s="79" t="str">
        <f>REPLACE(INDEX(GroupVertices[Group],MATCH(Edges[[#This Row],[Vertex 2]],GroupVertices[Vertex],0)),1,1,"")</f>
        <v>8</v>
      </c>
      <c r="AE939" s="34"/>
      <c r="AF939" s="34"/>
      <c r="AG939" s="34"/>
      <c r="AH939" s="34"/>
      <c r="AI939" s="34"/>
      <c r="AJ939" s="34"/>
      <c r="AK939" s="34"/>
      <c r="AL939" s="34"/>
      <c r="AM939" s="34"/>
    </row>
    <row r="940" spans="1:39" ht="15">
      <c r="A940" s="65" t="s">
        <v>336</v>
      </c>
      <c r="B940" s="65" t="s">
        <v>253</v>
      </c>
      <c r="C940" s="66" t="s">
        <v>4906</v>
      </c>
      <c r="D940" s="67">
        <v>5</v>
      </c>
      <c r="E940" s="68" t="s">
        <v>137</v>
      </c>
      <c r="F940" s="69">
        <v>6</v>
      </c>
      <c r="G940" s="66"/>
      <c r="H940" s="70"/>
      <c r="I940" s="71"/>
      <c r="J940" s="71"/>
      <c r="K940" s="34"/>
      <c r="L940" s="78">
        <v>940</v>
      </c>
      <c r="M940" s="78"/>
      <c r="N940" s="73"/>
      <c r="O940" s="80" t="s">
        <v>381</v>
      </c>
      <c r="P940" s="80" t="s">
        <v>647</v>
      </c>
      <c r="Q940" s="80" t="s">
        <v>1136</v>
      </c>
      <c r="R940" s="80" t="s">
        <v>1119</v>
      </c>
      <c r="S940" s="80"/>
      <c r="T940" s="80"/>
      <c r="U940" s="80"/>
      <c r="V940" s="80"/>
      <c r="W940" s="80"/>
      <c r="X940" s="80"/>
      <c r="Y940" s="80"/>
      <c r="Z940" s="80"/>
      <c r="AA940" s="80"/>
      <c r="AB940">
        <v>65</v>
      </c>
      <c r="AC940" s="79" t="str">
        <f>REPLACE(INDEX(GroupVertices[Group],MATCH(Edges[[#This Row],[Vertex 1]],GroupVertices[Vertex],0)),1,1,"")</f>
        <v>8</v>
      </c>
      <c r="AD940" s="79" t="str">
        <f>REPLACE(INDEX(GroupVertices[Group],MATCH(Edges[[#This Row],[Vertex 2]],GroupVertices[Vertex],0)),1,1,"")</f>
        <v>8</v>
      </c>
      <c r="AE940" s="34"/>
      <c r="AF940" s="34"/>
      <c r="AG940" s="34"/>
      <c r="AH940" s="34"/>
      <c r="AI940" s="34"/>
      <c r="AJ940" s="34"/>
      <c r="AK940" s="34"/>
      <c r="AL940" s="34"/>
      <c r="AM940" s="34"/>
    </row>
    <row r="941" spans="1:39" ht="15">
      <c r="A941" s="65" t="s">
        <v>336</v>
      </c>
      <c r="B941" s="65" t="s">
        <v>253</v>
      </c>
      <c r="C941" s="66" t="s">
        <v>4906</v>
      </c>
      <c r="D941" s="67">
        <v>5</v>
      </c>
      <c r="E941" s="68" t="s">
        <v>137</v>
      </c>
      <c r="F941" s="69">
        <v>6</v>
      </c>
      <c r="G941" s="66"/>
      <c r="H941" s="70"/>
      <c r="I941" s="71"/>
      <c r="J941" s="71"/>
      <c r="K941" s="34"/>
      <c r="L941" s="78">
        <v>941</v>
      </c>
      <c r="M941" s="78"/>
      <c r="N941" s="73"/>
      <c r="O941" s="80" t="s">
        <v>381</v>
      </c>
      <c r="P941" s="80" t="s">
        <v>647</v>
      </c>
      <c r="Q941" s="80" t="s">
        <v>1136</v>
      </c>
      <c r="R941" s="80" t="s">
        <v>1120</v>
      </c>
      <c r="S941" s="80"/>
      <c r="T941" s="80"/>
      <c r="U941" s="80"/>
      <c r="V941" s="80"/>
      <c r="W941" s="80"/>
      <c r="X941" s="80"/>
      <c r="Y941" s="80"/>
      <c r="Z941" s="80"/>
      <c r="AA941" s="80"/>
      <c r="AB941">
        <v>65</v>
      </c>
      <c r="AC941" s="79" t="str">
        <f>REPLACE(INDEX(GroupVertices[Group],MATCH(Edges[[#This Row],[Vertex 1]],GroupVertices[Vertex],0)),1,1,"")</f>
        <v>8</v>
      </c>
      <c r="AD941" s="79" t="str">
        <f>REPLACE(INDEX(GroupVertices[Group],MATCH(Edges[[#This Row],[Vertex 2]],GroupVertices[Vertex],0)),1,1,"")</f>
        <v>8</v>
      </c>
      <c r="AE941" s="34"/>
      <c r="AF941" s="34"/>
      <c r="AG941" s="34"/>
      <c r="AH941" s="34"/>
      <c r="AI941" s="34"/>
      <c r="AJ941" s="34"/>
      <c r="AK941" s="34"/>
      <c r="AL941" s="34"/>
      <c r="AM941" s="34"/>
    </row>
    <row r="942" spans="1:39" ht="15">
      <c r="A942" s="65" t="s">
        <v>336</v>
      </c>
      <c r="B942" s="65" t="s">
        <v>253</v>
      </c>
      <c r="C942" s="66" t="s">
        <v>4906</v>
      </c>
      <c r="D942" s="67">
        <v>5</v>
      </c>
      <c r="E942" s="68" t="s">
        <v>137</v>
      </c>
      <c r="F942" s="69">
        <v>6</v>
      </c>
      <c r="G942" s="66"/>
      <c r="H942" s="70"/>
      <c r="I942" s="71"/>
      <c r="J942" s="71"/>
      <c r="K942" s="34"/>
      <c r="L942" s="78">
        <v>942</v>
      </c>
      <c r="M942" s="78"/>
      <c r="N942" s="73"/>
      <c r="O942" s="80" t="s">
        <v>381</v>
      </c>
      <c r="P942" s="80" t="s">
        <v>647</v>
      </c>
      <c r="Q942" s="80" t="s">
        <v>1136</v>
      </c>
      <c r="R942" s="80" t="s">
        <v>1121</v>
      </c>
      <c r="S942" s="80"/>
      <c r="T942" s="80"/>
      <c r="U942" s="80"/>
      <c r="V942" s="80"/>
      <c r="W942" s="80"/>
      <c r="X942" s="80"/>
      <c r="Y942" s="80"/>
      <c r="Z942" s="80"/>
      <c r="AA942" s="80"/>
      <c r="AB942">
        <v>65</v>
      </c>
      <c r="AC942" s="79" t="str">
        <f>REPLACE(INDEX(GroupVertices[Group],MATCH(Edges[[#This Row],[Vertex 1]],GroupVertices[Vertex],0)),1,1,"")</f>
        <v>8</v>
      </c>
      <c r="AD942" s="79" t="str">
        <f>REPLACE(INDEX(GroupVertices[Group],MATCH(Edges[[#This Row],[Vertex 2]],GroupVertices[Vertex],0)),1,1,"")</f>
        <v>8</v>
      </c>
      <c r="AE942" s="34"/>
      <c r="AF942" s="34"/>
      <c r="AG942" s="34"/>
      <c r="AH942" s="34"/>
      <c r="AI942" s="34"/>
      <c r="AJ942" s="34"/>
      <c r="AK942" s="34"/>
      <c r="AL942" s="34"/>
      <c r="AM942" s="34"/>
    </row>
    <row r="943" spans="1:39" ht="15">
      <c r="A943" s="65" t="s">
        <v>336</v>
      </c>
      <c r="B943" s="65" t="s">
        <v>253</v>
      </c>
      <c r="C943" s="66" t="s">
        <v>4906</v>
      </c>
      <c r="D943" s="67">
        <v>5</v>
      </c>
      <c r="E943" s="68" t="s">
        <v>137</v>
      </c>
      <c r="F943" s="69">
        <v>6</v>
      </c>
      <c r="G943" s="66"/>
      <c r="H943" s="70"/>
      <c r="I943" s="71"/>
      <c r="J943" s="71"/>
      <c r="K943" s="34"/>
      <c r="L943" s="78">
        <v>943</v>
      </c>
      <c r="M943" s="78"/>
      <c r="N943" s="73"/>
      <c r="O943" s="80" t="s">
        <v>381</v>
      </c>
      <c r="P943" s="80" t="s">
        <v>647</v>
      </c>
      <c r="Q943" s="80" t="s">
        <v>1137</v>
      </c>
      <c r="R943" s="80" t="s">
        <v>1118</v>
      </c>
      <c r="S943" s="80"/>
      <c r="T943" s="80"/>
      <c r="U943" s="80"/>
      <c r="V943" s="80"/>
      <c r="W943" s="80"/>
      <c r="X943" s="80"/>
      <c r="Y943" s="80"/>
      <c r="Z943" s="80"/>
      <c r="AA943" s="80"/>
      <c r="AB943">
        <v>65</v>
      </c>
      <c r="AC943" s="79" t="str">
        <f>REPLACE(INDEX(GroupVertices[Group],MATCH(Edges[[#This Row],[Vertex 1]],GroupVertices[Vertex],0)),1,1,"")</f>
        <v>8</v>
      </c>
      <c r="AD943" s="79" t="str">
        <f>REPLACE(INDEX(GroupVertices[Group],MATCH(Edges[[#This Row],[Vertex 2]],GroupVertices[Vertex],0)),1,1,"")</f>
        <v>8</v>
      </c>
      <c r="AE943" s="34"/>
      <c r="AF943" s="34"/>
      <c r="AG943" s="34"/>
      <c r="AH943" s="34"/>
      <c r="AI943" s="34"/>
      <c r="AJ943" s="34"/>
      <c r="AK943" s="34"/>
      <c r="AL943" s="34"/>
      <c r="AM943" s="34"/>
    </row>
    <row r="944" spans="1:39" ht="15">
      <c r="A944" s="65" t="s">
        <v>336</v>
      </c>
      <c r="B944" s="65" t="s">
        <v>253</v>
      </c>
      <c r="C944" s="66" t="s">
        <v>4906</v>
      </c>
      <c r="D944" s="67">
        <v>5</v>
      </c>
      <c r="E944" s="68" t="s">
        <v>137</v>
      </c>
      <c r="F944" s="69">
        <v>6</v>
      </c>
      <c r="G944" s="66"/>
      <c r="H944" s="70"/>
      <c r="I944" s="71"/>
      <c r="J944" s="71"/>
      <c r="K944" s="34"/>
      <c r="L944" s="78">
        <v>944</v>
      </c>
      <c r="M944" s="78"/>
      <c r="N944" s="73"/>
      <c r="O944" s="80" t="s">
        <v>381</v>
      </c>
      <c r="P944" s="80" t="s">
        <v>647</v>
      </c>
      <c r="Q944" s="80" t="s">
        <v>1137</v>
      </c>
      <c r="R944" s="80" t="s">
        <v>1119</v>
      </c>
      <c r="S944" s="80"/>
      <c r="T944" s="80"/>
      <c r="U944" s="80"/>
      <c r="V944" s="80"/>
      <c r="W944" s="80"/>
      <c r="X944" s="80"/>
      <c r="Y944" s="80"/>
      <c r="Z944" s="80"/>
      <c r="AA944" s="80"/>
      <c r="AB944">
        <v>65</v>
      </c>
      <c r="AC944" s="79" t="str">
        <f>REPLACE(INDEX(GroupVertices[Group],MATCH(Edges[[#This Row],[Vertex 1]],GroupVertices[Vertex],0)),1,1,"")</f>
        <v>8</v>
      </c>
      <c r="AD944" s="79" t="str">
        <f>REPLACE(INDEX(GroupVertices[Group],MATCH(Edges[[#This Row],[Vertex 2]],GroupVertices[Vertex],0)),1,1,"")</f>
        <v>8</v>
      </c>
      <c r="AE944" s="34"/>
      <c r="AF944" s="34"/>
      <c r="AG944" s="34"/>
      <c r="AH944" s="34"/>
      <c r="AI944" s="34"/>
      <c r="AJ944" s="34"/>
      <c r="AK944" s="34"/>
      <c r="AL944" s="34"/>
      <c r="AM944" s="34"/>
    </row>
    <row r="945" spans="1:39" ht="15">
      <c r="A945" s="65" t="s">
        <v>336</v>
      </c>
      <c r="B945" s="65" t="s">
        <v>253</v>
      </c>
      <c r="C945" s="66" t="s">
        <v>4906</v>
      </c>
      <c r="D945" s="67">
        <v>5</v>
      </c>
      <c r="E945" s="68" t="s">
        <v>137</v>
      </c>
      <c r="F945" s="69">
        <v>6</v>
      </c>
      <c r="G945" s="66"/>
      <c r="H945" s="70"/>
      <c r="I945" s="71"/>
      <c r="J945" s="71"/>
      <c r="K945" s="34"/>
      <c r="L945" s="78">
        <v>945</v>
      </c>
      <c r="M945" s="78"/>
      <c r="N945" s="73"/>
      <c r="O945" s="80" t="s">
        <v>381</v>
      </c>
      <c r="P945" s="80" t="s">
        <v>647</v>
      </c>
      <c r="Q945" s="80" t="s">
        <v>1137</v>
      </c>
      <c r="R945" s="80" t="s">
        <v>1120</v>
      </c>
      <c r="S945" s="80"/>
      <c r="T945" s="80"/>
      <c r="U945" s="80"/>
      <c r="V945" s="80"/>
      <c r="W945" s="80"/>
      <c r="X945" s="80"/>
      <c r="Y945" s="80"/>
      <c r="Z945" s="80"/>
      <c r="AA945" s="80"/>
      <c r="AB945">
        <v>65</v>
      </c>
      <c r="AC945" s="79" t="str">
        <f>REPLACE(INDEX(GroupVertices[Group],MATCH(Edges[[#This Row],[Vertex 1]],GroupVertices[Vertex],0)),1,1,"")</f>
        <v>8</v>
      </c>
      <c r="AD945" s="79" t="str">
        <f>REPLACE(INDEX(GroupVertices[Group],MATCH(Edges[[#This Row],[Vertex 2]],GroupVertices[Vertex],0)),1,1,"")</f>
        <v>8</v>
      </c>
      <c r="AE945" s="34"/>
      <c r="AF945" s="34"/>
      <c r="AG945" s="34"/>
      <c r="AH945" s="34"/>
      <c r="AI945" s="34"/>
      <c r="AJ945" s="34"/>
      <c r="AK945" s="34"/>
      <c r="AL945" s="34"/>
      <c r="AM945" s="34"/>
    </row>
    <row r="946" spans="1:39" ht="15">
      <c r="A946" s="65" t="s">
        <v>336</v>
      </c>
      <c r="B946" s="65" t="s">
        <v>253</v>
      </c>
      <c r="C946" s="66" t="s">
        <v>4906</v>
      </c>
      <c r="D946" s="67">
        <v>5</v>
      </c>
      <c r="E946" s="68" t="s">
        <v>137</v>
      </c>
      <c r="F946" s="69">
        <v>6</v>
      </c>
      <c r="G946" s="66"/>
      <c r="H946" s="70"/>
      <c r="I946" s="71"/>
      <c r="J946" s="71"/>
      <c r="K946" s="34"/>
      <c r="L946" s="78">
        <v>946</v>
      </c>
      <c r="M946" s="78"/>
      <c r="N946" s="73"/>
      <c r="O946" s="80" t="s">
        <v>381</v>
      </c>
      <c r="P946" s="80" t="s">
        <v>647</v>
      </c>
      <c r="Q946" s="80" t="s">
        <v>1137</v>
      </c>
      <c r="R946" s="80" t="s">
        <v>1121</v>
      </c>
      <c r="S946" s="80"/>
      <c r="T946" s="80"/>
      <c r="U946" s="80"/>
      <c r="V946" s="80"/>
      <c r="W946" s="80"/>
      <c r="X946" s="80"/>
      <c r="Y946" s="80"/>
      <c r="Z946" s="80"/>
      <c r="AA946" s="80"/>
      <c r="AB946">
        <v>65</v>
      </c>
      <c r="AC946" s="79" t="str">
        <f>REPLACE(INDEX(GroupVertices[Group],MATCH(Edges[[#This Row],[Vertex 1]],GroupVertices[Vertex],0)),1,1,"")</f>
        <v>8</v>
      </c>
      <c r="AD946" s="79" t="str">
        <f>REPLACE(INDEX(GroupVertices[Group],MATCH(Edges[[#This Row],[Vertex 2]],GroupVertices[Vertex],0)),1,1,"")</f>
        <v>8</v>
      </c>
      <c r="AE946" s="34"/>
      <c r="AF946" s="34"/>
      <c r="AG946" s="34"/>
      <c r="AH946" s="34"/>
      <c r="AI946" s="34"/>
      <c r="AJ946" s="34"/>
      <c r="AK946" s="34"/>
      <c r="AL946" s="34"/>
      <c r="AM946" s="34"/>
    </row>
    <row r="947" spans="1:39" ht="15">
      <c r="A947" s="65" t="s">
        <v>336</v>
      </c>
      <c r="B947" s="65" t="s">
        <v>253</v>
      </c>
      <c r="C947" s="66" t="s">
        <v>4906</v>
      </c>
      <c r="D947" s="67">
        <v>5</v>
      </c>
      <c r="E947" s="68" t="s">
        <v>137</v>
      </c>
      <c r="F947" s="69">
        <v>6</v>
      </c>
      <c r="G947" s="66"/>
      <c r="H947" s="70"/>
      <c r="I947" s="71"/>
      <c r="J947" s="71"/>
      <c r="K947" s="34"/>
      <c r="L947" s="78">
        <v>947</v>
      </c>
      <c r="M947" s="78"/>
      <c r="N947" s="73"/>
      <c r="O947" s="80" t="s">
        <v>381</v>
      </c>
      <c r="P947" s="80" t="s">
        <v>647</v>
      </c>
      <c r="Q947" s="80" t="s">
        <v>1138</v>
      </c>
      <c r="R947" s="80" t="s">
        <v>1118</v>
      </c>
      <c r="S947" s="80"/>
      <c r="T947" s="80"/>
      <c r="U947" s="80"/>
      <c r="V947" s="80"/>
      <c r="W947" s="80"/>
      <c r="X947" s="80"/>
      <c r="Y947" s="80"/>
      <c r="Z947" s="80"/>
      <c r="AA947" s="80"/>
      <c r="AB947">
        <v>65</v>
      </c>
      <c r="AC947" s="79" t="str">
        <f>REPLACE(INDEX(GroupVertices[Group],MATCH(Edges[[#This Row],[Vertex 1]],GroupVertices[Vertex],0)),1,1,"")</f>
        <v>8</v>
      </c>
      <c r="AD947" s="79" t="str">
        <f>REPLACE(INDEX(GroupVertices[Group],MATCH(Edges[[#This Row],[Vertex 2]],GroupVertices[Vertex],0)),1,1,"")</f>
        <v>8</v>
      </c>
      <c r="AE947" s="34"/>
      <c r="AF947" s="34"/>
      <c r="AG947" s="34"/>
      <c r="AH947" s="34"/>
      <c r="AI947" s="34"/>
      <c r="AJ947" s="34"/>
      <c r="AK947" s="34"/>
      <c r="AL947" s="34"/>
      <c r="AM947" s="34"/>
    </row>
    <row r="948" spans="1:39" ht="15">
      <c r="A948" s="65" t="s">
        <v>336</v>
      </c>
      <c r="B948" s="65" t="s">
        <v>253</v>
      </c>
      <c r="C948" s="66" t="s">
        <v>4906</v>
      </c>
      <c r="D948" s="67">
        <v>5</v>
      </c>
      <c r="E948" s="68" t="s">
        <v>137</v>
      </c>
      <c r="F948" s="69">
        <v>6</v>
      </c>
      <c r="G948" s="66"/>
      <c r="H948" s="70"/>
      <c r="I948" s="71"/>
      <c r="J948" s="71"/>
      <c r="K948" s="34"/>
      <c r="L948" s="78">
        <v>948</v>
      </c>
      <c r="M948" s="78"/>
      <c r="N948" s="73"/>
      <c r="O948" s="80" t="s">
        <v>381</v>
      </c>
      <c r="P948" s="80" t="s">
        <v>647</v>
      </c>
      <c r="Q948" s="80" t="s">
        <v>1138</v>
      </c>
      <c r="R948" s="80" t="s">
        <v>1119</v>
      </c>
      <c r="S948" s="80"/>
      <c r="T948" s="80"/>
      <c r="U948" s="80"/>
      <c r="V948" s="80"/>
      <c r="W948" s="80"/>
      <c r="X948" s="80"/>
      <c r="Y948" s="80"/>
      <c r="Z948" s="80"/>
      <c r="AA948" s="80"/>
      <c r="AB948">
        <v>65</v>
      </c>
      <c r="AC948" s="79" t="str">
        <f>REPLACE(INDEX(GroupVertices[Group],MATCH(Edges[[#This Row],[Vertex 1]],GroupVertices[Vertex],0)),1,1,"")</f>
        <v>8</v>
      </c>
      <c r="AD948" s="79" t="str">
        <f>REPLACE(INDEX(GroupVertices[Group],MATCH(Edges[[#This Row],[Vertex 2]],GroupVertices[Vertex],0)),1,1,"")</f>
        <v>8</v>
      </c>
      <c r="AE948" s="34"/>
      <c r="AF948" s="34"/>
      <c r="AG948" s="34"/>
      <c r="AH948" s="34"/>
      <c r="AI948" s="34"/>
      <c r="AJ948" s="34"/>
      <c r="AK948" s="34"/>
      <c r="AL948" s="34"/>
      <c r="AM948" s="34"/>
    </row>
    <row r="949" spans="1:39" ht="15">
      <c r="A949" s="65" t="s">
        <v>336</v>
      </c>
      <c r="B949" s="65" t="s">
        <v>253</v>
      </c>
      <c r="C949" s="66" t="s">
        <v>4906</v>
      </c>
      <c r="D949" s="67">
        <v>5</v>
      </c>
      <c r="E949" s="68" t="s">
        <v>137</v>
      </c>
      <c r="F949" s="69">
        <v>6</v>
      </c>
      <c r="G949" s="66"/>
      <c r="H949" s="70"/>
      <c r="I949" s="71"/>
      <c r="J949" s="71"/>
      <c r="K949" s="34"/>
      <c r="L949" s="78">
        <v>949</v>
      </c>
      <c r="M949" s="78"/>
      <c r="N949" s="73"/>
      <c r="O949" s="80" t="s">
        <v>381</v>
      </c>
      <c r="P949" s="80" t="s">
        <v>647</v>
      </c>
      <c r="Q949" s="80" t="s">
        <v>1138</v>
      </c>
      <c r="R949" s="80" t="s">
        <v>1120</v>
      </c>
      <c r="S949" s="80"/>
      <c r="T949" s="80"/>
      <c r="U949" s="80"/>
      <c r="V949" s="80"/>
      <c r="W949" s="80"/>
      <c r="X949" s="80"/>
      <c r="Y949" s="80"/>
      <c r="Z949" s="80"/>
      <c r="AA949" s="80"/>
      <c r="AB949">
        <v>65</v>
      </c>
      <c r="AC949" s="79" t="str">
        <f>REPLACE(INDEX(GroupVertices[Group],MATCH(Edges[[#This Row],[Vertex 1]],GroupVertices[Vertex],0)),1,1,"")</f>
        <v>8</v>
      </c>
      <c r="AD949" s="79" t="str">
        <f>REPLACE(INDEX(GroupVertices[Group],MATCH(Edges[[#This Row],[Vertex 2]],GroupVertices[Vertex],0)),1,1,"")</f>
        <v>8</v>
      </c>
      <c r="AE949" s="34"/>
      <c r="AF949" s="34"/>
      <c r="AG949" s="34"/>
      <c r="AH949" s="34"/>
      <c r="AI949" s="34"/>
      <c r="AJ949" s="34"/>
      <c r="AK949" s="34"/>
      <c r="AL949" s="34"/>
      <c r="AM949" s="34"/>
    </row>
    <row r="950" spans="1:39" ht="15">
      <c r="A950" s="65" t="s">
        <v>336</v>
      </c>
      <c r="B950" s="65" t="s">
        <v>253</v>
      </c>
      <c r="C950" s="66" t="s">
        <v>4906</v>
      </c>
      <c r="D950" s="67">
        <v>5</v>
      </c>
      <c r="E950" s="68" t="s">
        <v>137</v>
      </c>
      <c r="F950" s="69">
        <v>6</v>
      </c>
      <c r="G950" s="66"/>
      <c r="H950" s="70"/>
      <c r="I950" s="71"/>
      <c r="J950" s="71"/>
      <c r="K950" s="34"/>
      <c r="L950" s="78">
        <v>950</v>
      </c>
      <c r="M950" s="78"/>
      <c r="N950" s="73"/>
      <c r="O950" s="80" t="s">
        <v>381</v>
      </c>
      <c r="P950" s="80" t="s">
        <v>647</v>
      </c>
      <c r="Q950" s="80" t="s">
        <v>1138</v>
      </c>
      <c r="R950" s="80" t="s">
        <v>1121</v>
      </c>
      <c r="S950" s="80"/>
      <c r="T950" s="80"/>
      <c r="U950" s="80"/>
      <c r="V950" s="80"/>
      <c r="W950" s="80"/>
      <c r="X950" s="80"/>
      <c r="Y950" s="80"/>
      <c r="Z950" s="80"/>
      <c r="AA950" s="80"/>
      <c r="AB950">
        <v>65</v>
      </c>
      <c r="AC950" s="79" t="str">
        <f>REPLACE(INDEX(GroupVertices[Group],MATCH(Edges[[#This Row],[Vertex 1]],GroupVertices[Vertex],0)),1,1,"")</f>
        <v>8</v>
      </c>
      <c r="AD950" s="79" t="str">
        <f>REPLACE(INDEX(GroupVertices[Group],MATCH(Edges[[#This Row],[Vertex 2]],GroupVertices[Vertex],0)),1,1,"")</f>
        <v>8</v>
      </c>
      <c r="AE950" s="34"/>
      <c r="AF950" s="34"/>
      <c r="AG950" s="34"/>
      <c r="AH950" s="34"/>
      <c r="AI950" s="34"/>
      <c r="AJ950" s="34"/>
      <c r="AK950" s="34"/>
      <c r="AL950" s="34"/>
      <c r="AM950" s="34"/>
    </row>
    <row r="951" spans="1:39" ht="15">
      <c r="A951" s="65" t="s">
        <v>336</v>
      </c>
      <c r="B951" s="65" t="s">
        <v>253</v>
      </c>
      <c r="C951" s="66" t="s">
        <v>4906</v>
      </c>
      <c r="D951" s="67">
        <v>5</v>
      </c>
      <c r="E951" s="68" t="s">
        <v>137</v>
      </c>
      <c r="F951" s="69">
        <v>6</v>
      </c>
      <c r="G951" s="66"/>
      <c r="H951" s="70"/>
      <c r="I951" s="71"/>
      <c r="J951" s="71"/>
      <c r="K951" s="34"/>
      <c r="L951" s="78">
        <v>951</v>
      </c>
      <c r="M951" s="78"/>
      <c r="N951" s="73"/>
      <c r="O951" s="80" t="s">
        <v>381</v>
      </c>
      <c r="P951" s="80" t="s">
        <v>647</v>
      </c>
      <c r="Q951" s="80" t="s">
        <v>1139</v>
      </c>
      <c r="R951" s="80" t="s">
        <v>1118</v>
      </c>
      <c r="S951" s="80"/>
      <c r="T951" s="80"/>
      <c r="U951" s="80"/>
      <c r="V951" s="80"/>
      <c r="W951" s="80"/>
      <c r="X951" s="80"/>
      <c r="Y951" s="80"/>
      <c r="Z951" s="80"/>
      <c r="AA951" s="80"/>
      <c r="AB951">
        <v>65</v>
      </c>
      <c r="AC951" s="79" t="str">
        <f>REPLACE(INDEX(GroupVertices[Group],MATCH(Edges[[#This Row],[Vertex 1]],GroupVertices[Vertex],0)),1,1,"")</f>
        <v>8</v>
      </c>
      <c r="AD951" s="79" t="str">
        <f>REPLACE(INDEX(GroupVertices[Group],MATCH(Edges[[#This Row],[Vertex 2]],GroupVertices[Vertex],0)),1,1,"")</f>
        <v>8</v>
      </c>
      <c r="AE951" s="34"/>
      <c r="AF951" s="34"/>
      <c r="AG951" s="34"/>
      <c r="AH951" s="34"/>
      <c r="AI951" s="34"/>
      <c r="AJ951" s="34"/>
      <c r="AK951" s="34"/>
      <c r="AL951" s="34"/>
      <c r="AM951" s="34"/>
    </row>
    <row r="952" spans="1:39" ht="15">
      <c r="A952" s="65" t="s">
        <v>336</v>
      </c>
      <c r="B952" s="65" t="s">
        <v>253</v>
      </c>
      <c r="C952" s="66" t="s">
        <v>4906</v>
      </c>
      <c r="D952" s="67">
        <v>5</v>
      </c>
      <c r="E952" s="68" t="s">
        <v>137</v>
      </c>
      <c r="F952" s="69">
        <v>6</v>
      </c>
      <c r="G952" s="66"/>
      <c r="H952" s="70"/>
      <c r="I952" s="71"/>
      <c r="J952" s="71"/>
      <c r="K952" s="34"/>
      <c r="L952" s="78">
        <v>952</v>
      </c>
      <c r="M952" s="78"/>
      <c r="N952" s="73"/>
      <c r="O952" s="80" t="s">
        <v>381</v>
      </c>
      <c r="P952" s="80" t="s">
        <v>647</v>
      </c>
      <c r="Q952" s="80" t="s">
        <v>1139</v>
      </c>
      <c r="R952" s="80" t="s">
        <v>1119</v>
      </c>
      <c r="S952" s="80"/>
      <c r="T952" s="80"/>
      <c r="U952" s="80"/>
      <c r="V952" s="80"/>
      <c r="W952" s="80"/>
      <c r="X952" s="80"/>
      <c r="Y952" s="80"/>
      <c r="Z952" s="80"/>
      <c r="AA952" s="80"/>
      <c r="AB952">
        <v>65</v>
      </c>
      <c r="AC952" s="79" t="str">
        <f>REPLACE(INDEX(GroupVertices[Group],MATCH(Edges[[#This Row],[Vertex 1]],GroupVertices[Vertex],0)),1,1,"")</f>
        <v>8</v>
      </c>
      <c r="AD952" s="79" t="str">
        <f>REPLACE(INDEX(GroupVertices[Group],MATCH(Edges[[#This Row],[Vertex 2]],GroupVertices[Vertex],0)),1,1,"")</f>
        <v>8</v>
      </c>
      <c r="AE952" s="34"/>
      <c r="AF952" s="34"/>
      <c r="AG952" s="34"/>
      <c r="AH952" s="34"/>
      <c r="AI952" s="34"/>
      <c r="AJ952" s="34"/>
      <c r="AK952" s="34"/>
      <c r="AL952" s="34"/>
      <c r="AM952" s="34"/>
    </row>
    <row r="953" spans="1:39" ht="15">
      <c r="A953" s="65" t="s">
        <v>336</v>
      </c>
      <c r="B953" s="65" t="s">
        <v>253</v>
      </c>
      <c r="C953" s="66" t="s">
        <v>4906</v>
      </c>
      <c r="D953" s="67">
        <v>5</v>
      </c>
      <c r="E953" s="68" t="s">
        <v>137</v>
      </c>
      <c r="F953" s="69">
        <v>6</v>
      </c>
      <c r="G953" s="66"/>
      <c r="H953" s="70"/>
      <c r="I953" s="71"/>
      <c r="J953" s="71"/>
      <c r="K953" s="34"/>
      <c r="L953" s="78">
        <v>953</v>
      </c>
      <c r="M953" s="78"/>
      <c r="N953" s="73"/>
      <c r="O953" s="80" t="s">
        <v>381</v>
      </c>
      <c r="P953" s="80" t="s">
        <v>647</v>
      </c>
      <c r="Q953" s="80" t="s">
        <v>1139</v>
      </c>
      <c r="R953" s="80" t="s">
        <v>1120</v>
      </c>
      <c r="S953" s="80"/>
      <c r="T953" s="80"/>
      <c r="U953" s="80"/>
      <c r="V953" s="80"/>
      <c r="W953" s="80"/>
      <c r="X953" s="80"/>
      <c r="Y953" s="80"/>
      <c r="Z953" s="80"/>
      <c r="AA953" s="80"/>
      <c r="AB953">
        <v>65</v>
      </c>
      <c r="AC953" s="79" t="str">
        <f>REPLACE(INDEX(GroupVertices[Group],MATCH(Edges[[#This Row],[Vertex 1]],GroupVertices[Vertex],0)),1,1,"")</f>
        <v>8</v>
      </c>
      <c r="AD953" s="79" t="str">
        <f>REPLACE(INDEX(GroupVertices[Group],MATCH(Edges[[#This Row],[Vertex 2]],GroupVertices[Vertex],0)),1,1,"")</f>
        <v>8</v>
      </c>
      <c r="AE953" s="34"/>
      <c r="AF953" s="34"/>
      <c r="AG953" s="34"/>
      <c r="AH953" s="34"/>
      <c r="AI953" s="34"/>
      <c r="AJ953" s="34"/>
      <c r="AK953" s="34"/>
      <c r="AL953" s="34"/>
      <c r="AM953" s="34"/>
    </row>
    <row r="954" spans="1:39" ht="15">
      <c r="A954" s="65" t="s">
        <v>336</v>
      </c>
      <c r="B954" s="65" t="s">
        <v>253</v>
      </c>
      <c r="C954" s="66" t="s">
        <v>4906</v>
      </c>
      <c r="D954" s="67">
        <v>5</v>
      </c>
      <c r="E954" s="68" t="s">
        <v>137</v>
      </c>
      <c r="F954" s="69">
        <v>6</v>
      </c>
      <c r="G954" s="66"/>
      <c r="H954" s="70"/>
      <c r="I954" s="71"/>
      <c r="J954" s="71"/>
      <c r="K954" s="34"/>
      <c r="L954" s="78">
        <v>954</v>
      </c>
      <c r="M954" s="78"/>
      <c r="N954" s="73"/>
      <c r="O954" s="80" t="s">
        <v>381</v>
      </c>
      <c r="P954" s="80" t="s">
        <v>647</v>
      </c>
      <c r="Q954" s="80" t="s">
        <v>1139</v>
      </c>
      <c r="R954" s="80" t="s">
        <v>1121</v>
      </c>
      <c r="S954" s="80"/>
      <c r="T954" s="80"/>
      <c r="U954" s="80"/>
      <c r="V954" s="80"/>
      <c r="W954" s="80"/>
      <c r="X954" s="80"/>
      <c r="Y954" s="80"/>
      <c r="Z954" s="80"/>
      <c r="AA954" s="80"/>
      <c r="AB954">
        <v>65</v>
      </c>
      <c r="AC954" s="79" t="str">
        <f>REPLACE(INDEX(GroupVertices[Group],MATCH(Edges[[#This Row],[Vertex 1]],GroupVertices[Vertex],0)),1,1,"")</f>
        <v>8</v>
      </c>
      <c r="AD954" s="79" t="str">
        <f>REPLACE(INDEX(GroupVertices[Group],MATCH(Edges[[#This Row],[Vertex 2]],GroupVertices[Vertex],0)),1,1,"")</f>
        <v>8</v>
      </c>
      <c r="AE954" s="34"/>
      <c r="AF954" s="34"/>
      <c r="AG954" s="34"/>
      <c r="AH954" s="34"/>
      <c r="AI954" s="34"/>
      <c r="AJ954" s="34"/>
      <c r="AK954" s="34"/>
      <c r="AL954" s="34"/>
      <c r="AM954" s="34"/>
    </row>
    <row r="955" spans="1:39" ht="15">
      <c r="A955" s="65" t="s">
        <v>336</v>
      </c>
      <c r="B955" s="65" t="s">
        <v>253</v>
      </c>
      <c r="C955" s="66" t="s">
        <v>4906</v>
      </c>
      <c r="D955" s="67">
        <v>5</v>
      </c>
      <c r="E955" s="68" t="s">
        <v>137</v>
      </c>
      <c r="F955" s="69">
        <v>6</v>
      </c>
      <c r="G955" s="66"/>
      <c r="H955" s="70"/>
      <c r="I955" s="71"/>
      <c r="J955" s="71"/>
      <c r="K955" s="34"/>
      <c r="L955" s="78">
        <v>955</v>
      </c>
      <c r="M955" s="78"/>
      <c r="N955" s="73"/>
      <c r="O955" s="80" t="s">
        <v>381</v>
      </c>
      <c r="P955" s="80" t="s">
        <v>647</v>
      </c>
      <c r="Q955" s="80" t="s">
        <v>1141</v>
      </c>
      <c r="R955" s="80" t="s">
        <v>1118</v>
      </c>
      <c r="S955" s="80"/>
      <c r="T955" s="80"/>
      <c r="U955" s="80"/>
      <c r="V955" s="80"/>
      <c r="W955" s="80"/>
      <c r="X955" s="80"/>
      <c r="Y955" s="80"/>
      <c r="Z955" s="80"/>
      <c r="AA955" s="80"/>
      <c r="AB955">
        <v>65</v>
      </c>
      <c r="AC955" s="79" t="str">
        <f>REPLACE(INDEX(GroupVertices[Group],MATCH(Edges[[#This Row],[Vertex 1]],GroupVertices[Vertex],0)),1,1,"")</f>
        <v>8</v>
      </c>
      <c r="AD955" s="79" t="str">
        <f>REPLACE(INDEX(GroupVertices[Group],MATCH(Edges[[#This Row],[Vertex 2]],GroupVertices[Vertex],0)),1,1,"")</f>
        <v>8</v>
      </c>
      <c r="AE955" s="34"/>
      <c r="AF955" s="34"/>
      <c r="AG955" s="34"/>
      <c r="AH955" s="34"/>
      <c r="AI955" s="34"/>
      <c r="AJ955" s="34"/>
      <c r="AK955" s="34"/>
      <c r="AL955" s="34"/>
      <c r="AM955" s="34"/>
    </row>
    <row r="956" spans="1:39" ht="15">
      <c r="A956" s="65" t="s">
        <v>336</v>
      </c>
      <c r="B956" s="65" t="s">
        <v>253</v>
      </c>
      <c r="C956" s="66" t="s">
        <v>4906</v>
      </c>
      <c r="D956" s="67">
        <v>5</v>
      </c>
      <c r="E956" s="68" t="s">
        <v>137</v>
      </c>
      <c r="F956" s="69">
        <v>6</v>
      </c>
      <c r="G956" s="66"/>
      <c r="H956" s="70"/>
      <c r="I956" s="71"/>
      <c r="J956" s="71"/>
      <c r="K956" s="34"/>
      <c r="L956" s="78">
        <v>956</v>
      </c>
      <c r="M956" s="78"/>
      <c r="N956" s="73"/>
      <c r="O956" s="80" t="s">
        <v>381</v>
      </c>
      <c r="P956" s="80" t="s">
        <v>647</v>
      </c>
      <c r="Q956" s="80" t="s">
        <v>1141</v>
      </c>
      <c r="R956" s="80" t="s">
        <v>1119</v>
      </c>
      <c r="S956" s="80"/>
      <c r="T956" s="80"/>
      <c r="U956" s="80"/>
      <c r="V956" s="80"/>
      <c r="W956" s="80"/>
      <c r="X956" s="80"/>
      <c r="Y956" s="80"/>
      <c r="Z956" s="80"/>
      <c r="AA956" s="80"/>
      <c r="AB956">
        <v>65</v>
      </c>
      <c r="AC956" s="79" t="str">
        <f>REPLACE(INDEX(GroupVertices[Group],MATCH(Edges[[#This Row],[Vertex 1]],GroupVertices[Vertex],0)),1,1,"")</f>
        <v>8</v>
      </c>
      <c r="AD956" s="79" t="str">
        <f>REPLACE(INDEX(GroupVertices[Group],MATCH(Edges[[#This Row],[Vertex 2]],GroupVertices[Vertex],0)),1,1,"")</f>
        <v>8</v>
      </c>
      <c r="AE956" s="34"/>
      <c r="AF956" s="34"/>
      <c r="AG956" s="34"/>
      <c r="AH956" s="34"/>
      <c r="AI956" s="34"/>
      <c r="AJ956" s="34"/>
      <c r="AK956" s="34"/>
      <c r="AL956" s="34"/>
      <c r="AM956" s="34"/>
    </row>
    <row r="957" spans="1:39" ht="15">
      <c r="A957" s="65" t="s">
        <v>336</v>
      </c>
      <c r="B957" s="65" t="s">
        <v>253</v>
      </c>
      <c r="C957" s="66" t="s">
        <v>4906</v>
      </c>
      <c r="D957" s="67">
        <v>5</v>
      </c>
      <c r="E957" s="68" t="s">
        <v>137</v>
      </c>
      <c r="F957" s="69">
        <v>6</v>
      </c>
      <c r="G957" s="66"/>
      <c r="H957" s="70"/>
      <c r="I957" s="71"/>
      <c r="J957" s="71"/>
      <c r="K957" s="34"/>
      <c r="L957" s="78">
        <v>957</v>
      </c>
      <c r="M957" s="78"/>
      <c r="N957" s="73"/>
      <c r="O957" s="80" t="s">
        <v>381</v>
      </c>
      <c r="P957" s="80" t="s">
        <v>647</v>
      </c>
      <c r="Q957" s="80" t="s">
        <v>1141</v>
      </c>
      <c r="R957" s="80" t="s">
        <v>1120</v>
      </c>
      <c r="S957" s="80"/>
      <c r="T957" s="80"/>
      <c r="U957" s="80"/>
      <c r="V957" s="80"/>
      <c r="W957" s="80"/>
      <c r="X957" s="80"/>
      <c r="Y957" s="80"/>
      <c r="Z957" s="80"/>
      <c r="AA957" s="80"/>
      <c r="AB957">
        <v>65</v>
      </c>
      <c r="AC957" s="79" t="str">
        <f>REPLACE(INDEX(GroupVertices[Group],MATCH(Edges[[#This Row],[Vertex 1]],GroupVertices[Vertex],0)),1,1,"")</f>
        <v>8</v>
      </c>
      <c r="AD957" s="79" t="str">
        <f>REPLACE(INDEX(GroupVertices[Group],MATCH(Edges[[#This Row],[Vertex 2]],GroupVertices[Vertex],0)),1,1,"")</f>
        <v>8</v>
      </c>
      <c r="AE957" s="34"/>
      <c r="AF957" s="34"/>
      <c r="AG957" s="34"/>
      <c r="AH957" s="34"/>
      <c r="AI957" s="34"/>
      <c r="AJ957" s="34"/>
      <c r="AK957" s="34"/>
      <c r="AL957" s="34"/>
      <c r="AM957" s="34"/>
    </row>
    <row r="958" spans="1:39" ht="15">
      <c r="A958" s="65" t="s">
        <v>336</v>
      </c>
      <c r="B958" s="65" t="s">
        <v>253</v>
      </c>
      <c r="C958" s="66" t="s">
        <v>4906</v>
      </c>
      <c r="D958" s="67">
        <v>5</v>
      </c>
      <c r="E958" s="68" t="s">
        <v>137</v>
      </c>
      <c r="F958" s="69">
        <v>6</v>
      </c>
      <c r="G958" s="66"/>
      <c r="H958" s="70"/>
      <c r="I958" s="71"/>
      <c r="J958" s="71"/>
      <c r="K958" s="34"/>
      <c r="L958" s="78">
        <v>958</v>
      </c>
      <c r="M958" s="78"/>
      <c r="N958" s="73"/>
      <c r="O958" s="80" t="s">
        <v>381</v>
      </c>
      <c r="P958" s="80" t="s">
        <v>647</v>
      </c>
      <c r="Q958" s="80" t="s">
        <v>1141</v>
      </c>
      <c r="R958" s="80" t="s">
        <v>1121</v>
      </c>
      <c r="S958" s="80"/>
      <c r="T958" s="80"/>
      <c r="U958" s="80"/>
      <c r="V958" s="80"/>
      <c r="W958" s="80"/>
      <c r="X958" s="80"/>
      <c r="Y958" s="80"/>
      <c r="Z958" s="80"/>
      <c r="AA958" s="80"/>
      <c r="AB958">
        <v>65</v>
      </c>
      <c r="AC958" s="79" t="str">
        <f>REPLACE(INDEX(GroupVertices[Group],MATCH(Edges[[#This Row],[Vertex 1]],GroupVertices[Vertex],0)),1,1,"")</f>
        <v>8</v>
      </c>
      <c r="AD958" s="79" t="str">
        <f>REPLACE(INDEX(GroupVertices[Group],MATCH(Edges[[#This Row],[Vertex 2]],GroupVertices[Vertex],0)),1,1,"")</f>
        <v>8</v>
      </c>
      <c r="AE958" s="34"/>
      <c r="AF958" s="34"/>
      <c r="AG958" s="34"/>
      <c r="AH958" s="34"/>
      <c r="AI958" s="34"/>
      <c r="AJ958" s="34"/>
      <c r="AK958" s="34"/>
      <c r="AL958" s="34"/>
      <c r="AM958" s="34"/>
    </row>
    <row r="959" spans="1:39" ht="15">
      <c r="A959" s="65" t="s">
        <v>336</v>
      </c>
      <c r="B959" s="65" t="s">
        <v>253</v>
      </c>
      <c r="C959" s="66" t="s">
        <v>4906</v>
      </c>
      <c r="D959" s="67">
        <v>5</v>
      </c>
      <c r="E959" s="68" t="s">
        <v>137</v>
      </c>
      <c r="F959" s="69">
        <v>6</v>
      </c>
      <c r="G959" s="66"/>
      <c r="H959" s="70"/>
      <c r="I959" s="71"/>
      <c r="J959" s="71"/>
      <c r="K959" s="34"/>
      <c r="L959" s="78">
        <v>959</v>
      </c>
      <c r="M959" s="78"/>
      <c r="N959" s="73"/>
      <c r="O959" s="80" t="s">
        <v>381</v>
      </c>
      <c r="P959" s="80" t="s">
        <v>644</v>
      </c>
      <c r="Q959" s="80" t="s">
        <v>1116</v>
      </c>
      <c r="R959" s="80" t="s">
        <v>1106</v>
      </c>
      <c r="S959" s="80"/>
      <c r="T959" s="80"/>
      <c r="U959" s="80"/>
      <c r="V959" s="80"/>
      <c r="W959" s="80"/>
      <c r="X959" s="80"/>
      <c r="Y959" s="80"/>
      <c r="Z959" s="80"/>
      <c r="AA959" s="80"/>
      <c r="AB959">
        <v>65</v>
      </c>
      <c r="AC959" s="79" t="str">
        <f>REPLACE(INDEX(GroupVertices[Group],MATCH(Edges[[#This Row],[Vertex 1]],GroupVertices[Vertex],0)),1,1,"")</f>
        <v>8</v>
      </c>
      <c r="AD959" s="79" t="str">
        <f>REPLACE(INDEX(GroupVertices[Group],MATCH(Edges[[#This Row],[Vertex 2]],GroupVertices[Vertex],0)),1,1,"")</f>
        <v>8</v>
      </c>
      <c r="AE959" s="34"/>
      <c r="AF959" s="34"/>
      <c r="AG959" s="34"/>
      <c r="AH959" s="34"/>
      <c r="AI959" s="34"/>
      <c r="AJ959" s="34"/>
      <c r="AK959" s="34"/>
      <c r="AL959" s="34"/>
      <c r="AM959" s="34"/>
    </row>
    <row r="960" spans="1:39" ht="15">
      <c r="A960" s="65" t="s">
        <v>336</v>
      </c>
      <c r="B960" s="65" t="s">
        <v>253</v>
      </c>
      <c r="C960" s="66" t="s">
        <v>4906</v>
      </c>
      <c r="D960" s="67">
        <v>5</v>
      </c>
      <c r="E960" s="68" t="s">
        <v>137</v>
      </c>
      <c r="F960" s="69">
        <v>6</v>
      </c>
      <c r="G960" s="66"/>
      <c r="H960" s="70"/>
      <c r="I960" s="71"/>
      <c r="J960" s="71"/>
      <c r="K960" s="34"/>
      <c r="L960" s="78">
        <v>960</v>
      </c>
      <c r="M960" s="78"/>
      <c r="N960" s="73"/>
      <c r="O960" s="80" t="s">
        <v>381</v>
      </c>
      <c r="P960" s="80" t="s">
        <v>644</v>
      </c>
      <c r="Q960" s="80" t="s">
        <v>1116</v>
      </c>
      <c r="R960" s="80" t="s">
        <v>1107</v>
      </c>
      <c r="S960" s="80"/>
      <c r="T960" s="80" t="s">
        <v>1609</v>
      </c>
      <c r="U960" s="80"/>
      <c r="V960" s="80" t="s">
        <v>1635</v>
      </c>
      <c r="W960" s="80"/>
      <c r="X960" s="80"/>
      <c r="Y960" s="80" t="s">
        <v>1732</v>
      </c>
      <c r="Z960" s="80" t="s">
        <v>1739</v>
      </c>
      <c r="AA960" s="80"/>
      <c r="AB960">
        <v>65</v>
      </c>
      <c r="AC960" s="79" t="str">
        <f>REPLACE(INDEX(GroupVertices[Group],MATCH(Edges[[#This Row],[Vertex 1]],GroupVertices[Vertex],0)),1,1,"")</f>
        <v>8</v>
      </c>
      <c r="AD960" s="79" t="str">
        <f>REPLACE(INDEX(GroupVertices[Group],MATCH(Edges[[#This Row],[Vertex 2]],GroupVertices[Vertex],0)),1,1,"")</f>
        <v>8</v>
      </c>
      <c r="AE960" s="34"/>
      <c r="AF960" s="34"/>
      <c r="AG960" s="34"/>
      <c r="AH960" s="34"/>
      <c r="AI960" s="34"/>
      <c r="AJ960" s="34"/>
      <c r="AK960" s="34"/>
      <c r="AL960" s="34"/>
      <c r="AM960" s="34"/>
    </row>
    <row r="961" spans="1:39" ht="15">
      <c r="A961" s="65" t="s">
        <v>336</v>
      </c>
      <c r="B961" s="65" t="s">
        <v>253</v>
      </c>
      <c r="C961" s="66" t="s">
        <v>4906</v>
      </c>
      <c r="D961" s="67">
        <v>5</v>
      </c>
      <c r="E961" s="68" t="s">
        <v>137</v>
      </c>
      <c r="F961" s="69">
        <v>6</v>
      </c>
      <c r="G961" s="66"/>
      <c r="H961" s="70"/>
      <c r="I961" s="71"/>
      <c r="J961" s="71"/>
      <c r="K961" s="34"/>
      <c r="L961" s="78">
        <v>961</v>
      </c>
      <c r="M961" s="78"/>
      <c r="N961" s="73"/>
      <c r="O961" s="80" t="s">
        <v>381</v>
      </c>
      <c r="P961" s="80" t="s">
        <v>644</v>
      </c>
      <c r="Q961" s="80" t="s">
        <v>1116</v>
      </c>
      <c r="R961" s="80" t="s">
        <v>1108</v>
      </c>
      <c r="S961" s="80"/>
      <c r="T961" s="80" t="s">
        <v>1609</v>
      </c>
      <c r="U961" s="80"/>
      <c r="V961" s="80" t="s">
        <v>1635</v>
      </c>
      <c r="W961" s="80"/>
      <c r="X961" s="80"/>
      <c r="Y961" s="80" t="s">
        <v>1732</v>
      </c>
      <c r="Z961" s="80" t="s">
        <v>1739</v>
      </c>
      <c r="AA961" s="80"/>
      <c r="AB961">
        <v>65</v>
      </c>
      <c r="AC961" s="79" t="str">
        <f>REPLACE(INDEX(GroupVertices[Group],MATCH(Edges[[#This Row],[Vertex 1]],GroupVertices[Vertex],0)),1,1,"")</f>
        <v>8</v>
      </c>
      <c r="AD961" s="79" t="str">
        <f>REPLACE(INDEX(GroupVertices[Group],MATCH(Edges[[#This Row],[Vertex 2]],GroupVertices[Vertex],0)),1,1,"")</f>
        <v>8</v>
      </c>
      <c r="AE961" s="34"/>
      <c r="AF961" s="34"/>
      <c r="AG961" s="34"/>
      <c r="AH961" s="34"/>
      <c r="AI961" s="34"/>
      <c r="AJ961" s="34"/>
      <c r="AK961" s="34"/>
      <c r="AL961" s="34"/>
      <c r="AM961" s="34"/>
    </row>
    <row r="962" spans="1:39" ht="15">
      <c r="A962" s="65" t="s">
        <v>336</v>
      </c>
      <c r="B962" s="65" t="s">
        <v>253</v>
      </c>
      <c r="C962" s="66" t="s">
        <v>4906</v>
      </c>
      <c r="D962" s="67">
        <v>5</v>
      </c>
      <c r="E962" s="68" t="s">
        <v>137</v>
      </c>
      <c r="F962" s="69">
        <v>6</v>
      </c>
      <c r="G962" s="66"/>
      <c r="H962" s="70"/>
      <c r="I962" s="71"/>
      <c r="J962" s="71"/>
      <c r="K962" s="34"/>
      <c r="L962" s="78">
        <v>962</v>
      </c>
      <c r="M962" s="78"/>
      <c r="N962" s="73"/>
      <c r="O962" s="80" t="s">
        <v>381</v>
      </c>
      <c r="P962" s="80" t="s">
        <v>644</v>
      </c>
      <c r="Q962" s="80" t="s">
        <v>1116</v>
      </c>
      <c r="R962" s="80" t="s">
        <v>1109</v>
      </c>
      <c r="S962" s="80"/>
      <c r="T962" s="80"/>
      <c r="U962" s="80"/>
      <c r="V962" s="80"/>
      <c r="W962" s="80"/>
      <c r="X962" s="80"/>
      <c r="Y962" s="80"/>
      <c r="Z962" s="80"/>
      <c r="AA962" s="80"/>
      <c r="AB962">
        <v>65</v>
      </c>
      <c r="AC962" s="79" t="str">
        <f>REPLACE(INDEX(GroupVertices[Group],MATCH(Edges[[#This Row],[Vertex 1]],GroupVertices[Vertex],0)),1,1,"")</f>
        <v>8</v>
      </c>
      <c r="AD962" s="79" t="str">
        <f>REPLACE(INDEX(GroupVertices[Group],MATCH(Edges[[#This Row],[Vertex 2]],GroupVertices[Vertex],0)),1,1,"")</f>
        <v>8</v>
      </c>
      <c r="AE962" s="34"/>
      <c r="AF962" s="34"/>
      <c r="AG962" s="34"/>
      <c r="AH962" s="34"/>
      <c r="AI962" s="34"/>
      <c r="AJ962" s="34"/>
      <c r="AK962" s="34"/>
      <c r="AL962" s="34"/>
      <c r="AM962" s="34"/>
    </row>
    <row r="963" spans="1:39" ht="15">
      <c r="A963" s="65" t="s">
        <v>336</v>
      </c>
      <c r="B963" s="65" t="s">
        <v>253</v>
      </c>
      <c r="C963" s="66" t="s">
        <v>4906</v>
      </c>
      <c r="D963" s="67">
        <v>5</v>
      </c>
      <c r="E963" s="68" t="s">
        <v>137</v>
      </c>
      <c r="F963" s="69">
        <v>6</v>
      </c>
      <c r="G963" s="66"/>
      <c r="H963" s="70"/>
      <c r="I963" s="71"/>
      <c r="J963" s="71"/>
      <c r="K963" s="34"/>
      <c r="L963" s="78">
        <v>963</v>
      </c>
      <c r="M963" s="78"/>
      <c r="N963" s="73"/>
      <c r="O963" s="80" t="s">
        <v>381</v>
      </c>
      <c r="P963" s="80" t="s">
        <v>644</v>
      </c>
      <c r="Q963" s="80" t="s">
        <v>1116</v>
      </c>
      <c r="R963" s="80" t="s">
        <v>1110</v>
      </c>
      <c r="S963" s="80"/>
      <c r="T963" s="80" t="s">
        <v>1610</v>
      </c>
      <c r="U963" s="80"/>
      <c r="V963" s="80" t="s">
        <v>1635</v>
      </c>
      <c r="W963" s="80"/>
      <c r="X963" s="80"/>
      <c r="Y963" s="80" t="s">
        <v>1733</v>
      </c>
      <c r="Z963" s="80" t="s">
        <v>1739</v>
      </c>
      <c r="AA963" s="80"/>
      <c r="AB963">
        <v>65</v>
      </c>
      <c r="AC963" s="79" t="str">
        <f>REPLACE(INDEX(GroupVertices[Group],MATCH(Edges[[#This Row],[Vertex 1]],GroupVertices[Vertex],0)),1,1,"")</f>
        <v>8</v>
      </c>
      <c r="AD963" s="79" t="str">
        <f>REPLACE(INDEX(GroupVertices[Group],MATCH(Edges[[#This Row],[Vertex 2]],GroupVertices[Vertex],0)),1,1,"")</f>
        <v>8</v>
      </c>
      <c r="AE963" s="34"/>
      <c r="AF963" s="34"/>
      <c r="AG963" s="34"/>
      <c r="AH963" s="34"/>
      <c r="AI963" s="34"/>
      <c r="AJ963" s="34"/>
      <c r="AK963" s="34"/>
      <c r="AL963" s="34"/>
      <c r="AM963" s="34"/>
    </row>
    <row r="964" spans="1:39" ht="15">
      <c r="A964" s="65" t="s">
        <v>322</v>
      </c>
      <c r="B964" s="65" t="s">
        <v>301</v>
      </c>
      <c r="C964" s="66" t="s">
        <v>4893</v>
      </c>
      <c r="D964" s="67">
        <v>1</v>
      </c>
      <c r="E964" s="68" t="s">
        <v>133</v>
      </c>
      <c r="F964" s="69">
        <v>32</v>
      </c>
      <c r="G964" s="66"/>
      <c r="H964" s="70"/>
      <c r="I964" s="71"/>
      <c r="J964" s="71"/>
      <c r="K964" s="34"/>
      <c r="L964" s="78">
        <v>964</v>
      </c>
      <c r="M964" s="78"/>
      <c r="N964" s="73"/>
      <c r="O964" s="80" t="s">
        <v>381</v>
      </c>
      <c r="P964" s="80" t="s">
        <v>651</v>
      </c>
      <c r="Q964" s="80" t="s">
        <v>1143</v>
      </c>
      <c r="R964" s="80" t="s">
        <v>1549</v>
      </c>
      <c r="S964" s="80"/>
      <c r="T964" s="80"/>
      <c r="U964" s="80"/>
      <c r="V964" s="80"/>
      <c r="W964" s="80"/>
      <c r="X964" s="80"/>
      <c r="Y964" s="80"/>
      <c r="Z964" s="80"/>
      <c r="AA964" s="80"/>
      <c r="AB964">
        <v>1</v>
      </c>
      <c r="AC964" s="79" t="str">
        <f>REPLACE(INDEX(GroupVertices[Group],MATCH(Edges[[#This Row],[Vertex 1]],GroupVertices[Vertex],0)),1,1,"")</f>
        <v>8</v>
      </c>
      <c r="AD964" s="79" t="str">
        <f>REPLACE(INDEX(GroupVertices[Group],MATCH(Edges[[#This Row],[Vertex 2]],GroupVertices[Vertex],0)),1,1,"")</f>
        <v>8</v>
      </c>
      <c r="AE964" s="34"/>
      <c r="AF964" s="34"/>
      <c r="AG964" s="34"/>
      <c r="AH964" s="34"/>
      <c r="AI964" s="34"/>
      <c r="AJ964" s="34"/>
      <c r="AK964" s="34"/>
      <c r="AL964" s="34"/>
      <c r="AM964" s="34"/>
    </row>
    <row r="965" spans="1:39" ht="15">
      <c r="A965" s="65" t="s">
        <v>336</v>
      </c>
      <c r="B965" s="65" t="s">
        <v>301</v>
      </c>
      <c r="C965" s="66" t="s">
        <v>4893</v>
      </c>
      <c r="D965" s="67">
        <v>1</v>
      </c>
      <c r="E965" s="68" t="s">
        <v>133</v>
      </c>
      <c r="F965" s="69">
        <v>32</v>
      </c>
      <c r="G965" s="66"/>
      <c r="H965" s="70"/>
      <c r="I965" s="71"/>
      <c r="J965" s="71"/>
      <c r="K965" s="34"/>
      <c r="L965" s="78">
        <v>965</v>
      </c>
      <c r="M965" s="78"/>
      <c r="N965" s="73"/>
      <c r="O965" s="80" t="s">
        <v>381</v>
      </c>
      <c r="P965" s="80" t="s">
        <v>652</v>
      </c>
      <c r="Q965" s="80" t="s">
        <v>1144</v>
      </c>
      <c r="R965" s="80" t="s">
        <v>1550</v>
      </c>
      <c r="S965" s="80"/>
      <c r="T965" s="80"/>
      <c r="U965" s="80"/>
      <c r="V965" s="80"/>
      <c r="W965" s="80"/>
      <c r="X965" s="80"/>
      <c r="Y965" s="80"/>
      <c r="Z965" s="80"/>
      <c r="AA965" s="80"/>
      <c r="AB965">
        <v>1</v>
      </c>
      <c r="AC965" s="79" t="str">
        <f>REPLACE(INDEX(GroupVertices[Group],MATCH(Edges[[#This Row],[Vertex 1]],GroupVertices[Vertex],0)),1,1,"")</f>
        <v>8</v>
      </c>
      <c r="AD965" s="79" t="str">
        <f>REPLACE(INDEX(GroupVertices[Group],MATCH(Edges[[#This Row],[Vertex 2]],GroupVertices[Vertex],0)),1,1,"")</f>
        <v>8</v>
      </c>
      <c r="AE965" s="34"/>
      <c r="AF965" s="34"/>
      <c r="AG965" s="34"/>
      <c r="AH965" s="34"/>
      <c r="AI965" s="34"/>
      <c r="AJ965" s="34"/>
      <c r="AK965" s="34"/>
      <c r="AL965" s="34"/>
      <c r="AM965" s="34"/>
    </row>
    <row r="966" spans="1:39" ht="15">
      <c r="A966" s="65" t="s">
        <v>336</v>
      </c>
      <c r="B966" s="65" t="s">
        <v>335</v>
      </c>
      <c r="C966" s="66" t="s">
        <v>4894</v>
      </c>
      <c r="D966" s="67">
        <v>1.4285714285714286</v>
      </c>
      <c r="E966" s="68" t="s">
        <v>137</v>
      </c>
      <c r="F966" s="69">
        <v>30.78125</v>
      </c>
      <c r="G966" s="66"/>
      <c r="H966" s="70"/>
      <c r="I966" s="71"/>
      <c r="J966" s="71"/>
      <c r="K966" s="34"/>
      <c r="L966" s="78">
        <v>966</v>
      </c>
      <c r="M966" s="78"/>
      <c r="N966" s="73"/>
      <c r="O966" s="80" t="s">
        <v>381</v>
      </c>
      <c r="P966" s="80" t="s">
        <v>653</v>
      </c>
      <c r="Q966" s="80" t="s">
        <v>1145</v>
      </c>
      <c r="R966" s="80" t="s">
        <v>1551</v>
      </c>
      <c r="S966" s="80"/>
      <c r="T966" s="80"/>
      <c r="U966" s="80"/>
      <c r="V966" s="80"/>
      <c r="W966" s="80"/>
      <c r="X966" s="80"/>
      <c r="Y966" s="80"/>
      <c r="Z966" s="80"/>
      <c r="AA966" s="80"/>
      <c r="AB966">
        <v>4</v>
      </c>
      <c r="AC966" s="79" t="str">
        <f>REPLACE(INDEX(GroupVertices[Group],MATCH(Edges[[#This Row],[Vertex 1]],GroupVertices[Vertex],0)),1,1,"")</f>
        <v>8</v>
      </c>
      <c r="AD966" s="79" t="str">
        <f>REPLACE(INDEX(GroupVertices[Group],MATCH(Edges[[#This Row],[Vertex 2]],GroupVertices[Vertex],0)),1,1,"")</f>
        <v>8</v>
      </c>
      <c r="AE966" s="34"/>
      <c r="AF966" s="34"/>
      <c r="AG966" s="34"/>
      <c r="AH966" s="34"/>
      <c r="AI966" s="34"/>
      <c r="AJ966" s="34"/>
      <c r="AK966" s="34"/>
      <c r="AL966" s="34"/>
      <c r="AM966" s="34"/>
    </row>
    <row r="967" spans="1:39" ht="15">
      <c r="A967" s="65" t="s">
        <v>336</v>
      </c>
      <c r="B967" s="65" t="s">
        <v>335</v>
      </c>
      <c r="C967" s="66" t="s">
        <v>4894</v>
      </c>
      <c r="D967" s="67">
        <v>1.4285714285714286</v>
      </c>
      <c r="E967" s="68" t="s">
        <v>137</v>
      </c>
      <c r="F967" s="69">
        <v>30.78125</v>
      </c>
      <c r="G967" s="66"/>
      <c r="H967" s="70"/>
      <c r="I967" s="71"/>
      <c r="J967" s="71"/>
      <c r="K967" s="34"/>
      <c r="L967" s="78">
        <v>967</v>
      </c>
      <c r="M967" s="78"/>
      <c r="N967" s="73"/>
      <c r="O967" s="80" t="s">
        <v>381</v>
      </c>
      <c r="P967" s="80" t="s">
        <v>654</v>
      </c>
      <c r="Q967" s="80" t="s">
        <v>1146</v>
      </c>
      <c r="R967" s="80" t="s">
        <v>1146</v>
      </c>
      <c r="S967" s="80"/>
      <c r="T967" s="80"/>
      <c r="U967" s="80"/>
      <c r="V967" s="80"/>
      <c r="W967" s="80"/>
      <c r="X967" s="80"/>
      <c r="Y967" s="80"/>
      <c r="Z967" s="80"/>
      <c r="AA967" s="80"/>
      <c r="AB967">
        <v>4</v>
      </c>
      <c r="AC967" s="79" t="str">
        <f>REPLACE(INDEX(GroupVertices[Group],MATCH(Edges[[#This Row],[Vertex 1]],GroupVertices[Vertex],0)),1,1,"")</f>
        <v>8</v>
      </c>
      <c r="AD967" s="79" t="str">
        <f>REPLACE(INDEX(GroupVertices[Group],MATCH(Edges[[#This Row],[Vertex 2]],GroupVertices[Vertex],0)),1,1,"")</f>
        <v>8</v>
      </c>
      <c r="AE967" s="34"/>
      <c r="AF967" s="34"/>
      <c r="AG967" s="34"/>
      <c r="AH967" s="34"/>
      <c r="AI967" s="34"/>
      <c r="AJ967" s="34"/>
      <c r="AK967" s="34"/>
      <c r="AL967" s="34"/>
      <c r="AM967" s="34"/>
    </row>
    <row r="968" spans="1:39" ht="15">
      <c r="A968" s="65" t="s">
        <v>336</v>
      </c>
      <c r="B968" s="65" t="s">
        <v>335</v>
      </c>
      <c r="C968" s="66" t="s">
        <v>4894</v>
      </c>
      <c r="D968" s="67">
        <v>1.4285714285714286</v>
      </c>
      <c r="E968" s="68" t="s">
        <v>137</v>
      </c>
      <c r="F968" s="69">
        <v>30.78125</v>
      </c>
      <c r="G968" s="66"/>
      <c r="H968" s="70"/>
      <c r="I968" s="71"/>
      <c r="J968" s="71"/>
      <c r="K968" s="34"/>
      <c r="L968" s="78">
        <v>968</v>
      </c>
      <c r="M968" s="78"/>
      <c r="N968" s="73"/>
      <c r="O968" s="80" t="s">
        <v>381</v>
      </c>
      <c r="P968" s="80" t="s">
        <v>644</v>
      </c>
      <c r="Q968" s="80" t="s">
        <v>1116</v>
      </c>
      <c r="R968" s="80" t="s">
        <v>1111</v>
      </c>
      <c r="S968" s="80"/>
      <c r="T968" s="80"/>
      <c r="U968" s="80"/>
      <c r="V968" s="80"/>
      <c r="W968" s="80"/>
      <c r="X968" s="80"/>
      <c r="Y968" s="80"/>
      <c r="Z968" s="80"/>
      <c r="AA968" s="80"/>
      <c r="AB968">
        <v>4</v>
      </c>
      <c r="AC968" s="79" t="str">
        <f>REPLACE(INDEX(GroupVertices[Group],MATCH(Edges[[#This Row],[Vertex 1]],GroupVertices[Vertex],0)),1,1,"")</f>
        <v>8</v>
      </c>
      <c r="AD968" s="79" t="str">
        <f>REPLACE(INDEX(GroupVertices[Group],MATCH(Edges[[#This Row],[Vertex 2]],GroupVertices[Vertex],0)),1,1,"")</f>
        <v>8</v>
      </c>
      <c r="AE968" s="34"/>
      <c r="AF968" s="34"/>
      <c r="AG968" s="34"/>
      <c r="AH968" s="34"/>
      <c r="AI968" s="34"/>
      <c r="AJ968" s="34"/>
      <c r="AK968" s="34"/>
      <c r="AL968" s="34"/>
      <c r="AM968" s="34"/>
    </row>
    <row r="969" spans="1:39" ht="15">
      <c r="A969" s="65" t="s">
        <v>336</v>
      </c>
      <c r="B969" s="65" t="s">
        <v>335</v>
      </c>
      <c r="C969" s="66" t="s">
        <v>4894</v>
      </c>
      <c r="D969" s="67">
        <v>1.4285714285714286</v>
      </c>
      <c r="E969" s="68" t="s">
        <v>137</v>
      </c>
      <c r="F969" s="69">
        <v>30.78125</v>
      </c>
      <c r="G969" s="66"/>
      <c r="H969" s="70"/>
      <c r="I969" s="71"/>
      <c r="J969" s="71"/>
      <c r="K969" s="34"/>
      <c r="L969" s="78">
        <v>969</v>
      </c>
      <c r="M969" s="78"/>
      <c r="N969" s="73"/>
      <c r="O969" s="80" t="s">
        <v>381</v>
      </c>
      <c r="P969" s="80" t="s">
        <v>644</v>
      </c>
      <c r="Q969" s="80" t="s">
        <v>1116</v>
      </c>
      <c r="R969" s="80" t="s">
        <v>1112</v>
      </c>
      <c r="S969" s="80"/>
      <c r="T969" s="80" t="s">
        <v>1611</v>
      </c>
      <c r="U969" s="80"/>
      <c r="V969" s="80" t="s">
        <v>1635</v>
      </c>
      <c r="W969" s="80"/>
      <c r="X969" s="80"/>
      <c r="Y969" s="80" t="s">
        <v>1736</v>
      </c>
      <c r="Z969" s="80" t="s">
        <v>1739</v>
      </c>
      <c r="AA969" s="80"/>
      <c r="AB969">
        <v>4</v>
      </c>
      <c r="AC969" s="79" t="str">
        <f>REPLACE(INDEX(GroupVertices[Group],MATCH(Edges[[#This Row],[Vertex 1]],GroupVertices[Vertex],0)),1,1,"")</f>
        <v>8</v>
      </c>
      <c r="AD969" s="79" t="str">
        <f>REPLACE(INDEX(GroupVertices[Group],MATCH(Edges[[#This Row],[Vertex 2]],GroupVertices[Vertex],0)),1,1,"")</f>
        <v>8</v>
      </c>
      <c r="AE969" s="34"/>
      <c r="AF969" s="34"/>
      <c r="AG969" s="34"/>
      <c r="AH969" s="34"/>
      <c r="AI969" s="34"/>
      <c r="AJ969" s="34"/>
      <c r="AK969" s="34"/>
      <c r="AL969" s="34"/>
      <c r="AM969" s="34"/>
    </row>
    <row r="970" spans="1:39" ht="15">
      <c r="A970" s="65" t="s">
        <v>336</v>
      </c>
      <c r="B970" s="65" t="s">
        <v>324</v>
      </c>
      <c r="C970" s="66" t="s">
        <v>4893</v>
      </c>
      <c r="D970" s="67">
        <v>1</v>
      </c>
      <c r="E970" s="68" t="s">
        <v>133</v>
      </c>
      <c r="F970" s="69">
        <v>32</v>
      </c>
      <c r="G970" s="66"/>
      <c r="H970" s="70"/>
      <c r="I970" s="71"/>
      <c r="J970" s="71"/>
      <c r="K970" s="34"/>
      <c r="L970" s="78">
        <v>970</v>
      </c>
      <c r="M970" s="78"/>
      <c r="N970" s="73"/>
      <c r="O970" s="80" t="s">
        <v>381</v>
      </c>
      <c r="P970" s="80" t="s">
        <v>655</v>
      </c>
      <c r="Q970" s="80" t="s">
        <v>1147</v>
      </c>
      <c r="R970" s="80" t="s">
        <v>1552</v>
      </c>
      <c r="S970" s="80"/>
      <c r="T970" s="80"/>
      <c r="U970" s="80"/>
      <c r="V970" s="80"/>
      <c r="W970" s="80"/>
      <c r="X970" s="80"/>
      <c r="Y970" s="80"/>
      <c r="Z970" s="80"/>
      <c r="AA970" s="80"/>
      <c r="AB970">
        <v>1</v>
      </c>
      <c r="AC970" s="79" t="str">
        <f>REPLACE(INDEX(GroupVertices[Group],MATCH(Edges[[#This Row],[Vertex 1]],GroupVertices[Vertex],0)),1,1,"")</f>
        <v>8</v>
      </c>
      <c r="AD970" s="79" t="str">
        <f>REPLACE(INDEX(GroupVertices[Group],MATCH(Edges[[#This Row],[Vertex 2]],GroupVertices[Vertex],0)),1,1,"")</f>
        <v>4</v>
      </c>
      <c r="AE970" s="34"/>
      <c r="AF970" s="34"/>
      <c r="AG970" s="34"/>
      <c r="AH970" s="34"/>
      <c r="AI970" s="34"/>
      <c r="AJ970" s="34"/>
      <c r="AK970" s="34"/>
      <c r="AL970" s="34"/>
      <c r="AM970" s="34"/>
    </row>
    <row r="971" spans="1:39" ht="15">
      <c r="A971" s="65" t="s">
        <v>329</v>
      </c>
      <c r="B971" s="65" t="s">
        <v>334</v>
      </c>
      <c r="C971" s="66" t="s">
        <v>4893</v>
      </c>
      <c r="D971" s="67">
        <v>1</v>
      </c>
      <c r="E971" s="68" t="s">
        <v>133</v>
      </c>
      <c r="F971" s="69">
        <v>32</v>
      </c>
      <c r="G971" s="66"/>
      <c r="H971" s="70"/>
      <c r="I971" s="71"/>
      <c r="J971" s="71"/>
      <c r="K971" s="34"/>
      <c r="L971" s="78">
        <v>971</v>
      </c>
      <c r="M971" s="78"/>
      <c r="N971" s="73"/>
      <c r="O971" s="80" t="s">
        <v>381</v>
      </c>
      <c r="P971" s="80" t="s">
        <v>656</v>
      </c>
      <c r="Q971" s="80" t="s">
        <v>1148</v>
      </c>
      <c r="R971" s="80" t="s">
        <v>1553</v>
      </c>
      <c r="S971" s="80"/>
      <c r="T971" s="80"/>
      <c r="U971" s="80"/>
      <c r="V971" s="80"/>
      <c r="W971" s="80"/>
      <c r="X971" s="80"/>
      <c r="Y971" s="80"/>
      <c r="Z971" s="80"/>
      <c r="AA971" s="80"/>
      <c r="AB971">
        <v>1</v>
      </c>
      <c r="AC971" s="79" t="str">
        <f>REPLACE(INDEX(GroupVertices[Group],MATCH(Edges[[#This Row],[Vertex 1]],GroupVertices[Vertex],0)),1,1,"")</f>
        <v>5</v>
      </c>
      <c r="AD971" s="79" t="str">
        <f>REPLACE(INDEX(GroupVertices[Group],MATCH(Edges[[#This Row],[Vertex 2]],GroupVertices[Vertex],0)),1,1,"")</f>
        <v>5</v>
      </c>
      <c r="AE971" s="34"/>
      <c r="AF971" s="34"/>
      <c r="AG971" s="34"/>
      <c r="AH971" s="34"/>
      <c r="AI971" s="34"/>
      <c r="AJ971" s="34"/>
      <c r="AK971" s="34"/>
      <c r="AL971" s="34"/>
      <c r="AM971" s="34"/>
    </row>
    <row r="972" spans="1:39" ht="15">
      <c r="A972" s="65" t="s">
        <v>338</v>
      </c>
      <c r="B972" s="65" t="s">
        <v>334</v>
      </c>
      <c r="C972" s="66" t="s">
        <v>4893</v>
      </c>
      <c r="D972" s="67">
        <v>1</v>
      </c>
      <c r="E972" s="68" t="s">
        <v>133</v>
      </c>
      <c r="F972" s="69">
        <v>32</v>
      </c>
      <c r="G972" s="66"/>
      <c r="H972" s="70"/>
      <c r="I972" s="71"/>
      <c r="J972" s="71"/>
      <c r="K972" s="34"/>
      <c r="L972" s="78">
        <v>972</v>
      </c>
      <c r="M972" s="78"/>
      <c r="N972" s="73"/>
      <c r="O972" s="80" t="s">
        <v>381</v>
      </c>
      <c r="P972" s="80" t="s">
        <v>656</v>
      </c>
      <c r="Q972" s="80" t="s">
        <v>1149</v>
      </c>
      <c r="R972" s="80" t="s">
        <v>1553</v>
      </c>
      <c r="S972" s="80"/>
      <c r="T972" s="80"/>
      <c r="U972" s="80"/>
      <c r="V972" s="80"/>
      <c r="W972" s="80"/>
      <c r="X972" s="80"/>
      <c r="Y972" s="80"/>
      <c r="Z972" s="80"/>
      <c r="AA972" s="80"/>
      <c r="AB972">
        <v>1</v>
      </c>
      <c r="AC972" s="79" t="str">
        <f>REPLACE(INDEX(GroupVertices[Group],MATCH(Edges[[#This Row],[Vertex 1]],GroupVertices[Vertex],0)),1,1,"")</f>
        <v>4</v>
      </c>
      <c r="AD972" s="79" t="str">
        <f>REPLACE(INDEX(GroupVertices[Group],MATCH(Edges[[#This Row],[Vertex 2]],GroupVertices[Vertex],0)),1,1,"")</f>
        <v>5</v>
      </c>
      <c r="AE972" s="34"/>
      <c r="AF972" s="34"/>
      <c r="AG972" s="34"/>
      <c r="AH972" s="34"/>
      <c r="AI972" s="34"/>
      <c r="AJ972" s="34"/>
      <c r="AK972" s="34"/>
      <c r="AL972" s="34"/>
      <c r="AM972" s="34"/>
    </row>
    <row r="973" spans="1:39" ht="15">
      <c r="A973" s="65" t="s">
        <v>293</v>
      </c>
      <c r="B973" s="65" t="s">
        <v>380</v>
      </c>
      <c r="C973" s="66" t="s">
        <v>4894</v>
      </c>
      <c r="D973" s="67">
        <v>1.4285714285714286</v>
      </c>
      <c r="E973" s="68" t="s">
        <v>137</v>
      </c>
      <c r="F973" s="69">
        <v>30.78125</v>
      </c>
      <c r="G973" s="66"/>
      <c r="H973" s="70"/>
      <c r="I973" s="71"/>
      <c r="J973" s="71"/>
      <c r="K973" s="34"/>
      <c r="L973" s="78">
        <v>973</v>
      </c>
      <c r="M973" s="78"/>
      <c r="N973" s="73"/>
      <c r="O973" s="80" t="s">
        <v>381</v>
      </c>
      <c r="P973" s="80" t="s">
        <v>657</v>
      </c>
      <c r="Q973" s="80" t="s">
        <v>1150</v>
      </c>
      <c r="R973" s="80" t="s">
        <v>1554</v>
      </c>
      <c r="S973" s="80"/>
      <c r="T973" s="80"/>
      <c r="U973" s="80"/>
      <c r="V973" s="80"/>
      <c r="W973" s="80"/>
      <c r="X973" s="80"/>
      <c r="Y973" s="80"/>
      <c r="Z973" s="80"/>
      <c r="AA973" s="80"/>
      <c r="AB973">
        <v>4</v>
      </c>
      <c r="AC973" s="79" t="str">
        <f>REPLACE(INDEX(GroupVertices[Group],MATCH(Edges[[#This Row],[Vertex 1]],GroupVertices[Vertex],0)),1,1,"")</f>
        <v>6</v>
      </c>
      <c r="AD973" s="79" t="str">
        <f>REPLACE(INDEX(GroupVertices[Group],MATCH(Edges[[#This Row],[Vertex 2]],GroupVertices[Vertex],0)),1,1,"")</f>
        <v>6</v>
      </c>
      <c r="AE973" s="34"/>
      <c r="AF973" s="34"/>
      <c r="AG973" s="34"/>
      <c r="AH973" s="34"/>
      <c r="AI973" s="34"/>
      <c r="AJ973" s="34"/>
      <c r="AK973" s="34"/>
      <c r="AL973" s="34"/>
      <c r="AM973" s="34"/>
    </row>
    <row r="974" spans="1:39" ht="15">
      <c r="A974" s="65" t="s">
        <v>293</v>
      </c>
      <c r="B974" s="65" t="s">
        <v>380</v>
      </c>
      <c r="C974" s="66" t="s">
        <v>4894</v>
      </c>
      <c r="D974" s="67">
        <v>1.4285714285714286</v>
      </c>
      <c r="E974" s="68" t="s">
        <v>137</v>
      </c>
      <c r="F974" s="69">
        <v>30.78125</v>
      </c>
      <c r="G974" s="66"/>
      <c r="H974" s="70"/>
      <c r="I974" s="71"/>
      <c r="J974" s="71"/>
      <c r="K974" s="34"/>
      <c r="L974" s="78">
        <v>974</v>
      </c>
      <c r="M974" s="78"/>
      <c r="N974" s="73"/>
      <c r="O974" s="80" t="s">
        <v>381</v>
      </c>
      <c r="P974" s="80" t="s">
        <v>657</v>
      </c>
      <c r="Q974" s="80" t="s">
        <v>1151</v>
      </c>
      <c r="R974" s="80" t="s">
        <v>1554</v>
      </c>
      <c r="S974" s="80"/>
      <c r="T974" s="80"/>
      <c r="U974" s="80"/>
      <c r="V974" s="80"/>
      <c r="W974" s="80"/>
      <c r="X974" s="80"/>
      <c r="Y974" s="80"/>
      <c r="Z974" s="80"/>
      <c r="AA974" s="80"/>
      <c r="AB974">
        <v>4</v>
      </c>
      <c r="AC974" s="79" t="str">
        <f>REPLACE(INDEX(GroupVertices[Group],MATCH(Edges[[#This Row],[Vertex 1]],GroupVertices[Vertex],0)),1,1,"")</f>
        <v>6</v>
      </c>
      <c r="AD974" s="79" t="str">
        <f>REPLACE(INDEX(GroupVertices[Group],MATCH(Edges[[#This Row],[Vertex 2]],GroupVertices[Vertex],0)),1,1,"")</f>
        <v>6</v>
      </c>
      <c r="AE974" s="34"/>
      <c r="AF974" s="34"/>
      <c r="AG974" s="34"/>
      <c r="AH974" s="34"/>
      <c r="AI974" s="34"/>
      <c r="AJ974" s="34"/>
      <c r="AK974" s="34"/>
      <c r="AL974" s="34"/>
      <c r="AM974" s="34"/>
    </row>
    <row r="975" spans="1:39" ht="15">
      <c r="A975" s="65" t="s">
        <v>293</v>
      </c>
      <c r="B975" s="65" t="s">
        <v>380</v>
      </c>
      <c r="C975" s="66" t="s">
        <v>4894</v>
      </c>
      <c r="D975" s="67">
        <v>1.4285714285714286</v>
      </c>
      <c r="E975" s="68" t="s">
        <v>137</v>
      </c>
      <c r="F975" s="69">
        <v>30.78125</v>
      </c>
      <c r="G975" s="66"/>
      <c r="H975" s="70"/>
      <c r="I975" s="71"/>
      <c r="J975" s="71"/>
      <c r="K975" s="34"/>
      <c r="L975" s="78">
        <v>975</v>
      </c>
      <c r="M975" s="78"/>
      <c r="N975" s="73"/>
      <c r="O975" s="80" t="s">
        <v>381</v>
      </c>
      <c r="P975" s="80" t="s">
        <v>657</v>
      </c>
      <c r="Q975" s="80" t="s">
        <v>1152</v>
      </c>
      <c r="R975" s="80" t="s">
        <v>1554</v>
      </c>
      <c r="S975" s="80"/>
      <c r="T975" s="80"/>
      <c r="U975" s="80"/>
      <c r="V975" s="80"/>
      <c r="W975" s="80"/>
      <c r="X975" s="80"/>
      <c r="Y975" s="80"/>
      <c r="Z975" s="80"/>
      <c r="AA975" s="80"/>
      <c r="AB975">
        <v>4</v>
      </c>
      <c r="AC975" s="79" t="str">
        <f>REPLACE(INDEX(GroupVertices[Group],MATCH(Edges[[#This Row],[Vertex 1]],GroupVertices[Vertex],0)),1,1,"")</f>
        <v>6</v>
      </c>
      <c r="AD975" s="79" t="str">
        <f>REPLACE(INDEX(GroupVertices[Group],MATCH(Edges[[#This Row],[Vertex 2]],GroupVertices[Vertex],0)),1,1,"")</f>
        <v>6</v>
      </c>
      <c r="AE975" s="34"/>
      <c r="AF975" s="34"/>
      <c r="AG975" s="34"/>
      <c r="AH975" s="34"/>
      <c r="AI975" s="34"/>
      <c r="AJ975" s="34"/>
      <c r="AK975" s="34"/>
      <c r="AL975" s="34"/>
      <c r="AM975" s="34"/>
    </row>
    <row r="976" spans="1:39" ht="15">
      <c r="A976" s="65" t="s">
        <v>293</v>
      </c>
      <c r="B976" s="65" t="s">
        <v>380</v>
      </c>
      <c r="C976" s="66" t="s">
        <v>4894</v>
      </c>
      <c r="D976" s="67">
        <v>1.4285714285714286</v>
      </c>
      <c r="E976" s="68" t="s">
        <v>137</v>
      </c>
      <c r="F976" s="69">
        <v>30.78125</v>
      </c>
      <c r="G976" s="66"/>
      <c r="H976" s="70"/>
      <c r="I976" s="71"/>
      <c r="J976" s="71"/>
      <c r="K976" s="34"/>
      <c r="L976" s="78">
        <v>976</v>
      </c>
      <c r="M976" s="78"/>
      <c r="N976" s="73"/>
      <c r="O976" s="80" t="s">
        <v>381</v>
      </c>
      <c r="P976" s="80" t="s">
        <v>657</v>
      </c>
      <c r="Q976" s="80" t="s">
        <v>1153</v>
      </c>
      <c r="R976" s="80" t="s">
        <v>1554</v>
      </c>
      <c r="S976" s="80"/>
      <c r="T976" s="80"/>
      <c r="U976" s="80"/>
      <c r="V976" s="80"/>
      <c r="W976" s="80"/>
      <c r="X976" s="80"/>
      <c r="Y976" s="80"/>
      <c r="Z976" s="80"/>
      <c r="AA976" s="80"/>
      <c r="AB976">
        <v>4</v>
      </c>
      <c r="AC976" s="79" t="str">
        <f>REPLACE(INDEX(GroupVertices[Group],MATCH(Edges[[#This Row],[Vertex 1]],GroupVertices[Vertex],0)),1,1,"")</f>
        <v>6</v>
      </c>
      <c r="AD976" s="79" t="str">
        <f>REPLACE(INDEX(GroupVertices[Group],MATCH(Edges[[#This Row],[Vertex 2]],GroupVertices[Vertex],0)),1,1,"")</f>
        <v>6</v>
      </c>
      <c r="AE976" s="34"/>
      <c r="AF976" s="34"/>
      <c r="AG976" s="34"/>
      <c r="AH976" s="34"/>
      <c r="AI976" s="34"/>
      <c r="AJ976" s="34"/>
      <c r="AK976" s="34"/>
      <c r="AL976" s="34"/>
      <c r="AM976" s="34"/>
    </row>
    <row r="977" spans="1:39" ht="15">
      <c r="A977" s="65" t="s">
        <v>338</v>
      </c>
      <c r="B977" s="65" t="s">
        <v>380</v>
      </c>
      <c r="C977" s="66" t="s">
        <v>4893</v>
      </c>
      <c r="D977" s="67">
        <v>1</v>
      </c>
      <c r="E977" s="68" t="s">
        <v>133</v>
      </c>
      <c r="F977" s="69">
        <v>32</v>
      </c>
      <c r="G977" s="66"/>
      <c r="H977" s="70"/>
      <c r="I977" s="71"/>
      <c r="J977" s="71"/>
      <c r="K977" s="34"/>
      <c r="L977" s="78">
        <v>977</v>
      </c>
      <c r="M977" s="78"/>
      <c r="N977" s="73"/>
      <c r="O977" s="80" t="s">
        <v>381</v>
      </c>
      <c r="P977" s="80" t="s">
        <v>658</v>
      </c>
      <c r="Q977" s="80" t="s">
        <v>1154</v>
      </c>
      <c r="R977" s="80" t="s">
        <v>1154</v>
      </c>
      <c r="S977" s="80"/>
      <c r="T977" s="80"/>
      <c r="U977" s="80"/>
      <c r="V977" s="80"/>
      <c r="W977" s="80"/>
      <c r="X977" s="80"/>
      <c r="Y977" s="80"/>
      <c r="Z977" s="80"/>
      <c r="AA977" s="80"/>
      <c r="AB977">
        <v>1</v>
      </c>
      <c r="AC977" s="79" t="str">
        <f>REPLACE(INDEX(GroupVertices[Group],MATCH(Edges[[#This Row],[Vertex 1]],GroupVertices[Vertex],0)),1,1,"")</f>
        <v>4</v>
      </c>
      <c r="AD977" s="79" t="str">
        <f>REPLACE(INDEX(GroupVertices[Group],MATCH(Edges[[#This Row],[Vertex 2]],GroupVertices[Vertex],0)),1,1,"")</f>
        <v>6</v>
      </c>
      <c r="AE977" s="34"/>
      <c r="AF977" s="34"/>
      <c r="AG977" s="34"/>
      <c r="AH977" s="34"/>
      <c r="AI977" s="34"/>
      <c r="AJ977" s="34"/>
      <c r="AK977" s="34"/>
      <c r="AL977" s="34"/>
      <c r="AM977" s="34"/>
    </row>
    <row r="978" spans="1:39" ht="15">
      <c r="A978" s="65" t="s">
        <v>237</v>
      </c>
      <c r="B978" s="65" t="s">
        <v>328</v>
      </c>
      <c r="C978" s="66" t="s">
        <v>4893</v>
      </c>
      <c r="D978" s="67">
        <v>1</v>
      </c>
      <c r="E978" s="68" t="s">
        <v>133</v>
      </c>
      <c r="F978" s="69">
        <v>32</v>
      </c>
      <c r="G978" s="66"/>
      <c r="H978" s="70"/>
      <c r="I978" s="71"/>
      <c r="J978" s="71"/>
      <c r="K978" s="34"/>
      <c r="L978" s="78">
        <v>978</v>
      </c>
      <c r="M978" s="78"/>
      <c r="N978" s="73"/>
      <c r="O978" s="80" t="s">
        <v>381</v>
      </c>
      <c r="P978" s="80" t="s">
        <v>659</v>
      </c>
      <c r="Q978" s="80" t="s">
        <v>1155</v>
      </c>
      <c r="R978" s="80" t="s">
        <v>1555</v>
      </c>
      <c r="S978" s="80"/>
      <c r="T978" s="80"/>
      <c r="U978" s="80"/>
      <c r="V978" s="80"/>
      <c r="W978" s="80"/>
      <c r="X978" s="80"/>
      <c r="Y978" s="80"/>
      <c r="Z978" s="80"/>
      <c r="AA978" s="80"/>
      <c r="AB978">
        <v>1</v>
      </c>
      <c r="AC978" s="79" t="str">
        <f>REPLACE(INDEX(GroupVertices[Group],MATCH(Edges[[#This Row],[Vertex 1]],GroupVertices[Vertex],0)),1,1,"")</f>
        <v>7</v>
      </c>
      <c r="AD978" s="79" t="str">
        <f>REPLACE(INDEX(GroupVertices[Group],MATCH(Edges[[#This Row],[Vertex 2]],GroupVertices[Vertex],0)),1,1,"")</f>
        <v>4</v>
      </c>
      <c r="AE978" s="34"/>
      <c r="AF978" s="34"/>
      <c r="AG978" s="34"/>
      <c r="AH978" s="34"/>
      <c r="AI978" s="34"/>
      <c r="AJ978" s="34"/>
      <c r="AK978" s="34"/>
      <c r="AL978" s="34"/>
      <c r="AM978" s="34"/>
    </row>
    <row r="979" spans="1:39" ht="15">
      <c r="A979" s="65" t="s">
        <v>320</v>
      </c>
      <c r="B979" s="65" t="s">
        <v>328</v>
      </c>
      <c r="C979" s="66" t="s">
        <v>4894</v>
      </c>
      <c r="D979" s="67">
        <v>1.2857142857142856</v>
      </c>
      <c r="E979" s="68" t="s">
        <v>137</v>
      </c>
      <c r="F979" s="69">
        <v>31.1875</v>
      </c>
      <c r="G979" s="66"/>
      <c r="H979" s="70"/>
      <c r="I979" s="71"/>
      <c r="J979" s="71"/>
      <c r="K979" s="34"/>
      <c r="L979" s="78">
        <v>979</v>
      </c>
      <c r="M979" s="78"/>
      <c r="N979" s="73"/>
      <c r="O979" s="80" t="s">
        <v>381</v>
      </c>
      <c r="P979" s="80" t="s">
        <v>659</v>
      </c>
      <c r="Q979" s="80" t="s">
        <v>1156</v>
      </c>
      <c r="R979" s="80" t="s">
        <v>1555</v>
      </c>
      <c r="S979" s="80"/>
      <c r="T979" s="80"/>
      <c r="U979" s="80"/>
      <c r="V979" s="80"/>
      <c r="W979" s="80"/>
      <c r="X979" s="80"/>
      <c r="Y979" s="80"/>
      <c r="Z979" s="80"/>
      <c r="AA979" s="80"/>
      <c r="AB979">
        <v>3</v>
      </c>
      <c r="AC979" s="79" t="str">
        <f>REPLACE(INDEX(GroupVertices[Group],MATCH(Edges[[#This Row],[Vertex 1]],GroupVertices[Vertex],0)),1,1,"")</f>
        <v>4</v>
      </c>
      <c r="AD979" s="79" t="str">
        <f>REPLACE(INDEX(GroupVertices[Group],MATCH(Edges[[#This Row],[Vertex 2]],GroupVertices[Vertex],0)),1,1,"")</f>
        <v>4</v>
      </c>
      <c r="AE979" s="34"/>
      <c r="AF979" s="34"/>
      <c r="AG979" s="34"/>
      <c r="AH979" s="34"/>
      <c r="AI979" s="34"/>
      <c r="AJ979" s="34"/>
      <c r="AK979" s="34"/>
      <c r="AL979" s="34"/>
      <c r="AM979" s="34"/>
    </row>
    <row r="980" spans="1:39" ht="15">
      <c r="A980" s="65" t="s">
        <v>320</v>
      </c>
      <c r="B980" s="65" t="s">
        <v>328</v>
      </c>
      <c r="C980" s="66" t="s">
        <v>4894</v>
      </c>
      <c r="D980" s="67">
        <v>1.2857142857142856</v>
      </c>
      <c r="E980" s="68" t="s">
        <v>137</v>
      </c>
      <c r="F980" s="69">
        <v>31.1875</v>
      </c>
      <c r="G980" s="66"/>
      <c r="H980" s="70"/>
      <c r="I980" s="71"/>
      <c r="J980" s="71"/>
      <c r="K980" s="34"/>
      <c r="L980" s="78">
        <v>980</v>
      </c>
      <c r="M980" s="78"/>
      <c r="N980" s="73"/>
      <c r="O980" s="80" t="s">
        <v>381</v>
      </c>
      <c r="P980" s="80" t="s">
        <v>659</v>
      </c>
      <c r="Q980" s="80" t="s">
        <v>1157</v>
      </c>
      <c r="R980" s="80" t="s">
        <v>1555</v>
      </c>
      <c r="S980" s="80"/>
      <c r="T980" s="80"/>
      <c r="U980" s="80"/>
      <c r="V980" s="80"/>
      <c r="W980" s="80"/>
      <c r="X980" s="80"/>
      <c r="Y980" s="80"/>
      <c r="Z980" s="80"/>
      <c r="AA980" s="80"/>
      <c r="AB980">
        <v>3</v>
      </c>
      <c r="AC980" s="79" t="str">
        <f>REPLACE(INDEX(GroupVertices[Group],MATCH(Edges[[#This Row],[Vertex 1]],GroupVertices[Vertex],0)),1,1,"")</f>
        <v>4</v>
      </c>
      <c r="AD980" s="79" t="str">
        <f>REPLACE(INDEX(GroupVertices[Group],MATCH(Edges[[#This Row],[Vertex 2]],GroupVertices[Vertex],0)),1,1,"")</f>
        <v>4</v>
      </c>
      <c r="AE980" s="34"/>
      <c r="AF980" s="34"/>
      <c r="AG980" s="34"/>
      <c r="AH980" s="34"/>
      <c r="AI980" s="34"/>
      <c r="AJ980" s="34"/>
      <c r="AK980" s="34"/>
      <c r="AL980" s="34"/>
      <c r="AM980" s="34"/>
    </row>
    <row r="981" spans="1:39" ht="15">
      <c r="A981" s="65" t="s">
        <v>320</v>
      </c>
      <c r="B981" s="65" t="s">
        <v>328</v>
      </c>
      <c r="C981" s="66" t="s">
        <v>4894</v>
      </c>
      <c r="D981" s="67">
        <v>1.2857142857142856</v>
      </c>
      <c r="E981" s="68" t="s">
        <v>137</v>
      </c>
      <c r="F981" s="69">
        <v>31.1875</v>
      </c>
      <c r="G981" s="66"/>
      <c r="H981" s="70"/>
      <c r="I981" s="71"/>
      <c r="J981" s="71"/>
      <c r="K981" s="34"/>
      <c r="L981" s="78">
        <v>981</v>
      </c>
      <c r="M981" s="78"/>
      <c r="N981" s="73"/>
      <c r="O981" s="80" t="s">
        <v>381</v>
      </c>
      <c r="P981" s="80" t="s">
        <v>659</v>
      </c>
      <c r="Q981" s="80" t="s">
        <v>1158</v>
      </c>
      <c r="R981" s="80" t="s">
        <v>1555</v>
      </c>
      <c r="S981" s="80"/>
      <c r="T981" s="80"/>
      <c r="U981" s="80"/>
      <c r="V981" s="80"/>
      <c r="W981" s="80"/>
      <c r="X981" s="80"/>
      <c r="Y981" s="80"/>
      <c r="Z981" s="80"/>
      <c r="AA981" s="80"/>
      <c r="AB981">
        <v>3</v>
      </c>
      <c r="AC981" s="79" t="str">
        <f>REPLACE(INDEX(GroupVertices[Group],MATCH(Edges[[#This Row],[Vertex 1]],GroupVertices[Vertex],0)),1,1,"")</f>
        <v>4</v>
      </c>
      <c r="AD981" s="79" t="str">
        <f>REPLACE(INDEX(GroupVertices[Group],MATCH(Edges[[#This Row],[Vertex 2]],GroupVertices[Vertex],0)),1,1,"")</f>
        <v>4</v>
      </c>
      <c r="AE981" s="34"/>
      <c r="AF981" s="34"/>
      <c r="AG981" s="34"/>
      <c r="AH981" s="34"/>
      <c r="AI981" s="34"/>
      <c r="AJ981" s="34"/>
      <c r="AK981" s="34"/>
      <c r="AL981" s="34"/>
      <c r="AM981" s="34"/>
    </row>
    <row r="982" spans="1:39" ht="15">
      <c r="A982" s="65" t="s">
        <v>288</v>
      </c>
      <c r="B982" s="65" t="s">
        <v>328</v>
      </c>
      <c r="C982" s="66" t="s">
        <v>4893</v>
      </c>
      <c r="D982" s="67">
        <v>1</v>
      </c>
      <c r="E982" s="68" t="s">
        <v>133</v>
      </c>
      <c r="F982" s="69">
        <v>32</v>
      </c>
      <c r="G982" s="66"/>
      <c r="H982" s="70"/>
      <c r="I982" s="71"/>
      <c r="J982" s="71"/>
      <c r="K982" s="34"/>
      <c r="L982" s="78">
        <v>982</v>
      </c>
      <c r="M982" s="78"/>
      <c r="N982" s="73"/>
      <c r="O982" s="80" t="s">
        <v>381</v>
      </c>
      <c r="P982" s="80" t="s">
        <v>659</v>
      </c>
      <c r="Q982" s="80" t="s">
        <v>1159</v>
      </c>
      <c r="R982" s="80" t="s">
        <v>1555</v>
      </c>
      <c r="S982" s="80"/>
      <c r="T982" s="80"/>
      <c r="U982" s="80"/>
      <c r="V982" s="80"/>
      <c r="W982" s="80"/>
      <c r="X982" s="80"/>
      <c r="Y982" s="80"/>
      <c r="Z982" s="80"/>
      <c r="AA982" s="80"/>
      <c r="AB982">
        <v>1</v>
      </c>
      <c r="AC982" s="79" t="str">
        <f>REPLACE(INDEX(GroupVertices[Group],MATCH(Edges[[#This Row],[Vertex 1]],GroupVertices[Vertex],0)),1,1,"")</f>
        <v>3</v>
      </c>
      <c r="AD982" s="79" t="str">
        <f>REPLACE(INDEX(GroupVertices[Group],MATCH(Edges[[#This Row],[Vertex 2]],GroupVertices[Vertex],0)),1,1,"")</f>
        <v>4</v>
      </c>
      <c r="AE982" s="34"/>
      <c r="AF982" s="34"/>
      <c r="AG982" s="34"/>
      <c r="AH982" s="34"/>
      <c r="AI982" s="34"/>
      <c r="AJ982" s="34"/>
      <c r="AK982" s="34"/>
      <c r="AL982" s="34"/>
      <c r="AM982" s="34"/>
    </row>
    <row r="983" spans="1:39" ht="15">
      <c r="A983" s="65" t="s">
        <v>315</v>
      </c>
      <c r="B983" s="65" t="s">
        <v>328</v>
      </c>
      <c r="C983" s="66" t="s">
        <v>4894</v>
      </c>
      <c r="D983" s="67">
        <v>1.2857142857142856</v>
      </c>
      <c r="E983" s="68" t="s">
        <v>137</v>
      </c>
      <c r="F983" s="69">
        <v>31.1875</v>
      </c>
      <c r="G983" s="66"/>
      <c r="H983" s="70"/>
      <c r="I983" s="71"/>
      <c r="J983" s="71"/>
      <c r="K983" s="34"/>
      <c r="L983" s="78">
        <v>983</v>
      </c>
      <c r="M983" s="78"/>
      <c r="N983" s="73"/>
      <c r="O983" s="80" t="s">
        <v>381</v>
      </c>
      <c r="P983" s="80" t="s">
        <v>660</v>
      </c>
      <c r="Q983" s="80" t="s">
        <v>1160</v>
      </c>
      <c r="R983" s="80" t="s">
        <v>1556</v>
      </c>
      <c r="S983" s="80"/>
      <c r="T983" s="80"/>
      <c r="U983" s="80"/>
      <c r="V983" s="80"/>
      <c r="W983" s="80"/>
      <c r="X983" s="80"/>
      <c r="Y983" s="80"/>
      <c r="Z983" s="80"/>
      <c r="AA983" s="80"/>
      <c r="AB983">
        <v>3</v>
      </c>
      <c r="AC983" s="79" t="str">
        <f>REPLACE(INDEX(GroupVertices[Group],MATCH(Edges[[#This Row],[Vertex 1]],GroupVertices[Vertex],0)),1,1,"")</f>
        <v>4</v>
      </c>
      <c r="AD983" s="79" t="str">
        <f>REPLACE(INDEX(GroupVertices[Group],MATCH(Edges[[#This Row],[Vertex 2]],GroupVertices[Vertex],0)),1,1,"")</f>
        <v>4</v>
      </c>
      <c r="AE983" s="34"/>
      <c r="AF983" s="34"/>
      <c r="AG983" s="34"/>
      <c r="AH983" s="34"/>
      <c r="AI983" s="34"/>
      <c r="AJ983" s="34"/>
      <c r="AK983" s="34"/>
      <c r="AL983" s="34"/>
      <c r="AM983" s="34"/>
    </row>
    <row r="984" spans="1:39" ht="15">
      <c r="A984" s="65" t="s">
        <v>315</v>
      </c>
      <c r="B984" s="65" t="s">
        <v>328</v>
      </c>
      <c r="C984" s="66" t="s">
        <v>4894</v>
      </c>
      <c r="D984" s="67">
        <v>1.2857142857142856</v>
      </c>
      <c r="E984" s="68" t="s">
        <v>137</v>
      </c>
      <c r="F984" s="69">
        <v>31.1875</v>
      </c>
      <c r="G984" s="66"/>
      <c r="H984" s="70"/>
      <c r="I984" s="71"/>
      <c r="J984" s="71"/>
      <c r="K984" s="34"/>
      <c r="L984" s="78">
        <v>984</v>
      </c>
      <c r="M984" s="78"/>
      <c r="N984" s="73"/>
      <c r="O984" s="80" t="s">
        <v>381</v>
      </c>
      <c r="P984" s="80" t="s">
        <v>566</v>
      </c>
      <c r="Q984" s="80" t="s">
        <v>977</v>
      </c>
      <c r="R984" s="80" t="s">
        <v>1441</v>
      </c>
      <c r="S984" s="80" t="s">
        <v>1599</v>
      </c>
      <c r="T984" s="80"/>
      <c r="U984" s="80" t="s">
        <v>1634</v>
      </c>
      <c r="V984" s="80"/>
      <c r="W984" s="80"/>
      <c r="X984" s="80"/>
      <c r="Y984" s="80" t="s">
        <v>1737</v>
      </c>
      <c r="Z984" s="80" t="s">
        <v>1759</v>
      </c>
      <c r="AA984" s="80"/>
      <c r="AB984">
        <v>3</v>
      </c>
      <c r="AC984" s="79" t="str">
        <f>REPLACE(INDEX(GroupVertices[Group],MATCH(Edges[[#This Row],[Vertex 1]],GroupVertices[Vertex],0)),1,1,"")</f>
        <v>4</v>
      </c>
      <c r="AD984" s="79" t="str">
        <f>REPLACE(INDEX(GroupVertices[Group],MATCH(Edges[[#This Row],[Vertex 2]],GroupVertices[Vertex],0)),1,1,"")</f>
        <v>4</v>
      </c>
      <c r="AE984" s="34"/>
      <c r="AF984" s="34"/>
      <c r="AG984" s="34"/>
      <c r="AH984" s="34"/>
      <c r="AI984" s="34"/>
      <c r="AJ984" s="34"/>
      <c r="AK984" s="34"/>
      <c r="AL984" s="34"/>
      <c r="AM984" s="34"/>
    </row>
    <row r="985" spans="1:39" ht="15">
      <c r="A985" s="65" t="s">
        <v>315</v>
      </c>
      <c r="B985" s="65" t="s">
        <v>328</v>
      </c>
      <c r="C985" s="66" t="s">
        <v>4894</v>
      </c>
      <c r="D985" s="67">
        <v>1.2857142857142856</v>
      </c>
      <c r="E985" s="68" t="s">
        <v>137</v>
      </c>
      <c r="F985" s="69">
        <v>31.1875</v>
      </c>
      <c r="G985" s="66"/>
      <c r="H985" s="70"/>
      <c r="I985" s="71"/>
      <c r="J985" s="71"/>
      <c r="K985" s="34"/>
      <c r="L985" s="78">
        <v>985</v>
      </c>
      <c r="M985" s="78"/>
      <c r="N985" s="73"/>
      <c r="O985" s="80" t="s">
        <v>381</v>
      </c>
      <c r="P985" s="80" t="s">
        <v>566</v>
      </c>
      <c r="Q985" s="80" t="s">
        <v>978</v>
      </c>
      <c r="R985" s="80" t="s">
        <v>1441</v>
      </c>
      <c r="S985" s="80" t="s">
        <v>1600</v>
      </c>
      <c r="T985" s="80"/>
      <c r="U985" s="80" t="s">
        <v>1634</v>
      </c>
      <c r="V985" s="80"/>
      <c r="W985" s="80"/>
      <c r="X985" s="80"/>
      <c r="Y985" s="80" t="s">
        <v>1738</v>
      </c>
      <c r="Z985" s="80" t="s">
        <v>1759</v>
      </c>
      <c r="AA985" s="80"/>
      <c r="AB985">
        <v>3</v>
      </c>
      <c r="AC985" s="79" t="str">
        <f>REPLACE(INDEX(GroupVertices[Group],MATCH(Edges[[#This Row],[Vertex 1]],GroupVertices[Vertex],0)),1,1,"")</f>
        <v>4</v>
      </c>
      <c r="AD985" s="79" t="str">
        <f>REPLACE(INDEX(GroupVertices[Group],MATCH(Edges[[#This Row],[Vertex 2]],GroupVertices[Vertex],0)),1,1,"")</f>
        <v>4</v>
      </c>
      <c r="AE985" s="34"/>
      <c r="AF985" s="34"/>
      <c r="AG985" s="34"/>
      <c r="AH985" s="34"/>
      <c r="AI985" s="34"/>
      <c r="AJ985" s="34"/>
      <c r="AK985" s="34"/>
      <c r="AL985" s="34"/>
      <c r="AM985" s="34"/>
    </row>
    <row r="986" spans="1:39" ht="15">
      <c r="A986" s="65" t="s">
        <v>338</v>
      </c>
      <c r="B986" s="65" t="s">
        <v>328</v>
      </c>
      <c r="C986" s="66" t="s">
        <v>4893</v>
      </c>
      <c r="D986" s="67">
        <v>1</v>
      </c>
      <c r="E986" s="68" t="s">
        <v>133</v>
      </c>
      <c r="F986" s="69">
        <v>32</v>
      </c>
      <c r="G986" s="66"/>
      <c r="H986" s="70"/>
      <c r="I986" s="71"/>
      <c r="J986" s="71"/>
      <c r="K986" s="34"/>
      <c r="L986" s="78">
        <v>986</v>
      </c>
      <c r="M986" s="78"/>
      <c r="N986" s="73"/>
      <c r="O986" s="80" t="s">
        <v>381</v>
      </c>
      <c r="P986" s="80" t="s">
        <v>659</v>
      </c>
      <c r="Q986" s="80" t="s">
        <v>1161</v>
      </c>
      <c r="R986" s="80" t="s">
        <v>1555</v>
      </c>
      <c r="S986" s="80"/>
      <c r="T986" s="80"/>
      <c r="U986" s="80"/>
      <c r="V986" s="80"/>
      <c r="W986" s="80"/>
      <c r="X986" s="80"/>
      <c r="Y986" s="80"/>
      <c r="Z986" s="80"/>
      <c r="AA986" s="80"/>
      <c r="AB986">
        <v>1</v>
      </c>
      <c r="AC986" s="79" t="str">
        <f>REPLACE(INDEX(GroupVertices[Group],MATCH(Edges[[#This Row],[Vertex 1]],GroupVertices[Vertex],0)),1,1,"")</f>
        <v>4</v>
      </c>
      <c r="AD986" s="79" t="str">
        <f>REPLACE(INDEX(GroupVertices[Group],MATCH(Edges[[#This Row],[Vertex 2]],GroupVertices[Vertex],0)),1,1,"")</f>
        <v>4</v>
      </c>
      <c r="AE986" s="34"/>
      <c r="AF986" s="34"/>
      <c r="AG986" s="34"/>
      <c r="AH986" s="34"/>
      <c r="AI986" s="34"/>
      <c r="AJ986" s="34"/>
      <c r="AK986" s="34"/>
      <c r="AL986" s="34"/>
      <c r="AM986" s="34"/>
    </row>
    <row r="987" spans="1:39" ht="15">
      <c r="A987" s="65" t="s">
        <v>320</v>
      </c>
      <c r="B987" s="65" t="s">
        <v>237</v>
      </c>
      <c r="C987" s="66" t="s">
        <v>4894</v>
      </c>
      <c r="D987" s="67">
        <v>1.2857142857142856</v>
      </c>
      <c r="E987" s="68" t="s">
        <v>137</v>
      </c>
      <c r="F987" s="69">
        <v>31.1875</v>
      </c>
      <c r="G987" s="66"/>
      <c r="H987" s="70"/>
      <c r="I987" s="71"/>
      <c r="J987" s="71"/>
      <c r="K987" s="34"/>
      <c r="L987" s="78">
        <v>987</v>
      </c>
      <c r="M987" s="78"/>
      <c r="N987" s="73"/>
      <c r="O987" s="80" t="s">
        <v>381</v>
      </c>
      <c r="P987" s="80" t="s">
        <v>659</v>
      </c>
      <c r="Q987" s="80" t="s">
        <v>1156</v>
      </c>
      <c r="R987" s="80" t="s">
        <v>1155</v>
      </c>
      <c r="S987" s="80"/>
      <c r="T987" s="80"/>
      <c r="U987" s="80"/>
      <c r="V987" s="80"/>
      <c r="W987" s="80"/>
      <c r="X987" s="80"/>
      <c r="Y987" s="80"/>
      <c r="Z987" s="80"/>
      <c r="AA987" s="80"/>
      <c r="AB987">
        <v>3</v>
      </c>
      <c r="AC987" s="79" t="str">
        <f>REPLACE(INDEX(GroupVertices[Group],MATCH(Edges[[#This Row],[Vertex 1]],GroupVertices[Vertex],0)),1,1,"")</f>
        <v>4</v>
      </c>
      <c r="AD987" s="79" t="str">
        <f>REPLACE(INDEX(GroupVertices[Group],MATCH(Edges[[#This Row],[Vertex 2]],GroupVertices[Vertex],0)),1,1,"")</f>
        <v>7</v>
      </c>
      <c r="AE987" s="34"/>
      <c r="AF987" s="34"/>
      <c r="AG987" s="34"/>
      <c r="AH987" s="34"/>
      <c r="AI987" s="34"/>
      <c r="AJ987" s="34"/>
      <c r="AK987" s="34"/>
      <c r="AL987" s="34"/>
      <c r="AM987" s="34"/>
    </row>
    <row r="988" spans="1:39" ht="15">
      <c r="A988" s="65" t="s">
        <v>320</v>
      </c>
      <c r="B988" s="65" t="s">
        <v>237</v>
      </c>
      <c r="C988" s="66" t="s">
        <v>4894</v>
      </c>
      <c r="D988" s="67">
        <v>1.2857142857142856</v>
      </c>
      <c r="E988" s="68" t="s">
        <v>137</v>
      </c>
      <c r="F988" s="69">
        <v>31.1875</v>
      </c>
      <c r="G988" s="66"/>
      <c r="H988" s="70"/>
      <c r="I988" s="71"/>
      <c r="J988" s="71"/>
      <c r="K988" s="34"/>
      <c r="L988" s="78">
        <v>988</v>
      </c>
      <c r="M988" s="78"/>
      <c r="N988" s="73"/>
      <c r="O988" s="80" t="s">
        <v>381</v>
      </c>
      <c r="P988" s="80" t="s">
        <v>659</v>
      </c>
      <c r="Q988" s="80" t="s">
        <v>1157</v>
      </c>
      <c r="R988" s="80" t="s">
        <v>1155</v>
      </c>
      <c r="S988" s="80"/>
      <c r="T988" s="80"/>
      <c r="U988" s="80"/>
      <c r="V988" s="80"/>
      <c r="W988" s="80"/>
      <c r="X988" s="80"/>
      <c r="Y988" s="80"/>
      <c r="Z988" s="80"/>
      <c r="AA988" s="80"/>
      <c r="AB988">
        <v>3</v>
      </c>
      <c r="AC988" s="79" t="str">
        <f>REPLACE(INDEX(GroupVertices[Group],MATCH(Edges[[#This Row],[Vertex 1]],GroupVertices[Vertex],0)),1,1,"")</f>
        <v>4</v>
      </c>
      <c r="AD988" s="79" t="str">
        <f>REPLACE(INDEX(GroupVertices[Group],MATCH(Edges[[#This Row],[Vertex 2]],GroupVertices[Vertex],0)),1,1,"")</f>
        <v>7</v>
      </c>
      <c r="AE988" s="34"/>
      <c r="AF988" s="34"/>
      <c r="AG988" s="34"/>
      <c r="AH988" s="34"/>
      <c r="AI988" s="34"/>
      <c r="AJ988" s="34"/>
      <c r="AK988" s="34"/>
      <c r="AL988" s="34"/>
      <c r="AM988" s="34"/>
    </row>
    <row r="989" spans="1:39" ht="15">
      <c r="A989" s="65" t="s">
        <v>320</v>
      </c>
      <c r="B989" s="65" t="s">
        <v>237</v>
      </c>
      <c r="C989" s="66" t="s">
        <v>4894</v>
      </c>
      <c r="D989" s="67">
        <v>1.2857142857142856</v>
      </c>
      <c r="E989" s="68" t="s">
        <v>137</v>
      </c>
      <c r="F989" s="69">
        <v>31.1875</v>
      </c>
      <c r="G989" s="66"/>
      <c r="H989" s="70"/>
      <c r="I989" s="71"/>
      <c r="J989" s="71"/>
      <c r="K989" s="34"/>
      <c r="L989" s="78">
        <v>989</v>
      </c>
      <c r="M989" s="78"/>
      <c r="N989" s="73"/>
      <c r="O989" s="80" t="s">
        <v>381</v>
      </c>
      <c r="P989" s="80" t="s">
        <v>659</v>
      </c>
      <c r="Q989" s="80" t="s">
        <v>1158</v>
      </c>
      <c r="R989" s="80" t="s">
        <v>1155</v>
      </c>
      <c r="S989" s="80"/>
      <c r="T989" s="80"/>
      <c r="U989" s="80"/>
      <c r="V989" s="80"/>
      <c r="W989" s="80"/>
      <c r="X989" s="80"/>
      <c r="Y989" s="80"/>
      <c r="Z989" s="80"/>
      <c r="AA989" s="80"/>
      <c r="AB989">
        <v>3</v>
      </c>
      <c r="AC989" s="79" t="str">
        <f>REPLACE(INDEX(GroupVertices[Group],MATCH(Edges[[#This Row],[Vertex 1]],GroupVertices[Vertex],0)),1,1,"")</f>
        <v>4</v>
      </c>
      <c r="AD989" s="79" t="str">
        <f>REPLACE(INDEX(GroupVertices[Group],MATCH(Edges[[#This Row],[Vertex 2]],GroupVertices[Vertex],0)),1,1,"")</f>
        <v>7</v>
      </c>
      <c r="AE989" s="34"/>
      <c r="AF989" s="34"/>
      <c r="AG989" s="34"/>
      <c r="AH989" s="34"/>
      <c r="AI989" s="34"/>
      <c r="AJ989" s="34"/>
      <c r="AK989" s="34"/>
      <c r="AL989" s="34"/>
      <c r="AM989" s="34"/>
    </row>
    <row r="990" spans="1:39" ht="15">
      <c r="A990" s="65" t="s">
        <v>288</v>
      </c>
      <c r="B990" s="65" t="s">
        <v>237</v>
      </c>
      <c r="C990" s="66" t="s">
        <v>4893</v>
      </c>
      <c r="D990" s="67">
        <v>1</v>
      </c>
      <c r="E990" s="68" t="s">
        <v>133</v>
      </c>
      <c r="F990" s="69">
        <v>32</v>
      </c>
      <c r="G990" s="66"/>
      <c r="H990" s="70"/>
      <c r="I990" s="71"/>
      <c r="J990" s="71"/>
      <c r="K990" s="34"/>
      <c r="L990" s="78">
        <v>990</v>
      </c>
      <c r="M990" s="78"/>
      <c r="N990" s="73"/>
      <c r="O990" s="80" t="s">
        <v>381</v>
      </c>
      <c r="P990" s="80" t="s">
        <v>659</v>
      </c>
      <c r="Q990" s="80" t="s">
        <v>1159</v>
      </c>
      <c r="R990" s="80" t="s">
        <v>1155</v>
      </c>
      <c r="S990" s="80"/>
      <c r="T990" s="80"/>
      <c r="U990" s="80"/>
      <c r="V990" s="80"/>
      <c r="W990" s="80"/>
      <c r="X990" s="80"/>
      <c r="Y990" s="80"/>
      <c r="Z990" s="80"/>
      <c r="AA990" s="80"/>
      <c r="AB990">
        <v>1</v>
      </c>
      <c r="AC990" s="79" t="str">
        <f>REPLACE(INDEX(GroupVertices[Group],MATCH(Edges[[#This Row],[Vertex 1]],GroupVertices[Vertex],0)),1,1,"")</f>
        <v>3</v>
      </c>
      <c r="AD990" s="79" t="str">
        <f>REPLACE(INDEX(GroupVertices[Group],MATCH(Edges[[#This Row],[Vertex 2]],GroupVertices[Vertex],0)),1,1,"")</f>
        <v>7</v>
      </c>
      <c r="AE990" s="34"/>
      <c r="AF990" s="34"/>
      <c r="AG990" s="34"/>
      <c r="AH990" s="34"/>
      <c r="AI990" s="34"/>
      <c r="AJ990" s="34"/>
      <c r="AK990" s="34"/>
      <c r="AL990" s="34"/>
      <c r="AM990" s="34"/>
    </row>
    <row r="991" spans="1:39" ht="15">
      <c r="A991" s="65" t="s">
        <v>293</v>
      </c>
      <c r="B991" s="65" t="s">
        <v>237</v>
      </c>
      <c r="C991" s="66" t="s">
        <v>4893</v>
      </c>
      <c r="D991" s="67">
        <v>1</v>
      </c>
      <c r="E991" s="68" t="s">
        <v>133</v>
      </c>
      <c r="F991" s="69">
        <v>32</v>
      </c>
      <c r="G991" s="66"/>
      <c r="H991" s="70"/>
      <c r="I991" s="71"/>
      <c r="J991" s="71"/>
      <c r="K991" s="34"/>
      <c r="L991" s="78">
        <v>991</v>
      </c>
      <c r="M991" s="78"/>
      <c r="N991" s="73"/>
      <c r="O991" s="80" t="s">
        <v>381</v>
      </c>
      <c r="P991" s="80" t="s">
        <v>661</v>
      </c>
      <c r="Q991" s="80" t="s">
        <v>1162</v>
      </c>
      <c r="R991" s="80" t="s">
        <v>1557</v>
      </c>
      <c r="S991" s="80"/>
      <c r="T991" s="80"/>
      <c r="U991" s="80"/>
      <c r="V991" s="80"/>
      <c r="W991" s="80"/>
      <c r="X991" s="80"/>
      <c r="Y991" s="80"/>
      <c r="Z991" s="80"/>
      <c r="AA991" s="80"/>
      <c r="AB991">
        <v>1</v>
      </c>
      <c r="AC991" s="79" t="str">
        <f>REPLACE(INDEX(GroupVertices[Group],MATCH(Edges[[#This Row],[Vertex 1]],GroupVertices[Vertex],0)),1,1,"")</f>
        <v>6</v>
      </c>
      <c r="AD991" s="79" t="str">
        <f>REPLACE(INDEX(GroupVertices[Group],MATCH(Edges[[#This Row],[Vertex 2]],GroupVertices[Vertex],0)),1,1,"")</f>
        <v>7</v>
      </c>
      <c r="AE991" s="34"/>
      <c r="AF991" s="34"/>
      <c r="AG991" s="34"/>
      <c r="AH991" s="34"/>
      <c r="AI991" s="34"/>
      <c r="AJ991" s="34"/>
      <c r="AK991" s="34"/>
      <c r="AL991" s="34"/>
      <c r="AM991" s="34"/>
    </row>
    <row r="992" spans="1:39" ht="15">
      <c r="A992" s="65" t="s">
        <v>338</v>
      </c>
      <c r="B992" s="65" t="s">
        <v>237</v>
      </c>
      <c r="C992" s="66" t="s">
        <v>4893</v>
      </c>
      <c r="D992" s="67">
        <v>1</v>
      </c>
      <c r="E992" s="68" t="s">
        <v>133</v>
      </c>
      <c r="F992" s="69">
        <v>32</v>
      </c>
      <c r="G992" s="66"/>
      <c r="H992" s="70"/>
      <c r="I992" s="71"/>
      <c r="J992" s="71"/>
      <c r="K992" s="34"/>
      <c r="L992" s="78">
        <v>992</v>
      </c>
      <c r="M992" s="78"/>
      <c r="N992" s="73"/>
      <c r="O992" s="80" t="s">
        <v>381</v>
      </c>
      <c r="P992" s="80" t="s">
        <v>659</v>
      </c>
      <c r="Q992" s="80" t="s">
        <v>1161</v>
      </c>
      <c r="R992" s="80" t="s">
        <v>1155</v>
      </c>
      <c r="S992" s="80"/>
      <c r="T992" s="80"/>
      <c r="U992" s="80"/>
      <c r="V992" s="80"/>
      <c r="W992" s="80"/>
      <c r="X992" s="80"/>
      <c r="Y992" s="80"/>
      <c r="Z992" s="80"/>
      <c r="AA992" s="80"/>
      <c r="AB992">
        <v>1</v>
      </c>
      <c r="AC992" s="79" t="str">
        <f>REPLACE(INDEX(GroupVertices[Group],MATCH(Edges[[#This Row],[Vertex 1]],GroupVertices[Vertex],0)),1,1,"")</f>
        <v>4</v>
      </c>
      <c r="AD992" s="79" t="str">
        <f>REPLACE(INDEX(GroupVertices[Group],MATCH(Edges[[#This Row],[Vertex 2]],GroupVertices[Vertex],0)),1,1,"")</f>
        <v>7</v>
      </c>
      <c r="AE992" s="34"/>
      <c r="AF992" s="34"/>
      <c r="AG992" s="34"/>
      <c r="AH992" s="34"/>
      <c r="AI992" s="34"/>
      <c r="AJ992" s="34"/>
      <c r="AK992" s="34"/>
      <c r="AL992" s="34"/>
      <c r="AM992" s="34"/>
    </row>
    <row r="993" spans="1:39" ht="15">
      <c r="A993" s="65" t="s">
        <v>288</v>
      </c>
      <c r="B993" s="65" t="s">
        <v>320</v>
      </c>
      <c r="C993" s="66" t="s">
        <v>4894</v>
      </c>
      <c r="D993" s="67">
        <v>1.2857142857142856</v>
      </c>
      <c r="E993" s="68" t="s">
        <v>137</v>
      </c>
      <c r="F993" s="69">
        <v>31.1875</v>
      </c>
      <c r="G993" s="66"/>
      <c r="H993" s="70"/>
      <c r="I993" s="71"/>
      <c r="J993" s="71"/>
      <c r="K993" s="34"/>
      <c r="L993" s="78">
        <v>993</v>
      </c>
      <c r="M993" s="78"/>
      <c r="N993" s="73"/>
      <c r="O993" s="80" t="s">
        <v>381</v>
      </c>
      <c r="P993" s="80" t="s">
        <v>659</v>
      </c>
      <c r="Q993" s="80" t="s">
        <v>1159</v>
      </c>
      <c r="R993" s="80" t="s">
        <v>1156</v>
      </c>
      <c r="S993" s="80"/>
      <c r="T993" s="80"/>
      <c r="U993" s="80"/>
      <c r="V993" s="80"/>
      <c r="W993" s="80"/>
      <c r="X993" s="80"/>
      <c r="Y993" s="80"/>
      <c r="Z993" s="80"/>
      <c r="AA993" s="80"/>
      <c r="AB993">
        <v>3</v>
      </c>
      <c r="AC993" s="79" t="str">
        <f>REPLACE(INDEX(GroupVertices[Group],MATCH(Edges[[#This Row],[Vertex 1]],GroupVertices[Vertex],0)),1,1,"")</f>
        <v>3</v>
      </c>
      <c r="AD993" s="79" t="str">
        <f>REPLACE(INDEX(GroupVertices[Group],MATCH(Edges[[#This Row],[Vertex 2]],GroupVertices[Vertex],0)),1,1,"")</f>
        <v>4</v>
      </c>
      <c r="AE993" s="34"/>
      <c r="AF993" s="34"/>
      <c r="AG993" s="34"/>
      <c r="AH993" s="34"/>
      <c r="AI993" s="34"/>
      <c r="AJ993" s="34"/>
      <c r="AK993" s="34"/>
      <c r="AL993" s="34"/>
      <c r="AM993" s="34"/>
    </row>
    <row r="994" spans="1:39" ht="15">
      <c r="A994" s="65" t="s">
        <v>288</v>
      </c>
      <c r="B994" s="65" t="s">
        <v>320</v>
      </c>
      <c r="C994" s="66" t="s">
        <v>4894</v>
      </c>
      <c r="D994" s="67">
        <v>1.2857142857142856</v>
      </c>
      <c r="E994" s="68" t="s">
        <v>137</v>
      </c>
      <c r="F994" s="69">
        <v>31.1875</v>
      </c>
      <c r="G994" s="66"/>
      <c r="H994" s="70"/>
      <c r="I994" s="71"/>
      <c r="J994" s="71"/>
      <c r="K994" s="34"/>
      <c r="L994" s="78">
        <v>994</v>
      </c>
      <c r="M994" s="78"/>
      <c r="N994" s="73"/>
      <c r="O994" s="80" t="s">
        <v>381</v>
      </c>
      <c r="P994" s="80" t="s">
        <v>659</v>
      </c>
      <c r="Q994" s="80" t="s">
        <v>1159</v>
      </c>
      <c r="R994" s="80" t="s">
        <v>1157</v>
      </c>
      <c r="S994" s="80"/>
      <c r="T994" s="80"/>
      <c r="U994" s="80"/>
      <c r="V994" s="80"/>
      <c r="W994" s="80"/>
      <c r="X994" s="80"/>
      <c r="Y994" s="80"/>
      <c r="Z994" s="80"/>
      <c r="AA994" s="80"/>
      <c r="AB994">
        <v>3</v>
      </c>
      <c r="AC994" s="79" t="str">
        <f>REPLACE(INDEX(GroupVertices[Group],MATCH(Edges[[#This Row],[Vertex 1]],GroupVertices[Vertex],0)),1,1,"")</f>
        <v>3</v>
      </c>
      <c r="AD994" s="79" t="str">
        <f>REPLACE(INDEX(GroupVertices[Group],MATCH(Edges[[#This Row],[Vertex 2]],GroupVertices[Vertex],0)),1,1,"")</f>
        <v>4</v>
      </c>
      <c r="AE994" s="34"/>
      <c r="AF994" s="34"/>
      <c r="AG994" s="34"/>
      <c r="AH994" s="34"/>
      <c r="AI994" s="34"/>
      <c r="AJ994" s="34"/>
      <c r="AK994" s="34"/>
      <c r="AL994" s="34"/>
      <c r="AM994" s="34"/>
    </row>
    <row r="995" spans="1:39" ht="15">
      <c r="A995" s="65" t="s">
        <v>288</v>
      </c>
      <c r="B995" s="65" t="s">
        <v>320</v>
      </c>
      <c r="C995" s="66" t="s">
        <v>4894</v>
      </c>
      <c r="D995" s="67">
        <v>1.2857142857142856</v>
      </c>
      <c r="E995" s="68" t="s">
        <v>137</v>
      </c>
      <c r="F995" s="69">
        <v>31.1875</v>
      </c>
      <c r="G995" s="66"/>
      <c r="H995" s="70"/>
      <c r="I995" s="71"/>
      <c r="J995" s="71"/>
      <c r="K995" s="34"/>
      <c r="L995" s="78">
        <v>995</v>
      </c>
      <c r="M995" s="78"/>
      <c r="N995" s="73"/>
      <c r="O995" s="80" t="s">
        <v>381</v>
      </c>
      <c r="P995" s="80" t="s">
        <v>659</v>
      </c>
      <c r="Q995" s="80" t="s">
        <v>1159</v>
      </c>
      <c r="R995" s="80" t="s">
        <v>1158</v>
      </c>
      <c r="S995" s="80"/>
      <c r="T995" s="80"/>
      <c r="U995" s="80"/>
      <c r="V995" s="80"/>
      <c r="W995" s="80"/>
      <c r="X995" s="80"/>
      <c r="Y995" s="80"/>
      <c r="Z995" s="80"/>
      <c r="AA995" s="80"/>
      <c r="AB995">
        <v>3</v>
      </c>
      <c r="AC995" s="79" t="str">
        <f>REPLACE(INDEX(GroupVertices[Group],MATCH(Edges[[#This Row],[Vertex 1]],GroupVertices[Vertex],0)),1,1,"")</f>
        <v>3</v>
      </c>
      <c r="AD995" s="79" t="str">
        <f>REPLACE(INDEX(GroupVertices[Group],MATCH(Edges[[#This Row],[Vertex 2]],GroupVertices[Vertex],0)),1,1,"")</f>
        <v>4</v>
      </c>
      <c r="AE995" s="34"/>
      <c r="AF995" s="34"/>
      <c r="AG995" s="34"/>
      <c r="AH995" s="34"/>
      <c r="AI995" s="34"/>
      <c r="AJ995" s="34"/>
      <c r="AK995" s="34"/>
      <c r="AL995" s="34"/>
      <c r="AM995" s="34"/>
    </row>
    <row r="996" spans="1:39" ht="15">
      <c r="A996" s="65" t="s">
        <v>319</v>
      </c>
      <c r="B996" s="65" t="s">
        <v>320</v>
      </c>
      <c r="C996" s="66" t="s">
        <v>4893</v>
      </c>
      <c r="D996" s="67">
        <v>1</v>
      </c>
      <c r="E996" s="68" t="s">
        <v>133</v>
      </c>
      <c r="F996" s="69">
        <v>32</v>
      </c>
      <c r="G996" s="66"/>
      <c r="H996" s="70"/>
      <c r="I996" s="71"/>
      <c r="J996" s="71"/>
      <c r="K996" s="34"/>
      <c r="L996" s="78">
        <v>996</v>
      </c>
      <c r="M996" s="78"/>
      <c r="N996" s="73"/>
      <c r="O996" s="80" t="s">
        <v>381</v>
      </c>
      <c r="P996" s="80" t="s">
        <v>575</v>
      </c>
      <c r="Q996" s="80" t="s">
        <v>991</v>
      </c>
      <c r="R996" s="80" t="s">
        <v>989</v>
      </c>
      <c r="S996" s="80"/>
      <c r="T996" s="80"/>
      <c r="U996" s="80"/>
      <c r="V996" s="80"/>
      <c r="W996" s="80"/>
      <c r="X996" s="80"/>
      <c r="Y996" s="80"/>
      <c r="Z996" s="80"/>
      <c r="AA996" s="80"/>
      <c r="AB996">
        <v>1</v>
      </c>
      <c r="AC996" s="79" t="str">
        <f>REPLACE(INDEX(GroupVertices[Group],MATCH(Edges[[#This Row],[Vertex 1]],GroupVertices[Vertex],0)),1,1,"")</f>
        <v>4</v>
      </c>
      <c r="AD996" s="79" t="str">
        <f>REPLACE(INDEX(GroupVertices[Group],MATCH(Edges[[#This Row],[Vertex 2]],GroupVertices[Vertex],0)),1,1,"")</f>
        <v>4</v>
      </c>
      <c r="AE996" s="34"/>
      <c r="AF996" s="34"/>
      <c r="AG996" s="34"/>
      <c r="AH996" s="34"/>
      <c r="AI996" s="34"/>
      <c r="AJ996" s="34"/>
      <c r="AK996" s="34"/>
      <c r="AL996" s="34"/>
      <c r="AM996" s="34"/>
    </row>
    <row r="997" spans="1:39" ht="15">
      <c r="A997" s="65" t="s">
        <v>338</v>
      </c>
      <c r="B997" s="65" t="s">
        <v>320</v>
      </c>
      <c r="C997" s="66" t="s">
        <v>4894</v>
      </c>
      <c r="D997" s="67">
        <v>1.2857142857142856</v>
      </c>
      <c r="E997" s="68" t="s">
        <v>137</v>
      </c>
      <c r="F997" s="69">
        <v>31.1875</v>
      </c>
      <c r="G997" s="66"/>
      <c r="H997" s="70"/>
      <c r="I997" s="71"/>
      <c r="J997" s="71"/>
      <c r="K997" s="34"/>
      <c r="L997" s="78">
        <v>997</v>
      </c>
      <c r="M997" s="78"/>
      <c r="N997" s="73"/>
      <c r="O997" s="80" t="s">
        <v>381</v>
      </c>
      <c r="P997" s="80" t="s">
        <v>659</v>
      </c>
      <c r="Q997" s="80" t="s">
        <v>1161</v>
      </c>
      <c r="R997" s="80" t="s">
        <v>1156</v>
      </c>
      <c r="S997" s="80"/>
      <c r="T997" s="80"/>
      <c r="U997" s="80"/>
      <c r="V997" s="80"/>
      <c r="W997" s="80"/>
      <c r="X997" s="80"/>
      <c r="Y997" s="80"/>
      <c r="Z997" s="80"/>
      <c r="AA997" s="80"/>
      <c r="AB997">
        <v>3</v>
      </c>
      <c r="AC997" s="79" t="str">
        <f>REPLACE(INDEX(GroupVertices[Group],MATCH(Edges[[#This Row],[Vertex 1]],GroupVertices[Vertex],0)),1,1,"")</f>
        <v>4</v>
      </c>
      <c r="AD997" s="79" t="str">
        <f>REPLACE(INDEX(GroupVertices[Group],MATCH(Edges[[#This Row],[Vertex 2]],GroupVertices[Vertex],0)),1,1,"")</f>
        <v>4</v>
      </c>
      <c r="AE997" s="34"/>
      <c r="AF997" s="34"/>
      <c r="AG997" s="34"/>
      <c r="AH997" s="34"/>
      <c r="AI997" s="34"/>
      <c r="AJ997" s="34"/>
      <c r="AK997" s="34"/>
      <c r="AL997" s="34"/>
      <c r="AM997" s="34"/>
    </row>
    <row r="998" spans="1:39" ht="15">
      <c r="A998" s="65" t="s">
        <v>338</v>
      </c>
      <c r="B998" s="65" t="s">
        <v>320</v>
      </c>
      <c r="C998" s="66" t="s">
        <v>4894</v>
      </c>
      <c r="D998" s="67">
        <v>1.2857142857142856</v>
      </c>
      <c r="E998" s="68" t="s">
        <v>137</v>
      </c>
      <c r="F998" s="69">
        <v>31.1875</v>
      </c>
      <c r="G998" s="66"/>
      <c r="H998" s="70"/>
      <c r="I998" s="71"/>
      <c r="J998" s="71"/>
      <c r="K998" s="34"/>
      <c r="L998" s="78">
        <v>998</v>
      </c>
      <c r="M998" s="78"/>
      <c r="N998" s="73"/>
      <c r="O998" s="80" t="s">
        <v>381</v>
      </c>
      <c r="P998" s="80" t="s">
        <v>659</v>
      </c>
      <c r="Q998" s="80" t="s">
        <v>1161</v>
      </c>
      <c r="R998" s="80" t="s">
        <v>1157</v>
      </c>
      <c r="S998" s="80"/>
      <c r="T998" s="80"/>
      <c r="U998" s="80"/>
      <c r="V998" s="80"/>
      <c r="W998" s="80"/>
      <c r="X998" s="80"/>
      <c r="Y998" s="80"/>
      <c r="Z998" s="80"/>
      <c r="AA998" s="80"/>
      <c r="AB998">
        <v>3</v>
      </c>
      <c r="AC998" s="79" t="str">
        <f>REPLACE(INDEX(GroupVertices[Group],MATCH(Edges[[#This Row],[Vertex 1]],GroupVertices[Vertex],0)),1,1,"")</f>
        <v>4</v>
      </c>
      <c r="AD998" s="79" t="str">
        <f>REPLACE(INDEX(GroupVertices[Group],MATCH(Edges[[#This Row],[Vertex 2]],GroupVertices[Vertex],0)),1,1,"")</f>
        <v>4</v>
      </c>
      <c r="AE998" s="34"/>
      <c r="AF998" s="34"/>
      <c r="AG998" s="34"/>
      <c r="AH998" s="34"/>
      <c r="AI998" s="34"/>
      <c r="AJ998" s="34"/>
      <c r="AK998" s="34"/>
      <c r="AL998" s="34"/>
      <c r="AM998" s="34"/>
    </row>
    <row r="999" spans="1:39" ht="15">
      <c r="A999" s="65" t="s">
        <v>338</v>
      </c>
      <c r="B999" s="65" t="s">
        <v>320</v>
      </c>
      <c r="C999" s="66" t="s">
        <v>4894</v>
      </c>
      <c r="D999" s="67">
        <v>1.2857142857142856</v>
      </c>
      <c r="E999" s="68" t="s">
        <v>137</v>
      </c>
      <c r="F999" s="69">
        <v>31.1875</v>
      </c>
      <c r="G999" s="66"/>
      <c r="H999" s="70"/>
      <c r="I999" s="71"/>
      <c r="J999" s="71"/>
      <c r="K999" s="34"/>
      <c r="L999" s="78">
        <v>999</v>
      </c>
      <c r="M999" s="78"/>
      <c r="N999" s="73"/>
      <c r="O999" s="80" t="s">
        <v>381</v>
      </c>
      <c r="P999" s="80" t="s">
        <v>659</v>
      </c>
      <c r="Q999" s="80" t="s">
        <v>1161</v>
      </c>
      <c r="R999" s="80" t="s">
        <v>1158</v>
      </c>
      <c r="S999" s="80"/>
      <c r="T999" s="80"/>
      <c r="U999" s="80"/>
      <c r="V999" s="80"/>
      <c r="W999" s="80"/>
      <c r="X999" s="80"/>
      <c r="Y999" s="80"/>
      <c r="Z999" s="80"/>
      <c r="AA999" s="80"/>
      <c r="AB999">
        <v>3</v>
      </c>
      <c r="AC999" s="79" t="str">
        <f>REPLACE(INDEX(GroupVertices[Group],MATCH(Edges[[#This Row],[Vertex 1]],GroupVertices[Vertex],0)),1,1,"")</f>
        <v>4</v>
      </c>
      <c r="AD999" s="79" t="str">
        <f>REPLACE(INDEX(GroupVertices[Group],MATCH(Edges[[#This Row],[Vertex 2]],GroupVertices[Vertex],0)),1,1,"")</f>
        <v>4</v>
      </c>
      <c r="AE999" s="34"/>
      <c r="AF999" s="34"/>
      <c r="AG999" s="34"/>
      <c r="AH999" s="34"/>
      <c r="AI999" s="34"/>
      <c r="AJ999" s="34"/>
      <c r="AK999" s="34"/>
      <c r="AL999" s="34"/>
      <c r="AM999" s="34"/>
    </row>
    <row r="1000" spans="1:39" ht="15">
      <c r="A1000" s="65" t="s">
        <v>324</v>
      </c>
      <c r="B1000" s="65" t="s">
        <v>275</v>
      </c>
      <c r="C1000" s="66" t="s">
        <v>4893</v>
      </c>
      <c r="D1000" s="67">
        <v>1</v>
      </c>
      <c r="E1000" s="68" t="s">
        <v>133</v>
      </c>
      <c r="F1000" s="69">
        <v>32</v>
      </c>
      <c r="G1000" s="66"/>
      <c r="H1000" s="70"/>
      <c r="I1000" s="71"/>
      <c r="J1000" s="71"/>
      <c r="K1000" s="34"/>
      <c r="L1000" s="78">
        <v>1000</v>
      </c>
      <c r="M1000" s="78"/>
      <c r="N1000" s="73"/>
      <c r="O1000" s="80" t="s">
        <v>381</v>
      </c>
      <c r="P1000" s="80" t="s">
        <v>662</v>
      </c>
      <c r="Q1000" s="80" t="s">
        <v>1163</v>
      </c>
      <c r="R1000" s="80" t="s">
        <v>1558</v>
      </c>
      <c r="S1000" s="80"/>
      <c r="T1000" s="80"/>
      <c r="U1000" s="80"/>
      <c r="V1000" s="80"/>
      <c r="W1000" s="80"/>
      <c r="X1000" s="80"/>
      <c r="Y1000" s="80"/>
      <c r="Z1000" s="80"/>
      <c r="AA1000" s="80"/>
      <c r="AB1000">
        <v>1</v>
      </c>
      <c r="AC1000" s="79" t="str">
        <f>REPLACE(INDEX(GroupVertices[Group],MATCH(Edges[[#This Row],[Vertex 1]],GroupVertices[Vertex],0)),1,1,"")</f>
        <v>4</v>
      </c>
      <c r="AD1000" s="79" t="str">
        <f>REPLACE(INDEX(GroupVertices[Group],MATCH(Edges[[#This Row],[Vertex 2]],GroupVertices[Vertex],0)),1,1,"")</f>
        <v>4</v>
      </c>
      <c r="AE1000" s="34"/>
      <c r="AF1000" s="34"/>
      <c r="AG1000" s="34"/>
      <c r="AH1000" s="34"/>
      <c r="AI1000" s="34"/>
      <c r="AJ1000" s="34"/>
      <c r="AK1000" s="34"/>
      <c r="AL1000" s="34"/>
      <c r="AM1000" s="34"/>
    </row>
    <row r="1001" spans="1:39" ht="15">
      <c r="A1001" s="65" t="s">
        <v>338</v>
      </c>
      <c r="B1001" s="65" t="s">
        <v>275</v>
      </c>
      <c r="C1001" s="66" t="s">
        <v>4893</v>
      </c>
      <c r="D1001" s="67">
        <v>1</v>
      </c>
      <c r="E1001" s="68" t="s">
        <v>133</v>
      </c>
      <c r="F1001" s="69">
        <v>32</v>
      </c>
      <c r="G1001" s="66"/>
      <c r="H1001" s="70"/>
      <c r="I1001" s="71"/>
      <c r="J1001" s="71"/>
      <c r="K1001" s="34"/>
      <c r="L1001" s="78">
        <v>1001</v>
      </c>
      <c r="M1001" s="78"/>
      <c r="N1001" s="73"/>
      <c r="O1001" s="80" t="s">
        <v>381</v>
      </c>
      <c r="P1001" s="80" t="s">
        <v>662</v>
      </c>
      <c r="Q1001" s="80" t="s">
        <v>1164</v>
      </c>
      <c r="R1001" s="80" t="s">
        <v>1558</v>
      </c>
      <c r="S1001" s="80"/>
      <c r="T1001" s="80"/>
      <c r="U1001" s="80"/>
      <c r="V1001" s="80"/>
      <c r="W1001" s="80"/>
      <c r="X1001" s="80"/>
      <c r="Y1001" s="80"/>
      <c r="Z1001" s="80"/>
      <c r="AA1001" s="80"/>
      <c r="AB1001">
        <v>1</v>
      </c>
      <c r="AC1001" s="79" t="str">
        <f>REPLACE(INDEX(GroupVertices[Group],MATCH(Edges[[#This Row],[Vertex 1]],GroupVertices[Vertex],0)),1,1,"")</f>
        <v>4</v>
      </c>
      <c r="AD1001" s="79" t="str">
        <f>REPLACE(INDEX(GroupVertices[Group],MATCH(Edges[[#This Row],[Vertex 2]],GroupVertices[Vertex],0)),1,1,"")</f>
        <v>4</v>
      </c>
      <c r="AE1001" s="34"/>
      <c r="AF1001" s="34"/>
      <c r="AG1001" s="34"/>
      <c r="AH1001" s="34"/>
      <c r="AI1001" s="34"/>
      <c r="AJ1001" s="34"/>
      <c r="AK1001" s="34"/>
      <c r="AL1001" s="34"/>
      <c r="AM1001" s="34"/>
    </row>
    <row r="1002" spans="1:39" ht="15">
      <c r="A1002" s="65" t="s">
        <v>288</v>
      </c>
      <c r="B1002" s="65" t="s">
        <v>246</v>
      </c>
      <c r="C1002" s="66" t="s">
        <v>4893</v>
      </c>
      <c r="D1002" s="67">
        <v>1</v>
      </c>
      <c r="E1002" s="68" t="s">
        <v>133</v>
      </c>
      <c r="F1002" s="69">
        <v>32</v>
      </c>
      <c r="G1002" s="66"/>
      <c r="H1002" s="70"/>
      <c r="I1002" s="71"/>
      <c r="J1002" s="71"/>
      <c r="K1002" s="34"/>
      <c r="L1002" s="78">
        <v>1002</v>
      </c>
      <c r="M1002" s="78"/>
      <c r="N1002" s="73"/>
      <c r="O1002" s="80" t="s">
        <v>381</v>
      </c>
      <c r="P1002" s="80" t="s">
        <v>663</v>
      </c>
      <c r="Q1002" s="80" t="s">
        <v>1165</v>
      </c>
      <c r="R1002" s="80" t="s">
        <v>1559</v>
      </c>
      <c r="S1002" s="80"/>
      <c r="T1002" s="80"/>
      <c r="U1002" s="80"/>
      <c r="V1002" s="80"/>
      <c r="W1002" s="80"/>
      <c r="X1002" s="80"/>
      <c r="Y1002" s="80"/>
      <c r="Z1002" s="80"/>
      <c r="AA1002" s="80"/>
      <c r="AB1002">
        <v>1</v>
      </c>
      <c r="AC1002" s="79" t="str">
        <f>REPLACE(INDEX(GroupVertices[Group],MATCH(Edges[[#This Row],[Vertex 1]],GroupVertices[Vertex],0)),1,1,"")</f>
        <v>3</v>
      </c>
      <c r="AD1002" s="79" t="str">
        <f>REPLACE(INDEX(GroupVertices[Group],MATCH(Edges[[#This Row],[Vertex 2]],GroupVertices[Vertex],0)),1,1,"")</f>
        <v>6</v>
      </c>
      <c r="AE1002" s="34"/>
      <c r="AF1002" s="34"/>
      <c r="AG1002" s="34"/>
      <c r="AH1002" s="34"/>
      <c r="AI1002" s="34"/>
      <c r="AJ1002" s="34"/>
      <c r="AK1002" s="34"/>
      <c r="AL1002" s="34"/>
      <c r="AM1002" s="34"/>
    </row>
    <row r="1003" spans="1:39" ht="15">
      <c r="A1003" s="65" t="s">
        <v>319</v>
      </c>
      <c r="B1003" s="65" t="s">
        <v>288</v>
      </c>
      <c r="C1003" s="66" t="s">
        <v>4893</v>
      </c>
      <c r="D1003" s="67">
        <v>1</v>
      </c>
      <c r="E1003" s="68" t="s">
        <v>133</v>
      </c>
      <c r="F1003" s="69">
        <v>32</v>
      </c>
      <c r="G1003" s="66"/>
      <c r="H1003" s="70"/>
      <c r="I1003" s="71"/>
      <c r="J1003" s="71"/>
      <c r="K1003" s="34"/>
      <c r="L1003" s="78">
        <v>1003</v>
      </c>
      <c r="M1003" s="78"/>
      <c r="N1003" s="73"/>
      <c r="O1003" s="80" t="s">
        <v>381</v>
      </c>
      <c r="P1003" s="80" t="s">
        <v>664</v>
      </c>
      <c r="Q1003" s="80" t="s">
        <v>1166</v>
      </c>
      <c r="R1003" s="80" t="s">
        <v>1560</v>
      </c>
      <c r="S1003" s="80"/>
      <c r="T1003" s="80"/>
      <c r="U1003" s="80"/>
      <c r="V1003" s="80"/>
      <c r="W1003" s="80"/>
      <c r="X1003" s="80"/>
      <c r="Y1003" s="80"/>
      <c r="Z1003" s="80"/>
      <c r="AA1003" s="80"/>
      <c r="AB1003">
        <v>1</v>
      </c>
      <c r="AC1003" s="79" t="str">
        <f>REPLACE(INDEX(GroupVertices[Group],MATCH(Edges[[#This Row],[Vertex 1]],GroupVertices[Vertex],0)),1,1,"")</f>
        <v>4</v>
      </c>
      <c r="AD1003" s="79" t="str">
        <f>REPLACE(INDEX(GroupVertices[Group],MATCH(Edges[[#This Row],[Vertex 2]],GroupVertices[Vertex],0)),1,1,"")</f>
        <v>3</v>
      </c>
      <c r="AE1003" s="34"/>
      <c r="AF1003" s="34"/>
      <c r="AG1003" s="34"/>
      <c r="AH1003" s="34"/>
      <c r="AI1003" s="34"/>
      <c r="AJ1003" s="34"/>
      <c r="AK1003" s="34"/>
      <c r="AL1003" s="34"/>
      <c r="AM1003" s="34"/>
    </row>
    <row r="1004" spans="1:39" ht="15">
      <c r="A1004" s="65" t="s">
        <v>338</v>
      </c>
      <c r="B1004" s="65" t="s">
        <v>288</v>
      </c>
      <c r="C1004" s="66" t="s">
        <v>4894</v>
      </c>
      <c r="D1004" s="67">
        <v>1.2857142857142856</v>
      </c>
      <c r="E1004" s="68" t="s">
        <v>137</v>
      </c>
      <c r="F1004" s="69">
        <v>31.1875</v>
      </c>
      <c r="G1004" s="66"/>
      <c r="H1004" s="70"/>
      <c r="I1004" s="71"/>
      <c r="J1004" s="71"/>
      <c r="K1004" s="34"/>
      <c r="L1004" s="78">
        <v>1004</v>
      </c>
      <c r="M1004" s="78"/>
      <c r="N1004" s="73"/>
      <c r="O1004" s="80" t="s">
        <v>381</v>
      </c>
      <c r="P1004" s="80" t="s">
        <v>659</v>
      </c>
      <c r="Q1004" s="80" t="s">
        <v>1161</v>
      </c>
      <c r="R1004" s="80" t="s">
        <v>1159</v>
      </c>
      <c r="S1004" s="80"/>
      <c r="T1004" s="80"/>
      <c r="U1004" s="80"/>
      <c r="V1004" s="80"/>
      <c r="W1004" s="80"/>
      <c r="X1004" s="80"/>
      <c r="Y1004" s="80"/>
      <c r="Z1004" s="80"/>
      <c r="AA1004" s="80"/>
      <c r="AB1004">
        <v>3</v>
      </c>
      <c r="AC1004" s="79" t="str">
        <f>REPLACE(INDEX(GroupVertices[Group],MATCH(Edges[[#This Row],[Vertex 1]],GroupVertices[Vertex],0)),1,1,"")</f>
        <v>4</v>
      </c>
      <c r="AD1004" s="79" t="str">
        <f>REPLACE(INDEX(GroupVertices[Group],MATCH(Edges[[#This Row],[Vertex 2]],GroupVertices[Vertex],0)),1,1,"")</f>
        <v>3</v>
      </c>
      <c r="AE1004" s="34"/>
      <c r="AF1004" s="34"/>
      <c r="AG1004" s="34"/>
      <c r="AH1004" s="34"/>
      <c r="AI1004" s="34"/>
      <c r="AJ1004" s="34"/>
      <c r="AK1004" s="34"/>
      <c r="AL1004" s="34"/>
      <c r="AM1004" s="34"/>
    </row>
    <row r="1005" spans="1:39" ht="15">
      <c r="A1005" s="65" t="s">
        <v>338</v>
      </c>
      <c r="B1005" s="65" t="s">
        <v>288</v>
      </c>
      <c r="C1005" s="66" t="s">
        <v>4894</v>
      </c>
      <c r="D1005" s="67">
        <v>1.2857142857142856</v>
      </c>
      <c r="E1005" s="68" t="s">
        <v>137</v>
      </c>
      <c r="F1005" s="69">
        <v>31.1875</v>
      </c>
      <c r="G1005" s="66"/>
      <c r="H1005" s="70"/>
      <c r="I1005" s="71"/>
      <c r="J1005" s="71"/>
      <c r="K1005" s="34"/>
      <c r="L1005" s="78">
        <v>1005</v>
      </c>
      <c r="M1005" s="78"/>
      <c r="N1005" s="73"/>
      <c r="O1005" s="80" t="s">
        <v>381</v>
      </c>
      <c r="P1005" s="80" t="s">
        <v>665</v>
      </c>
      <c r="Q1005" s="80" t="s">
        <v>1167</v>
      </c>
      <c r="R1005" s="80" t="s">
        <v>1561</v>
      </c>
      <c r="S1005" s="80"/>
      <c r="T1005" s="80"/>
      <c r="U1005" s="80"/>
      <c r="V1005" s="80"/>
      <c r="W1005" s="80"/>
      <c r="X1005" s="80"/>
      <c r="Y1005" s="80"/>
      <c r="Z1005" s="80"/>
      <c r="AA1005" s="80"/>
      <c r="AB1005">
        <v>3</v>
      </c>
      <c r="AC1005" s="79" t="str">
        <f>REPLACE(INDEX(GroupVertices[Group],MATCH(Edges[[#This Row],[Vertex 1]],GroupVertices[Vertex],0)),1,1,"")</f>
        <v>4</v>
      </c>
      <c r="AD1005" s="79" t="str">
        <f>REPLACE(INDEX(GroupVertices[Group],MATCH(Edges[[#This Row],[Vertex 2]],GroupVertices[Vertex],0)),1,1,"")</f>
        <v>3</v>
      </c>
      <c r="AE1005" s="34"/>
      <c r="AF1005" s="34"/>
      <c r="AG1005" s="34"/>
      <c r="AH1005" s="34"/>
      <c r="AI1005" s="34"/>
      <c r="AJ1005" s="34"/>
      <c r="AK1005" s="34"/>
      <c r="AL1005" s="34"/>
      <c r="AM1005" s="34"/>
    </row>
    <row r="1006" spans="1:39" ht="15">
      <c r="A1006" s="65" t="s">
        <v>338</v>
      </c>
      <c r="B1006" s="65" t="s">
        <v>288</v>
      </c>
      <c r="C1006" s="66" t="s">
        <v>4894</v>
      </c>
      <c r="D1006" s="67">
        <v>1.2857142857142856</v>
      </c>
      <c r="E1006" s="68" t="s">
        <v>137</v>
      </c>
      <c r="F1006" s="69">
        <v>31.1875</v>
      </c>
      <c r="G1006" s="66"/>
      <c r="H1006" s="70"/>
      <c r="I1006" s="71"/>
      <c r="J1006" s="71"/>
      <c r="K1006" s="34"/>
      <c r="L1006" s="78">
        <v>1006</v>
      </c>
      <c r="M1006" s="78"/>
      <c r="N1006" s="73"/>
      <c r="O1006" s="80" t="s">
        <v>381</v>
      </c>
      <c r="P1006" s="80" t="s">
        <v>664</v>
      </c>
      <c r="Q1006" s="80" t="s">
        <v>1168</v>
      </c>
      <c r="R1006" s="80" t="s">
        <v>1560</v>
      </c>
      <c r="S1006" s="80"/>
      <c r="T1006" s="80"/>
      <c r="U1006" s="80"/>
      <c r="V1006" s="80"/>
      <c r="W1006" s="80"/>
      <c r="X1006" s="80"/>
      <c r="Y1006" s="80"/>
      <c r="Z1006" s="80"/>
      <c r="AA1006" s="80"/>
      <c r="AB1006">
        <v>3</v>
      </c>
      <c r="AC1006" s="79" t="str">
        <f>REPLACE(INDEX(GroupVertices[Group],MATCH(Edges[[#This Row],[Vertex 1]],GroupVertices[Vertex],0)),1,1,"")</f>
        <v>4</v>
      </c>
      <c r="AD1006" s="79" t="str">
        <f>REPLACE(INDEX(GroupVertices[Group],MATCH(Edges[[#This Row],[Vertex 2]],GroupVertices[Vertex],0)),1,1,"")</f>
        <v>3</v>
      </c>
      <c r="AE1006" s="34"/>
      <c r="AF1006" s="34"/>
      <c r="AG1006" s="34"/>
      <c r="AH1006" s="34"/>
      <c r="AI1006" s="34"/>
      <c r="AJ1006" s="34"/>
      <c r="AK1006" s="34"/>
      <c r="AL1006" s="34"/>
      <c r="AM1006" s="34"/>
    </row>
    <row r="1007" spans="1:39" ht="15">
      <c r="A1007" s="65" t="s">
        <v>338</v>
      </c>
      <c r="B1007" s="65" t="s">
        <v>293</v>
      </c>
      <c r="C1007" s="66" t="s">
        <v>4893</v>
      </c>
      <c r="D1007" s="67">
        <v>1</v>
      </c>
      <c r="E1007" s="68" t="s">
        <v>133</v>
      </c>
      <c r="F1007" s="69">
        <v>32</v>
      </c>
      <c r="G1007" s="66"/>
      <c r="H1007" s="70"/>
      <c r="I1007" s="71"/>
      <c r="J1007" s="71"/>
      <c r="K1007" s="34"/>
      <c r="L1007" s="78">
        <v>1007</v>
      </c>
      <c r="M1007" s="78"/>
      <c r="N1007" s="73"/>
      <c r="O1007" s="80" t="s">
        <v>381</v>
      </c>
      <c r="P1007" s="80" t="s">
        <v>666</v>
      </c>
      <c r="Q1007" s="80" t="s">
        <v>1169</v>
      </c>
      <c r="R1007" s="80" t="s">
        <v>1562</v>
      </c>
      <c r="S1007" s="80"/>
      <c r="T1007" s="80"/>
      <c r="U1007" s="80"/>
      <c r="V1007" s="80"/>
      <c r="W1007" s="80"/>
      <c r="X1007" s="80"/>
      <c r="Y1007" s="80"/>
      <c r="Z1007" s="80"/>
      <c r="AA1007" s="80"/>
      <c r="AB1007">
        <v>1</v>
      </c>
      <c r="AC1007" s="79" t="str">
        <f>REPLACE(INDEX(GroupVertices[Group],MATCH(Edges[[#This Row],[Vertex 1]],GroupVertices[Vertex],0)),1,1,"")</f>
        <v>4</v>
      </c>
      <c r="AD1007" s="79" t="str">
        <f>REPLACE(INDEX(GroupVertices[Group],MATCH(Edges[[#This Row],[Vertex 2]],GroupVertices[Vertex],0)),1,1,"")</f>
        <v>6</v>
      </c>
      <c r="AE1007" s="34"/>
      <c r="AF1007" s="34"/>
      <c r="AG1007" s="34"/>
      <c r="AH1007" s="34"/>
      <c r="AI1007" s="34"/>
      <c r="AJ1007" s="34"/>
      <c r="AK1007" s="34"/>
      <c r="AL1007" s="34"/>
      <c r="AM1007" s="34"/>
    </row>
    <row r="1008" spans="1:39" ht="15">
      <c r="A1008" s="65" t="s">
        <v>319</v>
      </c>
      <c r="B1008" s="65" t="s">
        <v>322</v>
      </c>
      <c r="C1008" s="66" t="s">
        <v>4893</v>
      </c>
      <c r="D1008" s="67">
        <v>1</v>
      </c>
      <c r="E1008" s="68" t="s">
        <v>133</v>
      </c>
      <c r="F1008" s="69">
        <v>32</v>
      </c>
      <c r="G1008" s="66"/>
      <c r="H1008" s="70"/>
      <c r="I1008" s="71"/>
      <c r="J1008" s="71"/>
      <c r="K1008" s="34"/>
      <c r="L1008" s="78">
        <v>1008</v>
      </c>
      <c r="M1008" s="78"/>
      <c r="N1008" s="73"/>
      <c r="O1008" s="80" t="s">
        <v>381</v>
      </c>
      <c r="P1008" s="80" t="s">
        <v>667</v>
      </c>
      <c r="Q1008" s="80" t="s">
        <v>1170</v>
      </c>
      <c r="R1008" s="80" t="s">
        <v>1563</v>
      </c>
      <c r="S1008" s="80"/>
      <c r="T1008" s="80"/>
      <c r="U1008" s="80"/>
      <c r="V1008" s="80"/>
      <c r="W1008" s="80"/>
      <c r="X1008" s="80"/>
      <c r="Y1008" s="80"/>
      <c r="Z1008" s="80"/>
      <c r="AA1008" s="80"/>
      <c r="AB1008">
        <v>1</v>
      </c>
      <c r="AC1008" s="79" t="str">
        <f>REPLACE(INDEX(GroupVertices[Group],MATCH(Edges[[#This Row],[Vertex 1]],GroupVertices[Vertex],0)),1,1,"")</f>
        <v>4</v>
      </c>
      <c r="AD1008" s="79" t="str">
        <f>REPLACE(INDEX(GroupVertices[Group],MATCH(Edges[[#This Row],[Vertex 2]],GroupVertices[Vertex],0)),1,1,"")</f>
        <v>8</v>
      </c>
      <c r="AE1008" s="34"/>
      <c r="AF1008" s="34"/>
      <c r="AG1008" s="34"/>
      <c r="AH1008" s="34"/>
      <c r="AI1008" s="34"/>
      <c r="AJ1008" s="34"/>
      <c r="AK1008" s="34"/>
      <c r="AL1008" s="34"/>
      <c r="AM1008" s="34"/>
    </row>
    <row r="1009" spans="1:39" ht="15">
      <c r="A1009" s="65" t="s">
        <v>338</v>
      </c>
      <c r="B1009" s="65" t="s">
        <v>322</v>
      </c>
      <c r="C1009" s="66" t="s">
        <v>4893</v>
      </c>
      <c r="D1009" s="67">
        <v>1</v>
      </c>
      <c r="E1009" s="68" t="s">
        <v>133</v>
      </c>
      <c r="F1009" s="69">
        <v>32</v>
      </c>
      <c r="G1009" s="66"/>
      <c r="H1009" s="70"/>
      <c r="I1009" s="71"/>
      <c r="J1009" s="71"/>
      <c r="K1009" s="34"/>
      <c r="L1009" s="78">
        <v>1009</v>
      </c>
      <c r="M1009" s="78"/>
      <c r="N1009" s="73"/>
      <c r="O1009" s="80" t="s">
        <v>381</v>
      </c>
      <c r="P1009" s="80" t="s">
        <v>668</v>
      </c>
      <c r="Q1009" s="80" t="s">
        <v>1171</v>
      </c>
      <c r="R1009" s="80" t="s">
        <v>1564</v>
      </c>
      <c r="S1009" s="80"/>
      <c r="T1009" s="80"/>
      <c r="U1009" s="80"/>
      <c r="V1009" s="80"/>
      <c r="W1009" s="80"/>
      <c r="X1009" s="80"/>
      <c r="Y1009" s="80"/>
      <c r="Z1009" s="80"/>
      <c r="AA1009" s="80"/>
      <c r="AB1009">
        <v>1</v>
      </c>
      <c r="AC1009" s="79" t="str">
        <f>REPLACE(INDEX(GroupVertices[Group],MATCH(Edges[[#This Row],[Vertex 1]],GroupVertices[Vertex],0)),1,1,"")</f>
        <v>4</v>
      </c>
      <c r="AD1009" s="79" t="str">
        <f>REPLACE(INDEX(GroupVertices[Group],MATCH(Edges[[#This Row],[Vertex 2]],GroupVertices[Vertex],0)),1,1,"")</f>
        <v>8</v>
      </c>
      <c r="AE1009" s="34"/>
      <c r="AF1009" s="34"/>
      <c r="AG1009" s="34"/>
      <c r="AH1009" s="34"/>
      <c r="AI1009" s="34"/>
      <c r="AJ1009" s="34"/>
      <c r="AK1009" s="34"/>
      <c r="AL1009" s="34"/>
      <c r="AM1009" s="34"/>
    </row>
    <row r="1010" spans="1:39" ht="15">
      <c r="A1010" s="65" t="s">
        <v>319</v>
      </c>
      <c r="B1010" s="65" t="s">
        <v>375</v>
      </c>
      <c r="C1010" s="66" t="s">
        <v>4893</v>
      </c>
      <c r="D1010" s="67">
        <v>1</v>
      </c>
      <c r="E1010" s="68" t="s">
        <v>133</v>
      </c>
      <c r="F1010" s="69">
        <v>32</v>
      </c>
      <c r="G1010" s="66"/>
      <c r="H1010" s="70"/>
      <c r="I1010" s="71"/>
      <c r="J1010" s="71"/>
      <c r="K1010" s="34"/>
      <c r="L1010" s="78">
        <v>1010</v>
      </c>
      <c r="M1010" s="78"/>
      <c r="N1010" s="73"/>
      <c r="O1010" s="80" t="s">
        <v>381</v>
      </c>
      <c r="P1010" s="80" t="s">
        <v>584</v>
      </c>
      <c r="Q1010" s="80" t="s">
        <v>1011</v>
      </c>
      <c r="R1010" s="80" t="s">
        <v>1460</v>
      </c>
      <c r="S1010" s="80"/>
      <c r="T1010" s="80"/>
      <c r="U1010" s="80"/>
      <c r="V1010" s="80"/>
      <c r="W1010" s="80"/>
      <c r="X1010" s="80"/>
      <c r="Y1010" s="80"/>
      <c r="Z1010" s="80"/>
      <c r="AA1010" s="80"/>
      <c r="AB1010">
        <v>1</v>
      </c>
      <c r="AC1010" s="79" t="str">
        <f>REPLACE(INDEX(GroupVertices[Group],MATCH(Edges[[#This Row],[Vertex 1]],GroupVertices[Vertex],0)),1,1,"")</f>
        <v>4</v>
      </c>
      <c r="AD1010" s="79" t="str">
        <f>REPLACE(INDEX(GroupVertices[Group],MATCH(Edges[[#This Row],[Vertex 2]],GroupVertices[Vertex],0)),1,1,"")</f>
        <v>4</v>
      </c>
      <c r="AE1010" s="34"/>
      <c r="AF1010" s="34"/>
      <c r="AG1010" s="34"/>
      <c r="AH1010" s="34"/>
      <c r="AI1010" s="34"/>
      <c r="AJ1010" s="34"/>
      <c r="AK1010" s="34"/>
      <c r="AL1010" s="34"/>
      <c r="AM1010" s="34"/>
    </row>
    <row r="1011" spans="1:39" ht="15">
      <c r="A1011" s="65" t="s">
        <v>331</v>
      </c>
      <c r="B1011" s="65" t="s">
        <v>319</v>
      </c>
      <c r="C1011" s="66" t="s">
        <v>4893</v>
      </c>
      <c r="D1011" s="67">
        <v>1.1428571428571428</v>
      </c>
      <c r="E1011" s="68" t="s">
        <v>137</v>
      </c>
      <c r="F1011" s="69">
        <v>31.59375</v>
      </c>
      <c r="G1011" s="66"/>
      <c r="H1011" s="70"/>
      <c r="I1011" s="71"/>
      <c r="J1011" s="71"/>
      <c r="K1011" s="34"/>
      <c r="L1011" s="78">
        <v>1011</v>
      </c>
      <c r="M1011" s="78"/>
      <c r="N1011" s="73"/>
      <c r="O1011" s="80" t="s">
        <v>381</v>
      </c>
      <c r="P1011" s="80" t="s">
        <v>669</v>
      </c>
      <c r="Q1011" s="80" t="s">
        <v>1172</v>
      </c>
      <c r="R1011" s="80" t="s">
        <v>1565</v>
      </c>
      <c r="S1011" s="80"/>
      <c r="T1011" s="80"/>
      <c r="U1011" s="80"/>
      <c r="V1011" s="80"/>
      <c r="W1011" s="80"/>
      <c r="X1011" s="80"/>
      <c r="Y1011" s="80"/>
      <c r="Z1011" s="80"/>
      <c r="AA1011" s="80"/>
      <c r="AB1011">
        <v>2</v>
      </c>
      <c r="AC1011" s="79" t="str">
        <f>REPLACE(INDEX(GroupVertices[Group],MATCH(Edges[[#This Row],[Vertex 1]],GroupVertices[Vertex],0)),1,1,"")</f>
        <v>3</v>
      </c>
      <c r="AD1011" s="79" t="str">
        <f>REPLACE(INDEX(GroupVertices[Group],MATCH(Edges[[#This Row],[Vertex 2]],GroupVertices[Vertex],0)),1,1,"")</f>
        <v>4</v>
      </c>
      <c r="AE1011" s="34"/>
      <c r="AF1011" s="34"/>
      <c r="AG1011" s="34"/>
      <c r="AH1011" s="34"/>
      <c r="AI1011" s="34"/>
      <c r="AJ1011" s="34"/>
      <c r="AK1011" s="34"/>
      <c r="AL1011" s="34"/>
      <c r="AM1011" s="34"/>
    </row>
    <row r="1012" spans="1:39" ht="15">
      <c r="A1012" s="65" t="s">
        <v>331</v>
      </c>
      <c r="B1012" s="65" t="s">
        <v>319</v>
      </c>
      <c r="C1012" s="66" t="s">
        <v>4893</v>
      </c>
      <c r="D1012" s="67">
        <v>1.1428571428571428</v>
      </c>
      <c r="E1012" s="68" t="s">
        <v>137</v>
      </c>
      <c r="F1012" s="69">
        <v>31.59375</v>
      </c>
      <c r="G1012" s="66"/>
      <c r="H1012" s="70"/>
      <c r="I1012" s="71"/>
      <c r="J1012" s="71"/>
      <c r="K1012" s="34"/>
      <c r="L1012" s="78">
        <v>1012</v>
      </c>
      <c r="M1012" s="78"/>
      <c r="N1012" s="73"/>
      <c r="O1012" s="80" t="s">
        <v>381</v>
      </c>
      <c r="P1012" s="80" t="s">
        <v>669</v>
      </c>
      <c r="Q1012" s="80" t="s">
        <v>1173</v>
      </c>
      <c r="R1012" s="80" t="s">
        <v>1565</v>
      </c>
      <c r="S1012" s="80"/>
      <c r="T1012" s="80"/>
      <c r="U1012" s="80"/>
      <c r="V1012" s="80"/>
      <c r="W1012" s="80"/>
      <c r="X1012" s="80"/>
      <c r="Y1012" s="80"/>
      <c r="Z1012" s="80"/>
      <c r="AA1012" s="80"/>
      <c r="AB1012">
        <v>2</v>
      </c>
      <c r="AC1012" s="79" t="str">
        <f>REPLACE(INDEX(GroupVertices[Group],MATCH(Edges[[#This Row],[Vertex 1]],GroupVertices[Vertex],0)),1,1,"")</f>
        <v>3</v>
      </c>
      <c r="AD1012" s="79" t="str">
        <f>REPLACE(INDEX(GroupVertices[Group],MATCH(Edges[[#This Row],[Vertex 2]],GroupVertices[Vertex],0)),1,1,"")</f>
        <v>4</v>
      </c>
      <c r="AE1012" s="34"/>
      <c r="AF1012" s="34"/>
      <c r="AG1012" s="34"/>
      <c r="AH1012" s="34"/>
      <c r="AI1012" s="34"/>
      <c r="AJ1012" s="34"/>
      <c r="AK1012" s="34"/>
      <c r="AL1012" s="34"/>
      <c r="AM1012" s="34"/>
    </row>
    <row r="1013" spans="1:39" ht="15">
      <c r="A1013" s="65" t="s">
        <v>338</v>
      </c>
      <c r="B1013" s="65" t="s">
        <v>319</v>
      </c>
      <c r="C1013" s="66" t="s">
        <v>4893</v>
      </c>
      <c r="D1013" s="67">
        <v>1</v>
      </c>
      <c r="E1013" s="68" t="s">
        <v>133</v>
      </c>
      <c r="F1013" s="69">
        <v>32</v>
      </c>
      <c r="G1013" s="66"/>
      <c r="H1013" s="70"/>
      <c r="I1013" s="71"/>
      <c r="J1013" s="71"/>
      <c r="K1013" s="34"/>
      <c r="L1013" s="78">
        <v>1013</v>
      </c>
      <c r="M1013" s="78"/>
      <c r="N1013" s="73"/>
      <c r="O1013" s="80" t="s">
        <v>381</v>
      </c>
      <c r="P1013" s="80" t="s">
        <v>664</v>
      </c>
      <c r="Q1013" s="80" t="s">
        <v>1168</v>
      </c>
      <c r="R1013" s="80" t="s">
        <v>1166</v>
      </c>
      <c r="S1013" s="80"/>
      <c r="T1013" s="80"/>
      <c r="U1013" s="80"/>
      <c r="V1013" s="80"/>
      <c r="W1013" s="80"/>
      <c r="X1013" s="80"/>
      <c r="Y1013" s="80"/>
      <c r="Z1013" s="80"/>
      <c r="AA1013" s="80"/>
      <c r="AB1013">
        <v>1</v>
      </c>
      <c r="AC1013" s="79" t="str">
        <f>REPLACE(INDEX(GroupVertices[Group],MATCH(Edges[[#This Row],[Vertex 1]],GroupVertices[Vertex],0)),1,1,"")</f>
        <v>4</v>
      </c>
      <c r="AD1013" s="79" t="str">
        <f>REPLACE(INDEX(GroupVertices[Group],MATCH(Edges[[#This Row],[Vertex 2]],GroupVertices[Vertex],0)),1,1,"")</f>
        <v>4</v>
      </c>
      <c r="AE1013" s="34"/>
      <c r="AF1013" s="34"/>
      <c r="AG1013" s="34"/>
      <c r="AH1013" s="34"/>
      <c r="AI1013" s="34"/>
      <c r="AJ1013" s="34"/>
      <c r="AK1013" s="34"/>
      <c r="AL1013" s="34"/>
      <c r="AM1013" s="34"/>
    </row>
    <row r="1014" spans="1:39" ht="15">
      <c r="A1014" s="65" t="s">
        <v>338</v>
      </c>
      <c r="B1014" s="65" t="s">
        <v>324</v>
      </c>
      <c r="C1014" s="66" t="s">
        <v>4893</v>
      </c>
      <c r="D1014" s="67">
        <v>1</v>
      </c>
      <c r="E1014" s="68" t="s">
        <v>133</v>
      </c>
      <c r="F1014" s="69">
        <v>32</v>
      </c>
      <c r="G1014" s="66"/>
      <c r="H1014" s="70"/>
      <c r="I1014" s="71"/>
      <c r="J1014" s="71"/>
      <c r="K1014" s="34"/>
      <c r="L1014" s="78">
        <v>1014</v>
      </c>
      <c r="M1014" s="78"/>
      <c r="N1014" s="73"/>
      <c r="O1014" s="80" t="s">
        <v>381</v>
      </c>
      <c r="P1014" s="80" t="s">
        <v>662</v>
      </c>
      <c r="Q1014" s="80" t="s">
        <v>1164</v>
      </c>
      <c r="R1014" s="80" t="s">
        <v>1163</v>
      </c>
      <c r="S1014" s="80"/>
      <c r="T1014" s="80"/>
      <c r="U1014" s="80"/>
      <c r="V1014" s="80"/>
      <c r="W1014" s="80"/>
      <c r="X1014" s="80"/>
      <c r="Y1014" s="80"/>
      <c r="Z1014" s="80"/>
      <c r="AA1014" s="80"/>
      <c r="AB1014">
        <v>1</v>
      </c>
      <c r="AC1014" s="79" t="str">
        <f>REPLACE(INDEX(GroupVertices[Group],MATCH(Edges[[#This Row],[Vertex 1]],GroupVertices[Vertex],0)),1,1,"")</f>
        <v>4</v>
      </c>
      <c r="AD1014" s="79" t="str">
        <f>REPLACE(INDEX(GroupVertices[Group],MATCH(Edges[[#This Row],[Vertex 2]],GroupVertices[Vertex],0)),1,1,"")</f>
        <v>4</v>
      </c>
      <c r="AE1014" s="34"/>
      <c r="AF1014" s="34"/>
      <c r="AG1014" s="34"/>
      <c r="AH1014" s="34"/>
      <c r="AI1014" s="34"/>
      <c r="AJ1014" s="34"/>
      <c r="AK1014" s="34"/>
      <c r="AL1014" s="34"/>
      <c r="AM1014" s="34"/>
    </row>
    <row r="1015" spans="1:39" ht="15">
      <c r="A1015" s="65" t="s">
        <v>331</v>
      </c>
      <c r="B1015" s="65" t="s">
        <v>246</v>
      </c>
      <c r="C1015" s="66" t="s">
        <v>4893</v>
      </c>
      <c r="D1015" s="67">
        <v>1</v>
      </c>
      <c r="E1015" s="68" t="s">
        <v>133</v>
      </c>
      <c r="F1015" s="69">
        <v>32</v>
      </c>
      <c r="G1015" s="66"/>
      <c r="H1015" s="70"/>
      <c r="I1015" s="71"/>
      <c r="J1015" s="71"/>
      <c r="K1015" s="34"/>
      <c r="L1015" s="78">
        <v>1015</v>
      </c>
      <c r="M1015" s="78"/>
      <c r="N1015" s="73"/>
      <c r="O1015" s="80" t="s">
        <v>381</v>
      </c>
      <c r="P1015" s="80" t="s">
        <v>670</v>
      </c>
      <c r="Q1015" s="80" t="s">
        <v>1174</v>
      </c>
      <c r="R1015" s="80" t="s">
        <v>1566</v>
      </c>
      <c r="S1015" s="80"/>
      <c r="T1015" s="80"/>
      <c r="U1015" s="80"/>
      <c r="V1015" s="80"/>
      <c r="W1015" s="80"/>
      <c r="X1015" s="80"/>
      <c r="Y1015" s="80"/>
      <c r="Z1015" s="80"/>
      <c r="AA1015" s="80"/>
      <c r="AB1015">
        <v>1</v>
      </c>
      <c r="AC1015" s="79" t="str">
        <f>REPLACE(INDEX(GroupVertices[Group],MATCH(Edges[[#This Row],[Vertex 1]],GroupVertices[Vertex],0)),1,1,"")</f>
        <v>3</v>
      </c>
      <c r="AD1015" s="79" t="str">
        <f>REPLACE(INDEX(GroupVertices[Group],MATCH(Edges[[#This Row],[Vertex 2]],GroupVertices[Vertex],0)),1,1,"")</f>
        <v>6</v>
      </c>
      <c r="AE1015" s="34"/>
      <c r="AF1015" s="34"/>
      <c r="AG1015" s="34"/>
      <c r="AH1015" s="34"/>
      <c r="AI1015" s="34"/>
      <c r="AJ1015" s="34"/>
      <c r="AK1015" s="34"/>
      <c r="AL1015" s="34"/>
      <c r="AM1015" s="34"/>
    </row>
    <row r="1016" spans="1:39" ht="15">
      <c r="A1016" s="65" t="s">
        <v>339</v>
      </c>
      <c r="B1016" s="65" t="s">
        <v>246</v>
      </c>
      <c r="C1016" s="66" t="s">
        <v>4893</v>
      </c>
      <c r="D1016" s="67">
        <v>1</v>
      </c>
      <c r="E1016" s="68" t="s">
        <v>133</v>
      </c>
      <c r="F1016" s="69">
        <v>32</v>
      </c>
      <c r="G1016" s="66"/>
      <c r="H1016" s="70"/>
      <c r="I1016" s="71"/>
      <c r="J1016" s="71"/>
      <c r="K1016" s="34"/>
      <c r="L1016" s="78">
        <v>1016</v>
      </c>
      <c r="M1016" s="78"/>
      <c r="N1016" s="73"/>
      <c r="O1016" s="80" t="s">
        <v>381</v>
      </c>
      <c r="P1016" s="80" t="s">
        <v>670</v>
      </c>
      <c r="Q1016" s="80" t="s">
        <v>1175</v>
      </c>
      <c r="R1016" s="80" t="s">
        <v>1566</v>
      </c>
      <c r="S1016" s="80"/>
      <c r="T1016" s="80"/>
      <c r="U1016" s="80"/>
      <c r="V1016" s="80"/>
      <c r="W1016" s="80"/>
      <c r="X1016" s="80"/>
      <c r="Y1016" s="80"/>
      <c r="Z1016" s="80"/>
      <c r="AA1016" s="80"/>
      <c r="AB1016">
        <v>1</v>
      </c>
      <c r="AC1016" s="79" t="str">
        <f>REPLACE(INDEX(GroupVertices[Group],MATCH(Edges[[#This Row],[Vertex 1]],GroupVertices[Vertex],0)),1,1,"")</f>
        <v>3</v>
      </c>
      <c r="AD1016" s="79" t="str">
        <f>REPLACE(INDEX(GroupVertices[Group],MATCH(Edges[[#This Row],[Vertex 2]],GroupVertices[Vertex],0)),1,1,"")</f>
        <v>6</v>
      </c>
      <c r="AE1016" s="34"/>
      <c r="AF1016" s="34"/>
      <c r="AG1016" s="34"/>
      <c r="AH1016" s="34"/>
      <c r="AI1016" s="34"/>
      <c r="AJ1016" s="34"/>
      <c r="AK1016" s="34"/>
      <c r="AL1016" s="34"/>
      <c r="AM1016" s="34"/>
    </row>
    <row r="1017" spans="1:39" ht="15">
      <c r="A1017" s="65" t="s">
        <v>331</v>
      </c>
      <c r="B1017" s="65" t="s">
        <v>325</v>
      </c>
      <c r="C1017" s="66" t="s">
        <v>4907</v>
      </c>
      <c r="D1017" s="67">
        <v>3.7142857142857144</v>
      </c>
      <c r="E1017" s="68" t="s">
        <v>137</v>
      </c>
      <c r="F1017" s="69">
        <v>24.28125</v>
      </c>
      <c r="G1017" s="66"/>
      <c r="H1017" s="70"/>
      <c r="I1017" s="71"/>
      <c r="J1017" s="71"/>
      <c r="K1017" s="34"/>
      <c r="L1017" s="78">
        <v>1017</v>
      </c>
      <c r="M1017" s="78"/>
      <c r="N1017" s="73"/>
      <c r="O1017" s="80" t="s">
        <v>381</v>
      </c>
      <c r="P1017" s="80" t="s">
        <v>671</v>
      </c>
      <c r="Q1017" s="80" t="s">
        <v>1176</v>
      </c>
      <c r="R1017" s="80" t="s">
        <v>1567</v>
      </c>
      <c r="S1017" s="80"/>
      <c r="T1017" s="80"/>
      <c r="U1017" s="80"/>
      <c r="V1017" s="80"/>
      <c r="W1017" s="80"/>
      <c r="X1017" s="80"/>
      <c r="Y1017" s="80"/>
      <c r="Z1017" s="80"/>
      <c r="AA1017" s="80"/>
      <c r="AB1017">
        <v>20</v>
      </c>
      <c r="AC1017" s="79" t="str">
        <f>REPLACE(INDEX(GroupVertices[Group],MATCH(Edges[[#This Row],[Vertex 1]],GroupVertices[Vertex],0)),1,1,"")</f>
        <v>3</v>
      </c>
      <c r="AD1017" s="79" t="str">
        <f>REPLACE(INDEX(GroupVertices[Group],MATCH(Edges[[#This Row],[Vertex 2]],GroupVertices[Vertex],0)),1,1,"")</f>
        <v>5</v>
      </c>
      <c r="AE1017" s="34"/>
      <c r="AF1017" s="34"/>
      <c r="AG1017" s="34"/>
      <c r="AH1017" s="34"/>
      <c r="AI1017" s="34"/>
      <c r="AJ1017" s="34"/>
      <c r="AK1017" s="34"/>
      <c r="AL1017" s="34"/>
      <c r="AM1017" s="34"/>
    </row>
    <row r="1018" spans="1:39" ht="15">
      <c r="A1018" s="65" t="s">
        <v>331</v>
      </c>
      <c r="B1018" s="65" t="s">
        <v>325</v>
      </c>
      <c r="C1018" s="66" t="s">
        <v>4907</v>
      </c>
      <c r="D1018" s="67">
        <v>3.7142857142857144</v>
      </c>
      <c r="E1018" s="68" t="s">
        <v>137</v>
      </c>
      <c r="F1018" s="69">
        <v>24.28125</v>
      </c>
      <c r="G1018" s="66"/>
      <c r="H1018" s="70"/>
      <c r="I1018" s="71"/>
      <c r="J1018" s="71"/>
      <c r="K1018" s="34"/>
      <c r="L1018" s="78">
        <v>1018</v>
      </c>
      <c r="M1018" s="78"/>
      <c r="N1018" s="73"/>
      <c r="O1018" s="80" t="s">
        <v>381</v>
      </c>
      <c r="P1018" s="80" t="s">
        <v>671</v>
      </c>
      <c r="Q1018" s="80" t="s">
        <v>1176</v>
      </c>
      <c r="R1018" s="80" t="s">
        <v>1568</v>
      </c>
      <c r="S1018" s="80"/>
      <c r="T1018" s="80"/>
      <c r="U1018" s="80"/>
      <c r="V1018" s="80"/>
      <c r="W1018" s="80"/>
      <c r="X1018" s="80"/>
      <c r="Y1018" s="80"/>
      <c r="Z1018" s="80"/>
      <c r="AA1018" s="80"/>
      <c r="AB1018">
        <v>20</v>
      </c>
      <c r="AC1018" s="79" t="str">
        <f>REPLACE(INDEX(GroupVertices[Group],MATCH(Edges[[#This Row],[Vertex 1]],GroupVertices[Vertex],0)),1,1,"")</f>
        <v>3</v>
      </c>
      <c r="AD1018" s="79" t="str">
        <f>REPLACE(INDEX(GroupVertices[Group],MATCH(Edges[[#This Row],[Vertex 2]],GroupVertices[Vertex],0)),1,1,"")</f>
        <v>5</v>
      </c>
      <c r="AE1018" s="34"/>
      <c r="AF1018" s="34"/>
      <c r="AG1018" s="34"/>
      <c r="AH1018" s="34"/>
      <c r="AI1018" s="34"/>
      <c r="AJ1018" s="34"/>
      <c r="AK1018" s="34"/>
      <c r="AL1018" s="34"/>
      <c r="AM1018" s="34"/>
    </row>
    <row r="1019" spans="1:39" ht="15">
      <c r="A1019" s="65" t="s">
        <v>331</v>
      </c>
      <c r="B1019" s="65" t="s">
        <v>325</v>
      </c>
      <c r="C1019" s="66" t="s">
        <v>4907</v>
      </c>
      <c r="D1019" s="67">
        <v>3.7142857142857144</v>
      </c>
      <c r="E1019" s="68" t="s">
        <v>137</v>
      </c>
      <c r="F1019" s="69">
        <v>24.28125</v>
      </c>
      <c r="G1019" s="66"/>
      <c r="H1019" s="70"/>
      <c r="I1019" s="71"/>
      <c r="J1019" s="71"/>
      <c r="K1019" s="34"/>
      <c r="L1019" s="78">
        <v>1019</v>
      </c>
      <c r="M1019" s="78"/>
      <c r="N1019" s="73"/>
      <c r="O1019" s="80" t="s">
        <v>381</v>
      </c>
      <c r="P1019" s="80" t="s">
        <v>671</v>
      </c>
      <c r="Q1019" s="80" t="s">
        <v>1176</v>
      </c>
      <c r="R1019" s="80" t="s">
        <v>1569</v>
      </c>
      <c r="S1019" s="80"/>
      <c r="T1019" s="80"/>
      <c r="U1019" s="80"/>
      <c r="V1019" s="80"/>
      <c r="W1019" s="80"/>
      <c r="X1019" s="80"/>
      <c r="Y1019" s="80"/>
      <c r="Z1019" s="80"/>
      <c r="AA1019" s="80"/>
      <c r="AB1019">
        <v>20</v>
      </c>
      <c r="AC1019" s="79" t="str">
        <f>REPLACE(INDEX(GroupVertices[Group],MATCH(Edges[[#This Row],[Vertex 1]],GroupVertices[Vertex],0)),1,1,"")</f>
        <v>3</v>
      </c>
      <c r="AD1019" s="79" t="str">
        <f>REPLACE(INDEX(GroupVertices[Group],MATCH(Edges[[#This Row],[Vertex 2]],GroupVertices[Vertex],0)),1,1,"")</f>
        <v>5</v>
      </c>
      <c r="AE1019" s="34"/>
      <c r="AF1019" s="34"/>
      <c r="AG1019" s="34"/>
      <c r="AH1019" s="34"/>
      <c r="AI1019" s="34"/>
      <c r="AJ1019" s="34"/>
      <c r="AK1019" s="34"/>
      <c r="AL1019" s="34"/>
      <c r="AM1019" s="34"/>
    </row>
    <row r="1020" spans="1:39" ht="15">
      <c r="A1020" s="65" t="s">
        <v>331</v>
      </c>
      <c r="B1020" s="65" t="s">
        <v>325</v>
      </c>
      <c r="C1020" s="66" t="s">
        <v>4907</v>
      </c>
      <c r="D1020" s="67">
        <v>3.7142857142857144</v>
      </c>
      <c r="E1020" s="68" t="s">
        <v>137</v>
      </c>
      <c r="F1020" s="69">
        <v>24.28125</v>
      </c>
      <c r="G1020" s="66"/>
      <c r="H1020" s="70"/>
      <c r="I1020" s="71"/>
      <c r="J1020" s="71"/>
      <c r="K1020" s="34"/>
      <c r="L1020" s="78">
        <v>1020</v>
      </c>
      <c r="M1020" s="78"/>
      <c r="N1020" s="73"/>
      <c r="O1020" s="80" t="s">
        <v>381</v>
      </c>
      <c r="P1020" s="80" t="s">
        <v>671</v>
      </c>
      <c r="Q1020" s="80" t="s">
        <v>1176</v>
      </c>
      <c r="R1020" s="80" t="s">
        <v>1570</v>
      </c>
      <c r="S1020" s="80"/>
      <c r="T1020" s="80"/>
      <c r="U1020" s="80"/>
      <c r="V1020" s="80"/>
      <c r="W1020" s="80"/>
      <c r="X1020" s="80"/>
      <c r="Y1020" s="80"/>
      <c r="Z1020" s="80"/>
      <c r="AA1020" s="80"/>
      <c r="AB1020">
        <v>20</v>
      </c>
      <c r="AC1020" s="79" t="str">
        <f>REPLACE(INDEX(GroupVertices[Group],MATCH(Edges[[#This Row],[Vertex 1]],GroupVertices[Vertex],0)),1,1,"")</f>
        <v>3</v>
      </c>
      <c r="AD1020" s="79" t="str">
        <f>REPLACE(INDEX(GroupVertices[Group],MATCH(Edges[[#This Row],[Vertex 2]],GroupVertices[Vertex],0)),1,1,"")</f>
        <v>5</v>
      </c>
      <c r="AE1020" s="34"/>
      <c r="AF1020" s="34"/>
      <c r="AG1020" s="34"/>
      <c r="AH1020" s="34"/>
      <c r="AI1020" s="34"/>
      <c r="AJ1020" s="34"/>
      <c r="AK1020" s="34"/>
      <c r="AL1020" s="34"/>
      <c r="AM1020" s="34"/>
    </row>
    <row r="1021" spans="1:39" ht="15">
      <c r="A1021" s="65" t="s">
        <v>331</v>
      </c>
      <c r="B1021" s="65" t="s">
        <v>325</v>
      </c>
      <c r="C1021" s="66" t="s">
        <v>4907</v>
      </c>
      <c r="D1021" s="67">
        <v>3.7142857142857144</v>
      </c>
      <c r="E1021" s="68" t="s">
        <v>137</v>
      </c>
      <c r="F1021" s="69">
        <v>24.28125</v>
      </c>
      <c r="G1021" s="66"/>
      <c r="H1021" s="70"/>
      <c r="I1021" s="71"/>
      <c r="J1021" s="71"/>
      <c r="K1021" s="34"/>
      <c r="L1021" s="78">
        <v>1021</v>
      </c>
      <c r="M1021" s="78"/>
      <c r="N1021" s="73"/>
      <c r="O1021" s="80" t="s">
        <v>381</v>
      </c>
      <c r="P1021" s="80" t="s">
        <v>671</v>
      </c>
      <c r="Q1021" s="80" t="s">
        <v>1176</v>
      </c>
      <c r="R1021" s="80" t="s">
        <v>1571</v>
      </c>
      <c r="S1021" s="80"/>
      <c r="T1021" s="80"/>
      <c r="U1021" s="80"/>
      <c r="V1021" s="80"/>
      <c r="W1021" s="80"/>
      <c r="X1021" s="80"/>
      <c r="Y1021" s="80"/>
      <c r="Z1021" s="80"/>
      <c r="AA1021" s="80"/>
      <c r="AB1021">
        <v>20</v>
      </c>
      <c r="AC1021" s="79" t="str">
        <f>REPLACE(INDEX(GroupVertices[Group],MATCH(Edges[[#This Row],[Vertex 1]],GroupVertices[Vertex],0)),1,1,"")</f>
        <v>3</v>
      </c>
      <c r="AD1021" s="79" t="str">
        <f>REPLACE(INDEX(GroupVertices[Group],MATCH(Edges[[#This Row],[Vertex 2]],GroupVertices[Vertex],0)),1,1,"")</f>
        <v>5</v>
      </c>
      <c r="AE1021" s="34"/>
      <c r="AF1021" s="34"/>
      <c r="AG1021" s="34"/>
      <c r="AH1021" s="34"/>
      <c r="AI1021" s="34"/>
      <c r="AJ1021" s="34"/>
      <c r="AK1021" s="34"/>
      <c r="AL1021" s="34"/>
      <c r="AM1021" s="34"/>
    </row>
    <row r="1022" spans="1:39" ht="15">
      <c r="A1022" s="65" t="s">
        <v>331</v>
      </c>
      <c r="B1022" s="65" t="s">
        <v>325</v>
      </c>
      <c r="C1022" s="66" t="s">
        <v>4907</v>
      </c>
      <c r="D1022" s="67">
        <v>3.7142857142857144</v>
      </c>
      <c r="E1022" s="68" t="s">
        <v>137</v>
      </c>
      <c r="F1022" s="69">
        <v>24.28125</v>
      </c>
      <c r="G1022" s="66"/>
      <c r="H1022" s="70"/>
      <c r="I1022" s="71"/>
      <c r="J1022" s="71"/>
      <c r="K1022" s="34"/>
      <c r="L1022" s="78">
        <v>1022</v>
      </c>
      <c r="M1022" s="78"/>
      <c r="N1022" s="73"/>
      <c r="O1022" s="80" t="s">
        <v>381</v>
      </c>
      <c r="P1022" s="80" t="s">
        <v>671</v>
      </c>
      <c r="Q1022" s="80" t="s">
        <v>1177</v>
      </c>
      <c r="R1022" s="80" t="s">
        <v>1567</v>
      </c>
      <c r="S1022" s="80"/>
      <c r="T1022" s="80"/>
      <c r="U1022" s="80"/>
      <c r="V1022" s="80"/>
      <c r="W1022" s="80"/>
      <c r="X1022" s="80"/>
      <c r="Y1022" s="80"/>
      <c r="Z1022" s="80"/>
      <c r="AA1022" s="80"/>
      <c r="AB1022">
        <v>20</v>
      </c>
      <c r="AC1022" s="79" t="str">
        <f>REPLACE(INDEX(GroupVertices[Group],MATCH(Edges[[#This Row],[Vertex 1]],GroupVertices[Vertex],0)),1,1,"")</f>
        <v>3</v>
      </c>
      <c r="AD1022" s="79" t="str">
        <f>REPLACE(INDEX(GroupVertices[Group],MATCH(Edges[[#This Row],[Vertex 2]],GroupVertices[Vertex],0)),1,1,"")</f>
        <v>5</v>
      </c>
      <c r="AE1022" s="34"/>
      <c r="AF1022" s="34"/>
      <c r="AG1022" s="34"/>
      <c r="AH1022" s="34"/>
      <c r="AI1022" s="34"/>
      <c r="AJ1022" s="34"/>
      <c r="AK1022" s="34"/>
      <c r="AL1022" s="34"/>
      <c r="AM1022" s="34"/>
    </row>
    <row r="1023" spans="1:39" ht="15">
      <c r="A1023" s="65" t="s">
        <v>331</v>
      </c>
      <c r="B1023" s="65" t="s">
        <v>325</v>
      </c>
      <c r="C1023" s="66" t="s">
        <v>4907</v>
      </c>
      <c r="D1023" s="67">
        <v>3.7142857142857144</v>
      </c>
      <c r="E1023" s="68" t="s">
        <v>137</v>
      </c>
      <c r="F1023" s="69">
        <v>24.28125</v>
      </c>
      <c r="G1023" s="66"/>
      <c r="H1023" s="70"/>
      <c r="I1023" s="71"/>
      <c r="J1023" s="71"/>
      <c r="K1023" s="34"/>
      <c r="L1023" s="78">
        <v>1023</v>
      </c>
      <c r="M1023" s="78"/>
      <c r="N1023" s="73"/>
      <c r="O1023" s="80" t="s">
        <v>381</v>
      </c>
      <c r="P1023" s="80" t="s">
        <v>671</v>
      </c>
      <c r="Q1023" s="80" t="s">
        <v>1177</v>
      </c>
      <c r="R1023" s="80" t="s">
        <v>1568</v>
      </c>
      <c r="S1023" s="80"/>
      <c r="T1023" s="80"/>
      <c r="U1023" s="80"/>
      <c r="V1023" s="80"/>
      <c r="W1023" s="80"/>
      <c r="X1023" s="80"/>
      <c r="Y1023" s="80"/>
      <c r="Z1023" s="80"/>
      <c r="AA1023" s="80"/>
      <c r="AB1023">
        <v>20</v>
      </c>
      <c r="AC1023" s="79" t="str">
        <f>REPLACE(INDEX(GroupVertices[Group],MATCH(Edges[[#This Row],[Vertex 1]],GroupVertices[Vertex],0)),1,1,"")</f>
        <v>3</v>
      </c>
      <c r="AD1023" s="79" t="str">
        <f>REPLACE(INDEX(GroupVertices[Group],MATCH(Edges[[#This Row],[Vertex 2]],GroupVertices[Vertex],0)),1,1,"")</f>
        <v>5</v>
      </c>
      <c r="AE1023" s="34"/>
      <c r="AF1023" s="34"/>
      <c r="AG1023" s="34"/>
      <c r="AH1023" s="34"/>
      <c r="AI1023" s="34"/>
      <c r="AJ1023" s="34"/>
      <c r="AK1023" s="34"/>
      <c r="AL1023" s="34"/>
      <c r="AM1023" s="34"/>
    </row>
    <row r="1024" spans="1:39" ht="15">
      <c r="A1024" s="65" t="s">
        <v>331</v>
      </c>
      <c r="B1024" s="65" t="s">
        <v>325</v>
      </c>
      <c r="C1024" s="66" t="s">
        <v>4907</v>
      </c>
      <c r="D1024" s="67">
        <v>3.7142857142857144</v>
      </c>
      <c r="E1024" s="68" t="s">
        <v>137</v>
      </c>
      <c r="F1024" s="69">
        <v>24.28125</v>
      </c>
      <c r="G1024" s="66"/>
      <c r="H1024" s="70"/>
      <c r="I1024" s="71"/>
      <c r="J1024" s="71"/>
      <c r="K1024" s="34"/>
      <c r="L1024" s="78">
        <v>1024</v>
      </c>
      <c r="M1024" s="78"/>
      <c r="N1024" s="73"/>
      <c r="O1024" s="80" t="s">
        <v>381</v>
      </c>
      <c r="P1024" s="80" t="s">
        <v>671</v>
      </c>
      <c r="Q1024" s="80" t="s">
        <v>1177</v>
      </c>
      <c r="R1024" s="80" t="s">
        <v>1569</v>
      </c>
      <c r="S1024" s="80"/>
      <c r="T1024" s="80"/>
      <c r="U1024" s="80"/>
      <c r="V1024" s="80"/>
      <c r="W1024" s="80"/>
      <c r="X1024" s="80"/>
      <c r="Y1024" s="80"/>
      <c r="Z1024" s="80"/>
      <c r="AA1024" s="80"/>
      <c r="AB1024">
        <v>20</v>
      </c>
      <c r="AC1024" s="79" t="str">
        <f>REPLACE(INDEX(GroupVertices[Group],MATCH(Edges[[#This Row],[Vertex 1]],GroupVertices[Vertex],0)),1,1,"")</f>
        <v>3</v>
      </c>
      <c r="AD1024" s="79" t="str">
        <f>REPLACE(INDEX(GroupVertices[Group],MATCH(Edges[[#This Row],[Vertex 2]],GroupVertices[Vertex],0)),1,1,"")</f>
        <v>5</v>
      </c>
      <c r="AE1024" s="34"/>
      <c r="AF1024" s="34"/>
      <c r="AG1024" s="34"/>
      <c r="AH1024" s="34"/>
      <c r="AI1024" s="34"/>
      <c r="AJ1024" s="34"/>
      <c r="AK1024" s="34"/>
      <c r="AL1024" s="34"/>
      <c r="AM1024" s="34"/>
    </row>
    <row r="1025" spans="1:39" ht="15">
      <c r="A1025" s="65" t="s">
        <v>331</v>
      </c>
      <c r="B1025" s="65" t="s">
        <v>325</v>
      </c>
      <c r="C1025" s="66" t="s">
        <v>4907</v>
      </c>
      <c r="D1025" s="67">
        <v>3.7142857142857144</v>
      </c>
      <c r="E1025" s="68" t="s">
        <v>137</v>
      </c>
      <c r="F1025" s="69">
        <v>24.28125</v>
      </c>
      <c r="G1025" s="66"/>
      <c r="H1025" s="70"/>
      <c r="I1025" s="71"/>
      <c r="J1025" s="71"/>
      <c r="K1025" s="34"/>
      <c r="L1025" s="78">
        <v>1025</v>
      </c>
      <c r="M1025" s="78"/>
      <c r="N1025" s="73"/>
      <c r="O1025" s="80" t="s">
        <v>381</v>
      </c>
      <c r="P1025" s="80" t="s">
        <v>671</v>
      </c>
      <c r="Q1025" s="80" t="s">
        <v>1177</v>
      </c>
      <c r="R1025" s="80" t="s">
        <v>1570</v>
      </c>
      <c r="S1025" s="80"/>
      <c r="T1025" s="80"/>
      <c r="U1025" s="80"/>
      <c r="V1025" s="80"/>
      <c r="W1025" s="80"/>
      <c r="X1025" s="80"/>
      <c r="Y1025" s="80"/>
      <c r="Z1025" s="80"/>
      <c r="AA1025" s="80"/>
      <c r="AB1025">
        <v>20</v>
      </c>
      <c r="AC1025" s="79" t="str">
        <f>REPLACE(INDEX(GroupVertices[Group],MATCH(Edges[[#This Row],[Vertex 1]],GroupVertices[Vertex],0)),1,1,"")</f>
        <v>3</v>
      </c>
      <c r="AD1025" s="79" t="str">
        <f>REPLACE(INDEX(GroupVertices[Group],MATCH(Edges[[#This Row],[Vertex 2]],GroupVertices[Vertex],0)),1,1,"")</f>
        <v>5</v>
      </c>
      <c r="AE1025" s="34"/>
      <c r="AF1025" s="34"/>
      <c r="AG1025" s="34"/>
      <c r="AH1025" s="34"/>
      <c r="AI1025" s="34"/>
      <c r="AJ1025" s="34"/>
      <c r="AK1025" s="34"/>
      <c r="AL1025" s="34"/>
      <c r="AM1025" s="34"/>
    </row>
    <row r="1026" spans="1:39" ht="15">
      <c r="A1026" s="65" t="s">
        <v>331</v>
      </c>
      <c r="B1026" s="65" t="s">
        <v>325</v>
      </c>
      <c r="C1026" s="66" t="s">
        <v>4907</v>
      </c>
      <c r="D1026" s="67">
        <v>3.7142857142857144</v>
      </c>
      <c r="E1026" s="68" t="s">
        <v>137</v>
      </c>
      <c r="F1026" s="69">
        <v>24.28125</v>
      </c>
      <c r="G1026" s="66"/>
      <c r="H1026" s="70"/>
      <c r="I1026" s="71"/>
      <c r="J1026" s="71"/>
      <c r="K1026" s="34"/>
      <c r="L1026" s="78">
        <v>1026</v>
      </c>
      <c r="M1026" s="78"/>
      <c r="N1026" s="73"/>
      <c r="O1026" s="80" t="s">
        <v>381</v>
      </c>
      <c r="P1026" s="80" t="s">
        <v>671</v>
      </c>
      <c r="Q1026" s="80" t="s">
        <v>1177</v>
      </c>
      <c r="R1026" s="80" t="s">
        <v>1571</v>
      </c>
      <c r="S1026" s="80"/>
      <c r="T1026" s="80"/>
      <c r="U1026" s="80"/>
      <c r="V1026" s="80"/>
      <c r="W1026" s="80"/>
      <c r="X1026" s="80"/>
      <c r="Y1026" s="80"/>
      <c r="Z1026" s="80"/>
      <c r="AA1026" s="80"/>
      <c r="AB1026">
        <v>20</v>
      </c>
      <c r="AC1026" s="79" t="str">
        <f>REPLACE(INDEX(GroupVertices[Group],MATCH(Edges[[#This Row],[Vertex 1]],GroupVertices[Vertex],0)),1,1,"")</f>
        <v>3</v>
      </c>
      <c r="AD1026" s="79" t="str">
        <f>REPLACE(INDEX(GroupVertices[Group],MATCH(Edges[[#This Row],[Vertex 2]],GroupVertices[Vertex],0)),1,1,"")</f>
        <v>5</v>
      </c>
      <c r="AE1026" s="34"/>
      <c r="AF1026" s="34"/>
      <c r="AG1026" s="34"/>
      <c r="AH1026" s="34"/>
      <c r="AI1026" s="34"/>
      <c r="AJ1026" s="34"/>
      <c r="AK1026" s="34"/>
      <c r="AL1026" s="34"/>
      <c r="AM1026" s="34"/>
    </row>
    <row r="1027" spans="1:39" ht="15">
      <c r="A1027" s="65" t="s">
        <v>331</v>
      </c>
      <c r="B1027" s="65" t="s">
        <v>325</v>
      </c>
      <c r="C1027" s="66" t="s">
        <v>4907</v>
      </c>
      <c r="D1027" s="67">
        <v>3.7142857142857144</v>
      </c>
      <c r="E1027" s="68" t="s">
        <v>137</v>
      </c>
      <c r="F1027" s="69">
        <v>24.28125</v>
      </c>
      <c r="G1027" s="66"/>
      <c r="H1027" s="70"/>
      <c r="I1027" s="71"/>
      <c r="J1027" s="71"/>
      <c r="K1027" s="34"/>
      <c r="L1027" s="78">
        <v>1027</v>
      </c>
      <c r="M1027" s="78"/>
      <c r="N1027" s="73"/>
      <c r="O1027" s="80" t="s">
        <v>381</v>
      </c>
      <c r="P1027" s="80" t="s">
        <v>671</v>
      </c>
      <c r="Q1027" s="80" t="s">
        <v>1178</v>
      </c>
      <c r="R1027" s="80" t="s">
        <v>1567</v>
      </c>
      <c r="S1027" s="80"/>
      <c r="T1027" s="80"/>
      <c r="U1027" s="80"/>
      <c r="V1027" s="80"/>
      <c r="W1027" s="80"/>
      <c r="X1027" s="80"/>
      <c r="Y1027" s="80"/>
      <c r="Z1027" s="80"/>
      <c r="AA1027" s="80"/>
      <c r="AB1027">
        <v>20</v>
      </c>
      <c r="AC1027" s="79" t="str">
        <f>REPLACE(INDEX(GroupVertices[Group],MATCH(Edges[[#This Row],[Vertex 1]],GroupVertices[Vertex],0)),1,1,"")</f>
        <v>3</v>
      </c>
      <c r="AD1027" s="79" t="str">
        <f>REPLACE(INDEX(GroupVertices[Group],MATCH(Edges[[#This Row],[Vertex 2]],GroupVertices[Vertex],0)),1,1,"")</f>
        <v>5</v>
      </c>
      <c r="AE1027" s="34"/>
      <c r="AF1027" s="34"/>
      <c r="AG1027" s="34"/>
      <c r="AH1027" s="34"/>
      <c r="AI1027" s="34"/>
      <c r="AJ1027" s="34"/>
      <c r="AK1027" s="34"/>
      <c r="AL1027" s="34"/>
      <c r="AM1027" s="34"/>
    </row>
    <row r="1028" spans="1:39" ht="15">
      <c r="A1028" s="65" t="s">
        <v>331</v>
      </c>
      <c r="B1028" s="65" t="s">
        <v>325</v>
      </c>
      <c r="C1028" s="66" t="s">
        <v>4907</v>
      </c>
      <c r="D1028" s="67">
        <v>3.7142857142857144</v>
      </c>
      <c r="E1028" s="68" t="s">
        <v>137</v>
      </c>
      <c r="F1028" s="69">
        <v>24.28125</v>
      </c>
      <c r="G1028" s="66"/>
      <c r="H1028" s="70"/>
      <c r="I1028" s="71"/>
      <c r="J1028" s="71"/>
      <c r="K1028" s="34"/>
      <c r="L1028" s="78">
        <v>1028</v>
      </c>
      <c r="M1028" s="78"/>
      <c r="N1028" s="73"/>
      <c r="O1028" s="80" t="s">
        <v>381</v>
      </c>
      <c r="P1028" s="80" t="s">
        <v>671</v>
      </c>
      <c r="Q1028" s="80" t="s">
        <v>1178</v>
      </c>
      <c r="R1028" s="80" t="s">
        <v>1568</v>
      </c>
      <c r="S1028" s="80"/>
      <c r="T1028" s="80"/>
      <c r="U1028" s="80"/>
      <c r="V1028" s="80"/>
      <c r="W1028" s="80"/>
      <c r="X1028" s="80"/>
      <c r="Y1028" s="80"/>
      <c r="Z1028" s="80"/>
      <c r="AA1028" s="80"/>
      <c r="AB1028">
        <v>20</v>
      </c>
      <c r="AC1028" s="79" t="str">
        <f>REPLACE(INDEX(GroupVertices[Group],MATCH(Edges[[#This Row],[Vertex 1]],GroupVertices[Vertex],0)),1,1,"")</f>
        <v>3</v>
      </c>
      <c r="AD1028" s="79" t="str">
        <f>REPLACE(INDEX(GroupVertices[Group],MATCH(Edges[[#This Row],[Vertex 2]],GroupVertices[Vertex],0)),1,1,"")</f>
        <v>5</v>
      </c>
      <c r="AE1028" s="34"/>
      <c r="AF1028" s="34"/>
      <c r="AG1028" s="34"/>
      <c r="AH1028" s="34"/>
      <c r="AI1028" s="34"/>
      <c r="AJ1028" s="34"/>
      <c r="AK1028" s="34"/>
      <c r="AL1028" s="34"/>
      <c r="AM1028" s="34"/>
    </row>
    <row r="1029" spans="1:39" ht="15">
      <c r="A1029" s="65" t="s">
        <v>331</v>
      </c>
      <c r="B1029" s="65" t="s">
        <v>325</v>
      </c>
      <c r="C1029" s="66" t="s">
        <v>4907</v>
      </c>
      <c r="D1029" s="67">
        <v>3.7142857142857144</v>
      </c>
      <c r="E1029" s="68" t="s">
        <v>137</v>
      </c>
      <c r="F1029" s="69">
        <v>24.28125</v>
      </c>
      <c r="G1029" s="66"/>
      <c r="H1029" s="70"/>
      <c r="I1029" s="71"/>
      <c r="J1029" s="71"/>
      <c r="K1029" s="34"/>
      <c r="L1029" s="78">
        <v>1029</v>
      </c>
      <c r="M1029" s="78"/>
      <c r="N1029" s="73"/>
      <c r="O1029" s="80" t="s">
        <v>381</v>
      </c>
      <c r="P1029" s="80" t="s">
        <v>671</v>
      </c>
      <c r="Q1029" s="80" t="s">
        <v>1178</v>
      </c>
      <c r="R1029" s="80" t="s">
        <v>1569</v>
      </c>
      <c r="S1029" s="80"/>
      <c r="T1029" s="80"/>
      <c r="U1029" s="80"/>
      <c r="V1029" s="80"/>
      <c r="W1029" s="80"/>
      <c r="X1029" s="80"/>
      <c r="Y1029" s="80"/>
      <c r="Z1029" s="80"/>
      <c r="AA1029" s="80"/>
      <c r="AB1029">
        <v>20</v>
      </c>
      <c r="AC1029" s="79" t="str">
        <f>REPLACE(INDEX(GroupVertices[Group],MATCH(Edges[[#This Row],[Vertex 1]],GroupVertices[Vertex],0)),1,1,"")</f>
        <v>3</v>
      </c>
      <c r="AD1029" s="79" t="str">
        <f>REPLACE(INDEX(GroupVertices[Group],MATCH(Edges[[#This Row],[Vertex 2]],GroupVertices[Vertex],0)),1,1,"")</f>
        <v>5</v>
      </c>
      <c r="AE1029" s="34"/>
      <c r="AF1029" s="34"/>
      <c r="AG1029" s="34"/>
      <c r="AH1029" s="34"/>
      <c r="AI1029" s="34"/>
      <c r="AJ1029" s="34"/>
      <c r="AK1029" s="34"/>
      <c r="AL1029" s="34"/>
      <c r="AM1029" s="34"/>
    </row>
    <row r="1030" spans="1:39" ht="15">
      <c r="A1030" s="65" t="s">
        <v>331</v>
      </c>
      <c r="B1030" s="65" t="s">
        <v>325</v>
      </c>
      <c r="C1030" s="66" t="s">
        <v>4907</v>
      </c>
      <c r="D1030" s="67">
        <v>3.7142857142857144</v>
      </c>
      <c r="E1030" s="68" t="s">
        <v>137</v>
      </c>
      <c r="F1030" s="69">
        <v>24.28125</v>
      </c>
      <c r="G1030" s="66"/>
      <c r="H1030" s="70"/>
      <c r="I1030" s="71"/>
      <c r="J1030" s="71"/>
      <c r="K1030" s="34"/>
      <c r="L1030" s="78">
        <v>1030</v>
      </c>
      <c r="M1030" s="78"/>
      <c r="N1030" s="73"/>
      <c r="O1030" s="80" t="s">
        <v>381</v>
      </c>
      <c r="P1030" s="80" t="s">
        <v>671</v>
      </c>
      <c r="Q1030" s="80" t="s">
        <v>1178</v>
      </c>
      <c r="R1030" s="80" t="s">
        <v>1570</v>
      </c>
      <c r="S1030" s="80"/>
      <c r="T1030" s="80"/>
      <c r="U1030" s="80"/>
      <c r="V1030" s="80"/>
      <c r="W1030" s="80"/>
      <c r="X1030" s="80"/>
      <c r="Y1030" s="80"/>
      <c r="Z1030" s="80"/>
      <c r="AA1030" s="80"/>
      <c r="AB1030">
        <v>20</v>
      </c>
      <c r="AC1030" s="79" t="str">
        <f>REPLACE(INDEX(GroupVertices[Group],MATCH(Edges[[#This Row],[Vertex 1]],GroupVertices[Vertex],0)),1,1,"")</f>
        <v>3</v>
      </c>
      <c r="AD1030" s="79" t="str">
        <f>REPLACE(INDEX(GroupVertices[Group],MATCH(Edges[[#This Row],[Vertex 2]],GroupVertices[Vertex],0)),1,1,"")</f>
        <v>5</v>
      </c>
      <c r="AE1030" s="34"/>
      <c r="AF1030" s="34"/>
      <c r="AG1030" s="34"/>
      <c r="AH1030" s="34"/>
      <c r="AI1030" s="34"/>
      <c r="AJ1030" s="34"/>
      <c r="AK1030" s="34"/>
      <c r="AL1030" s="34"/>
      <c r="AM1030" s="34"/>
    </row>
    <row r="1031" spans="1:39" ht="15">
      <c r="A1031" s="65" t="s">
        <v>331</v>
      </c>
      <c r="B1031" s="65" t="s">
        <v>325</v>
      </c>
      <c r="C1031" s="66" t="s">
        <v>4907</v>
      </c>
      <c r="D1031" s="67">
        <v>3.7142857142857144</v>
      </c>
      <c r="E1031" s="68" t="s">
        <v>137</v>
      </c>
      <c r="F1031" s="69">
        <v>24.28125</v>
      </c>
      <c r="G1031" s="66"/>
      <c r="H1031" s="70"/>
      <c r="I1031" s="71"/>
      <c r="J1031" s="71"/>
      <c r="K1031" s="34"/>
      <c r="L1031" s="78">
        <v>1031</v>
      </c>
      <c r="M1031" s="78"/>
      <c r="N1031" s="73"/>
      <c r="O1031" s="80" t="s">
        <v>381</v>
      </c>
      <c r="P1031" s="80" t="s">
        <v>671</v>
      </c>
      <c r="Q1031" s="80" t="s">
        <v>1178</v>
      </c>
      <c r="R1031" s="80" t="s">
        <v>1571</v>
      </c>
      <c r="S1031" s="80"/>
      <c r="T1031" s="80"/>
      <c r="U1031" s="80"/>
      <c r="V1031" s="80"/>
      <c r="W1031" s="80"/>
      <c r="X1031" s="80"/>
      <c r="Y1031" s="80"/>
      <c r="Z1031" s="80"/>
      <c r="AA1031" s="80"/>
      <c r="AB1031">
        <v>20</v>
      </c>
      <c r="AC1031" s="79" t="str">
        <f>REPLACE(INDEX(GroupVertices[Group],MATCH(Edges[[#This Row],[Vertex 1]],GroupVertices[Vertex],0)),1,1,"")</f>
        <v>3</v>
      </c>
      <c r="AD1031" s="79" t="str">
        <f>REPLACE(INDEX(GroupVertices[Group],MATCH(Edges[[#This Row],[Vertex 2]],GroupVertices[Vertex],0)),1,1,"")</f>
        <v>5</v>
      </c>
      <c r="AE1031" s="34"/>
      <c r="AF1031" s="34"/>
      <c r="AG1031" s="34"/>
      <c r="AH1031" s="34"/>
      <c r="AI1031" s="34"/>
      <c r="AJ1031" s="34"/>
      <c r="AK1031" s="34"/>
      <c r="AL1031" s="34"/>
      <c r="AM1031" s="34"/>
    </row>
    <row r="1032" spans="1:39" ht="15">
      <c r="A1032" s="65" t="s">
        <v>331</v>
      </c>
      <c r="B1032" s="65" t="s">
        <v>325</v>
      </c>
      <c r="C1032" s="66" t="s">
        <v>4907</v>
      </c>
      <c r="D1032" s="67">
        <v>3.7142857142857144</v>
      </c>
      <c r="E1032" s="68" t="s">
        <v>137</v>
      </c>
      <c r="F1032" s="69">
        <v>24.28125</v>
      </c>
      <c r="G1032" s="66"/>
      <c r="H1032" s="70"/>
      <c r="I1032" s="71"/>
      <c r="J1032" s="71"/>
      <c r="K1032" s="34"/>
      <c r="L1032" s="78">
        <v>1032</v>
      </c>
      <c r="M1032" s="78"/>
      <c r="N1032" s="73"/>
      <c r="O1032" s="80" t="s">
        <v>381</v>
      </c>
      <c r="P1032" s="80" t="s">
        <v>671</v>
      </c>
      <c r="Q1032" s="80" t="s">
        <v>1179</v>
      </c>
      <c r="R1032" s="80" t="s">
        <v>1567</v>
      </c>
      <c r="S1032" s="80"/>
      <c r="T1032" s="80"/>
      <c r="U1032" s="80"/>
      <c r="V1032" s="80"/>
      <c r="W1032" s="80"/>
      <c r="X1032" s="80"/>
      <c r="Y1032" s="80"/>
      <c r="Z1032" s="80"/>
      <c r="AA1032" s="80"/>
      <c r="AB1032">
        <v>20</v>
      </c>
      <c r="AC1032" s="79" t="str">
        <f>REPLACE(INDEX(GroupVertices[Group],MATCH(Edges[[#This Row],[Vertex 1]],GroupVertices[Vertex],0)),1,1,"")</f>
        <v>3</v>
      </c>
      <c r="AD1032" s="79" t="str">
        <f>REPLACE(INDEX(GroupVertices[Group],MATCH(Edges[[#This Row],[Vertex 2]],GroupVertices[Vertex],0)),1,1,"")</f>
        <v>5</v>
      </c>
      <c r="AE1032" s="34"/>
      <c r="AF1032" s="34"/>
      <c r="AG1032" s="34"/>
      <c r="AH1032" s="34"/>
      <c r="AI1032" s="34"/>
      <c r="AJ1032" s="34"/>
      <c r="AK1032" s="34"/>
      <c r="AL1032" s="34"/>
      <c r="AM1032" s="34"/>
    </row>
    <row r="1033" spans="1:39" ht="15">
      <c r="A1033" s="65" t="s">
        <v>331</v>
      </c>
      <c r="B1033" s="65" t="s">
        <v>325</v>
      </c>
      <c r="C1033" s="66" t="s">
        <v>4907</v>
      </c>
      <c r="D1033" s="67">
        <v>3.7142857142857144</v>
      </c>
      <c r="E1033" s="68" t="s">
        <v>137</v>
      </c>
      <c r="F1033" s="69">
        <v>24.28125</v>
      </c>
      <c r="G1033" s="66"/>
      <c r="H1033" s="70"/>
      <c r="I1033" s="71"/>
      <c r="J1033" s="71"/>
      <c r="K1033" s="34"/>
      <c r="L1033" s="78">
        <v>1033</v>
      </c>
      <c r="M1033" s="78"/>
      <c r="N1033" s="73"/>
      <c r="O1033" s="80" t="s">
        <v>381</v>
      </c>
      <c r="P1033" s="80" t="s">
        <v>671</v>
      </c>
      <c r="Q1033" s="80" t="s">
        <v>1179</v>
      </c>
      <c r="R1033" s="80" t="s">
        <v>1568</v>
      </c>
      <c r="S1033" s="80"/>
      <c r="T1033" s="80"/>
      <c r="U1033" s="80"/>
      <c r="V1033" s="80"/>
      <c r="W1033" s="80"/>
      <c r="X1033" s="80"/>
      <c r="Y1033" s="80"/>
      <c r="Z1033" s="80"/>
      <c r="AA1033" s="80"/>
      <c r="AB1033">
        <v>20</v>
      </c>
      <c r="AC1033" s="79" t="str">
        <f>REPLACE(INDEX(GroupVertices[Group],MATCH(Edges[[#This Row],[Vertex 1]],GroupVertices[Vertex],0)),1,1,"")</f>
        <v>3</v>
      </c>
      <c r="AD1033" s="79" t="str">
        <f>REPLACE(INDEX(GroupVertices[Group],MATCH(Edges[[#This Row],[Vertex 2]],GroupVertices[Vertex],0)),1,1,"")</f>
        <v>5</v>
      </c>
      <c r="AE1033" s="34"/>
      <c r="AF1033" s="34"/>
      <c r="AG1033" s="34"/>
      <c r="AH1033" s="34"/>
      <c r="AI1033" s="34"/>
      <c r="AJ1033" s="34"/>
      <c r="AK1033" s="34"/>
      <c r="AL1033" s="34"/>
      <c r="AM1033" s="34"/>
    </row>
    <row r="1034" spans="1:39" ht="15">
      <c r="A1034" s="65" t="s">
        <v>331</v>
      </c>
      <c r="B1034" s="65" t="s">
        <v>325</v>
      </c>
      <c r="C1034" s="66" t="s">
        <v>4907</v>
      </c>
      <c r="D1034" s="67">
        <v>3.7142857142857144</v>
      </c>
      <c r="E1034" s="68" t="s">
        <v>137</v>
      </c>
      <c r="F1034" s="69">
        <v>24.28125</v>
      </c>
      <c r="G1034" s="66"/>
      <c r="H1034" s="70"/>
      <c r="I1034" s="71"/>
      <c r="J1034" s="71"/>
      <c r="K1034" s="34"/>
      <c r="L1034" s="78">
        <v>1034</v>
      </c>
      <c r="M1034" s="78"/>
      <c r="N1034" s="73"/>
      <c r="O1034" s="80" t="s">
        <v>381</v>
      </c>
      <c r="P1034" s="80" t="s">
        <v>671</v>
      </c>
      <c r="Q1034" s="80" t="s">
        <v>1179</v>
      </c>
      <c r="R1034" s="80" t="s">
        <v>1569</v>
      </c>
      <c r="S1034" s="80"/>
      <c r="T1034" s="80"/>
      <c r="U1034" s="80"/>
      <c r="V1034" s="80"/>
      <c r="W1034" s="80"/>
      <c r="X1034" s="80"/>
      <c r="Y1034" s="80"/>
      <c r="Z1034" s="80"/>
      <c r="AA1034" s="80"/>
      <c r="AB1034">
        <v>20</v>
      </c>
      <c r="AC1034" s="79" t="str">
        <f>REPLACE(INDEX(GroupVertices[Group],MATCH(Edges[[#This Row],[Vertex 1]],GroupVertices[Vertex],0)),1,1,"")</f>
        <v>3</v>
      </c>
      <c r="AD1034" s="79" t="str">
        <f>REPLACE(INDEX(GroupVertices[Group],MATCH(Edges[[#This Row],[Vertex 2]],GroupVertices[Vertex],0)),1,1,"")</f>
        <v>5</v>
      </c>
      <c r="AE1034" s="34"/>
      <c r="AF1034" s="34"/>
      <c r="AG1034" s="34"/>
      <c r="AH1034" s="34"/>
      <c r="AI1034" s="34"/>
      <c r="AJ1034" s="34"/>
      <c r="AK1034" s="34"/>
      <c r="AL1034" s="34"/>
      <c r="AM1034" s="34"/>
    </row>
    <row r="1035" spans="1:39" ht="15">
      <c r="A1035" s="65" t="s">
        <v>331</v>
      </c>
      <c r="B1035" s="65" t="s">
        <v>325</v>
      </c>
      <c r="C1035" s="66" t="s">
        <v>4907</v>
      </c>
      <c r="D1035" s="67">
        <v>3.7142857142857144</v>
      </c>
      <c r="E1035" s="68" t="s">
        <v>137</v>
      </c>
      <c r="F1035" s="69">
        <v>24.28125</v>
      </c>
      <c r="G1035" s="66"/>
      <c r="H1035" s="70"/>
      <c r="I1035" s="71"/>
      <c r="J1035" s="71"/>
      <c r="K1035" s="34"/>
      <c r="L1035" s="78">
        <v>1035</v>
      </c>
      <c r="M1035" s="78"/>
      <c r="N1035" s="73"/>
      <c r="O1035" s="80" t="s">
        <v>381</v>
      </c>
      <c r="P1035" s="80" t="s">
        <v>671</v>
      </c>
      <c r="Q1035" s="80" t="s">
        <v>1179</v>
      </c>
      <c r="R1035" s="80" t="s">
        <v>1570</v>
      </c>
      <c r="S1035" s="80"/>
      <c r="T1035" s="80"/>
      <c r="U1035" s="80"/>
      <c r="V1035" s="80"/>
      <c r="W1035" s="80"/>
      <c r="X1035" s="80"/>
      <c r="Y1035" s="80"/>
      <c r="Z1035" s="80"/>
      <c r="AA1035" s="80"/>
      <c r="AB1035">
        <v>20</v>
      </c>
      <c r="AC1035" s="79" t="str">
        <f>REPLACE(INDEX(GroupVertices[Group],MATCH(Edges[[#This Row],[Vertex 1]],GroupVertices[Vertex],0)),1,1,"")</f>
        <v>3</v>
      </c>
      <c r="AD1035" s="79" t="str">
        <f>REPLACE(INDEX(GroupVertices[Group],MATCH(Edges[[#This Row],[Vertex 2]],GroupVertices[Vertex],0)),1,1,"")</f>
        <v>5</v>
      </c>
      <c r="AE1035" s="34"/>
      <c r="AF1035" s="34"/>
      <c r="AG1035" s="34"/>
      <c r="AH1035" s="34"/>
      <c r="AI1035" s="34"/>
      <c r="AJ1035" s="34"/>
      <c r="AK1035" s="34"/>
      <c r="AL1035" s="34"/>
      <c r="AM1035" s="34"/>
    </row>
    <row r="1036" spans="1:39" ht="15">
      <c r="A1036" s="65" t="s">
        <v>331</v>
      </c>
      <c r="B1036" s="65" t="s">
        <v>325</v>
      </c>
      <c r="C1036" s="66" t="s">
        <v>4907</v>
      </c>
      <c r="D1036" s="67">
        <v>3.7142857142857144</v>
      </c>
      <c r="E1036" s="68" t="s">
        <v>137</v>
      </c>
      <c r="F1036" s="69">
        <v>24.28125</v>
      </c>
      <c r="G1036" s="66"/>
      <c r="H1036" s="70"/>
      <c r="I1036" s="71"/>
      <c r="J1036" s="71"/>
      <c r="K1036" s="34"/>
      <c r="L1036" s="78">
        <v>1036</v>
      </c>
      <c r="M1036" s="78"/>
      <c r="N1036" s="73"/>
      <c r="O1036" s="80" t="s">
        <v>381</v>
      </c>
      <c r="P1036" s="80" t="s">
        <v>671</v>
      </c>
      <c r="Q1036" s="80" t="s">
        <v>1179</v>
      </c>
      <c r="R1036" s="80" t="s">
        <v>1571</v>
      </c>
      <c r="S1036" s="80"/>
      <c r="T1036" s="80"/>
      <c r="U1036" s="80"/>
      <c r="V1036" s="80"/>
      <c r="W1036" s="80"/>
      <c r="X1036" s="80"/>
      <c r="Y1036" s="80"/>
      <c r="Z1036" s="80"/>
      <c r="AA1036" s="80"/>
      <c r="AB1036">
        <v>20</v>
      </c>
      <c r="AC1036" s="79" t="str">
        <f>REPLACE(INDEX(GroupVertices[Group],MATCH(Edges[[#This Row],[Vertex 1]],GroupVertices[Vertex],0)),1,1,"")</f>
        <v>3</v>
      </c>
      <c r="AD1036" s="79" t="str">
        <f>REPLACE(INDEX(GroupVertices[Group],MATCH(Edges[[#This Row],[Vertex 2]],GroupVertices[Vertex],0)),1,1,"")</f>
        <v>5</v>
      </c>
      <c r="AE1036" s="34"/>
      <c r="AF1036" s="34"/>
      <c r="AG1036" s="34"/>
      <c r="AH1036" s="34"/>
      <c r="AI1036" s="34"/>
      <c r="AJ1036" s="34"/>
      <c r="AK1036" s="34"/>
      <c r="AL1036" s="34"/>
      <c r="AM1036" s="34"/>
    </row>
    <row r="1037" spans="1:39" ht="15">
      <c r="A1037" s="65" t="s">
        <v>331</v>
      </c>
      <c r="B1037" s="65" t="s">
        <v>333</v>
      </c>
      <c r="C1037" s="66" t="s">
        <v>4893</v>
      </c>
      <c r="D1037" s="67">
        <v>1</v>
      </c>
      <c r="E1037" s="68" t="s">
        <v>133</v>
      </c>
      <c r="F1037" s="69">
        <v>32</v>
      </c>
      <c r="G1037" s="66"/>
      <c r="H1037" s="70"/>
      <c r="I1037" s="71"/>
      <c r="J1037" s="71"/>
      <c r="K1037" s="34"/>
      <c r="L1037" s="78">
        <v>1037</v>
      </c>
      <c r="M1037" s="78"/>
      <c r="N1037" s="73"/>
      <c r="O1037" s="80" t="s">
        <v>381</v>
      </c>
      <c r="P1037" s="80" t="s">
        <v>641</v>
      </c>
      <c r="Q1037" s="80" t="s">
        <v>1104</v>
      </c>
      <c r="R1037" s="80" t="s">
        <v>1102</v>
      </c>
      <c r="S1037" s="80"/>
      <c r="T1037" s="80"/>
      <c r="U1037" s="80"/>
      <c r="V1037" s="80"/>
      <c r="W1037" s="80"/>
      <c r="X1037" s="80"/>
      <c r="Y1037" s="80"/>
      <c r="Z1037" s="80"/>
      <c r="AA1037" s="80"/>
      <c r="AB1037">
        <v>1</v>
      </c>
      <c r="AC1037" s="79" t="str">
        <f>REPLACE(INDEX(GroupVertices[Group],MATCH(Edges[[#This Row],[Vertex 1]],GroupVertices[Vertex],0)),1,1,"")</f>
        <v>3</v>
      </c>
      <c r="AD1037" s="79" t="str">
        <f>REPLACE(INDEX(GroupVertices[Group],MATCH(Edges[[#This Row],[Vertex 2]],GroupVertices[Vertex],0)),1,1,"")</f>
        <v>5</v>
      </c>
      <c r="AE1037" s="34"/>
      <c r="AF1037" s="34"/>
      <c r="AG1037" s="34"/>
      <c r="AH1037" s="34"/>
      <c r="AI1037" s="34"/>
      <c r="AJ1037" s="34"/>
      <c r="AK1037" s="34"/>
      <c r="AL1037" s="34"/>
      <c r="AM1037" s="34"/>
    </row>
    <row r="1038" spans="1:39" ht="15">
      <c r="A1038" s="65" t="s">
        <v>331</v>
      </c>
      <c r="B1038" s="65" t="s">
        <v>329</v>
      </c>
      <c r="C1038" s="66" t="s">
        <v>4893</v>
      </c>
      <c r="D1038" s="67">
        <v>1</v>
      </c>
      <c r="E1038" s="68" t="s">
        <v>133</v>
      </c>
      <c r="F1038" s="69">
        <v>32</v>
      </c>
      <c r="G1038" s="66"/>
      <c r="H1038" s="70"/>
      <c r="I1038" s="71"/>
      <c r="J1038" s="71"/>
      <c r="K1038" s="34"/>
      <c r="L1038" s="78">
        <v>1038</v>
      </c>
      <c r="M1038" s="78"/>
      <c r="N1038" s="73"/>
      <c r="O1038" s="80" t="s">
        <v>381</v>
      </c>
      <c r="P1038" s="80" t="s">
        <v>672</v>
      </c>
      <c r="Q1038" s="80" t="s">
        <v>1180</v>
      </c>
      <c r="R1038" s="80" t="s">
        <v>1572</v>
      </c>
      <c r="S1038" s="80"/>
      <c r="T1038" s="80"/>
      <c r="U1038" s="80"/>
      <c r="V1038" s="80"/>
      <c r="W1038" s="80"/>
      <c r="X1038" s="80"/>
      <c r="Y1038" s="80"/>
      <c r="Z1038" s="80"/>
      <c r="AA1038" s="80"/>
      <c r="AB1038">
        <v>1</v>
      </c>
      <c r="AC1038" s="79" t="str">
        <f>REPLACE(INDEX(GroupVertices[Group],MATCH(Edges[[#This Row],[Vertex 1]],GroupVertices[Vertex],0)),1,1,"")</f>
        <v>3</v>
      </c>
      <c r="AD1038" s="79" t="str">
        <f>REPLACE(INDEX(GroupVertices[Group],MATCH(Edges[[#This Row],[Vertex 2]],GroupVertices[Vertex],0)),1,1,"")</f>
        <v>5</v>
      </c>
      <c r="AE1038" s="34"/>
      <c r="AF1038" s="34"/>
      <c r="AG1038" s="34"/>
      <c r="AH1038" s="34"/>
      <c r="AI1038" s="34"/>
      <c r="AJ1038" s="34"/>
      <c r="AK1038" s="34"/>
      <c r="AL1038" s="34"/>
      <c r="AM1038" s="34"/>
    </row>
    <row r="1039" spans="1:39" ht="15">
      <c r="A1039" s="65" t="s">
        <v>339</v>
      </c>
      <c r="B1039" s="65" t="s">
        <v>331</v>
      </c>
      <c r="C1039" s="66" t="s">
        <v>4893</v>
      </c>
      <c r="D1039" s="67">
        <v>1</v>
      </c>
      <c r="E1039" s="68" t="s">
        <v>133</v>
      </c>
      <c r="F1039" s="69">
        <v>32</v>
      </c>
      <c r="G1039" s="66"/>
      <c r="H1039" s="70"/>
      <c r="I1039" s="71"/>
      <c r="J1039" s="71"/>
      <c r="K1039" s="34"/>
      <c r="L1039" s="78">
        <v>1039</v>
      </c>
      <c r="M1039" s="78"/>
      <c r="N1039" s="73"/>
      <c r="O1039" s="80" t="s">
        <v>381</v>
      </c>
      <c r="P1039" s="80" t="s">
        <v>670</v>
      </c>
      <c r="Q1039" s="80" t="s">
        <v>1175</v>
      </c>
      <c r="R1039" s="80" t="s">
        <v>1174</v>
      </c>
      <c r="S1039" s="80"/>
      <c r="T1039" s="80"/>
      <c r="U1039" s="80"/>
      <c r="V1039" s="80"/>
      <c r="W1039" s="80"/>
      <c r="X1039" s="80"/>
      <c r="Y1039" s="80"/>
      <c r="Z1039" s="80"/>
      <c r="AA1039" s="80"/>
      <c r="AB1039">
        <v>1</v>
      </c>
      <c r="AC1039" s="79" t="str">
        <f>REPLACE(INDEX(GroupVertices[Group],MATCH(Edges[[#This Row],[Vertex 1]],GroupVertices[Vertex],0)),1,1,"")</f>
        <v>3</v>
      </c>
      <c r="AD1039" s="79" t="str">
        <f>REPLACE(INDEX(GroupVertices[Group],MATCH(Edges[[#This Row],[Vertex 2]],GroupVertices[Vertex],0)),1,1,"")</f>
        <v>3</v>
      </c>
      <c r="AE1039" s="34"/>
      <c r="AF1039" s="34"/>
      <c r="AG1039" s="34"/>
      <c r="AH1039" s="34"/>
      <c r="AI1039" s="34"/>
      <c r="AJ1039" s="34"/>
      <c r="AK1039" s="34"/>
      <c r="AL1039" s="34"/>
      <c r="AM1039" s="34"/>
    </row>
    <row r="1040" spans="1:39" ht="15">
      <c r="A1040" s="65" t="s">
        <v>339</v>
      </c>
      <c r="B1040" s="65" t="s">
        <v>315</v>
      </c>
      <c r="C1040" s="66" t="s">
        <v>4893</v>
      </c>
      <c r="D1040" s="67">
        <v>1.1428571428571428</v>
      </c>
      <c r="E1040" s="68" t="s">
        <v>137</v>
      </c>
      <c r="F1040" s="69">
        <v>31.59375</v>
      </c>
      <c r="G1040" s="66"/>
      <c r="H1040" s="70"/>
      <c r="I1040" s="71"/>
      <c r="J1040" s="71"/>
      <c r="K1040" s="34"/>
      <c r="L1040" s="78">
        <v>1040</v>
      </c>
      <c r="M1040" s="78"/>
      <c r="N1040" s="73"/>
      <c r="O1040" s="80" t="s">
        <v>381</v>
      </c>
      <c r="P1040" s="80" t="s">
        <v>673</v>
      </c>
      <c r="Q1040" s="80" t="s">
        <v>1181</v>
      </c>
      <c r="R1040" s="80" t="s">
        <v>1573</v>
      </c>
      <c r="S1040" s="80"/>
      <c r="T1040" s="80"/>
      <c r="U1040" s="80"/>
      <c r="V1040" s="80"/>
      <c r="W1040" s="80"/>
      <c r="X1040" s="80"/>
      <c r="Y1040" s="80"/>
      <c r="Z1040" s="80"/>
      <c r="AA1040" s="80"/>
      <c r="AB1040">
        <v>2</v>
      </c>
      <c r="AC1040" s="79" t="str">
        <f>REPLACE(INDEX(GroupVertices[Group],MATCH(Edges[[#This Row],[Vertex 1]],GroupVertices[Vertex],0)),1,1,"")</f>
        <v>3</v>
      </c>
      <c r="AD1040" s="79" t="str">
        <f>REPLACE(INDEX(GroupVertices[Group],MATCH(Edges[[#This Row],[Vertex 2]],GroupVertices[Vertex],0)),1,1,"")</f>
        <v>4</v>
      </c>
      <c r="AE1040" s="34"/>
      <c r="AF1040" s="34"/>
      <c r="AG1040" s="34"/>
      <c r="AH1040" s="34"/>
      <c r="AI1040" s="34"/>
      <c r="AJ1040" s="34"/>
      <c r="AK1040" s="34"/>
      <c r="AL1040" s="34"/>
      <c r="AM1040" s="34"/>
    </row>
    <row r="1041" spans="1:39" ht="15">
      <c r="A1041" s="65" t="s">
        <v>339</v>
      </c>
      <c r="B1041" s="65" t="s">
        <v>315</v>
      </c>
      <c r="C1041" s="66" t="s">
        <v>4893</v>
      </c>
      <c r="D1041" s="67">
        <v>1.1428571428571428</v>
      </c>
      <c r="E1041" s="68" t="s">
        <v>137</v>
      </c>
      <c r="F1041" s="69">
        <v>31.59375</v>
      </c>
      <c r="G1041" s="66"/>
      <c r="H1041" s="70"/>
      <c r="I1041" s="71"/>
      <c r="J1041" s="71"/>
      <c r="K1041" s="34"/>
      <c r="L1041" s="78">
        <v>1041</v>
      </c>
      <c r="M1041" s="78"/>
      <c r="N1041" s="73"/>
      <c r="O1041" s="80" t="s">
        <v>381</v>
      </c>
      <c r="P1041" s="80" t="s">
        <v>673</v>
      </c>
      <c r="Q1041" s="80" t="s">
        <v>1181</v>
      </c>
      <c r="R1041" s="80" t="s">
        <v>1574</v>
      </c>
      <c r="S1041" s="80"/>
      <c r="T1041" s="80"/>
      <c r="U1041" s="80"/>
      <c r="V1041" s="80"/>
      <c r="W1041" s="80"/>
      <c r="X1041" s="80"/>
      <c r="Y1041" s="80"/>
      <c r="Z1041" s="80"/>
      <c r="AA1041" s="80"/>
      <c r="AB1041">
        <v>2</v>
      </c>
      <c r="AC1041" s="79" t="str">
        <f>REPLACE(INDEX(GroupVertices[Group],MATCH(Edges[[#This Row],[Vertex 1]],GroupVertices[Vertex],0)),1,1,"")</f>
        <v>3</v>
      </c>
      <c r="AD1041" s="79" t="str">
        <f>REPLACE(INDEX(GroupVertices[Group],MATCH(Edges[[#This Row],[Vertex 2]],GroupVertices[Vertex],0)),1,1,"")</f>
        <v>4</v>
      </c>
      <c r="AE1041" s="34"/>
      <c r="AF1041" s="34"/>
      <c r="AG1041" s="34"/>
      <c r="AH1041" s="34"/>
      <c r="AI1041" s="34"/>
      <c r="AJ1041" s="34"/>
      <c r="AK1041" s="34"/>
      <c r="AL1041" s="34"/>
      <c r="AM1041" s="34"/>
    </row>
    <row r="1042" spans="1:39" ht="15">
      <c r="A1042" s="65" t="s">
        <v>340</v>
      </c>
      <c r="B1042" s="65" t="s">
        <v>375</v>
      </c>
      <c r="C1042" s="66" t="s">
        <v>4893</v>
      </c>
      <c r="D1042" s="67">
        <v>1</v>
      </c>
      <c r="E1042" s="68" t="s">
        <v>133</v>
      </c>
      <c r="F1042" s="69">
        <v>32</v>
      </c>
      <c r="G1042" s="66"/>
      <c r="H1042" s="70"/>
      <c r="I1042" s="71"/>
      <c r="J1042" s="71"/>
      <c r="K1042" s="34"/>
      <c r="L1042" s="78">
        <v>1042</v>
      </c>
      <c r="M1042" s="78"/>
      <c r="N1042" s="73"/>
      <c r="O1042" s="80" t="s">
        <v>381</v>
      </c>
      <c r="P1042" s="80" t="s">
        <v>674</v>
      </c>
      <c r="Q1042" s="80" t="s">
        <v>1182</v>
      </c>
      <c r="R1042" s="80" t="s">
        <v>1575</v>
      </c>
      <c r="S1042" s="80"/>
      <c r="T1042" s="80"/>
      <c r="U1042" s="80"/>
      <c r="V1042" s="80"/>
      <c r="W1042" s="80"/>
      <c r="X1042" s="80"/>
      <c r="Y1042" s="80"/>
      <c r="Z1042" s="80"/>
      <c r="AA1042" s="80"/>
      <c r="AB1042">
        <v>1</v>
      </c>
      <c r="AC1042" s="79" t="str">
        <f>REPLACE(INDEX(GroupVertices[Group],MATCH(Edges[[#This Row],[Vertex 1]],GroupVertices[Vertex],0)),1,1,"")</f>
        <v>4</v>
      </c>
      <c r="AD1042" s="79" t="str">
        <f>REPLACE(INDEX(GroupVertices[Group],MATCH(Edges[[#This Row],[Vertex 2]],GroupVertices[Vertex],0)),1,1,"")</f>
        <v>4</v>
      </c>
      <c r="AE1042" s="34"/>
      <c r="AF1042" s="34"/>
      <c r="AG1042" s="34"/>
      <c r="AH1042" s="34"/>
      <c r="AI1042" s="34"/>
      <c r="AJ1042" s="34"/>
      <c r="AK1042" s="34"/>
      <c r="AL1042" s="34"/>
      <c r="AM1042" s="34"/>
    </row>
    <row r="1043" spans="1:39" ht="15">
      <c r="A1043" s="65" t="s">
        <v>267</v>
      </c>
      <c r="B1043" s="65" t="s">
        <v>325</v>
      </c>
      <c r="C1043" s="66" t="s">
        <v>4894</v>
      </c>
      <c r="D1043" s="67">
        <v>1.2857142857142856</v>
      </c>
      <c r="E1043" s="68" t="s">
        <v>137</v>
      </c>
      <c r="F1043" s="69">
        <v>31.1875</v>
      </c>
      <c r="G1043" s="66"/>
      <c r="H1043" s="70"/>
      <c r="I1043" s="71"/>
      <c r="J1043" s="71"/>
      <c r="K1043" s="34"/>
      <c r="L1043" s="78">
        <v>1043</v>
      </c>
      <c r="M1043" s="78"/>
      <c r="N1043" s="73"/>
      <c r="O1043" s="80" t="s">
        <v>381</v>
      </c>
      <c r="P1043" s="80" t="s">
        <v>675</v>
      </c>
      <c r="Q1043" s="80" t="s">
        <v>1183</v>
      </c>
      <c r="R1043" s="80" t="s">
        <v>1576</v>
      </c>
      <c r="S1043" s="80"/>
      <c r="T1043" s="80"/>
      <c r="U1043" s="80"/>
      <c r="V1043" s="80"/>
      <c r="W1043" s="80"/>
      <c r="X1043" s="80"/>
      <c r="Y1043" s="80"/>
      <c r="Z1043" s="80"/>
      <c r="AA1043" s="80"/>
      <c r="AB1043">
        <v>3</v>
      </c>
      <c r="AC1043" s="79" t="str">
        <f>REPLACE(INDEX(GroupVertices[Group],MATCH(Edges[[#This Row],[Vertex 1]],GroupVertices[Vertex],0)),1,1,"")</f>
        <v>5</v>
      </c>
      <c r="AD1043" s="79" t="str">
        <f>REPLACE(INDEX(GroupVertices[Group],MATCH(Edges[[#This Row],[Vertex 2]],GroupVertices[Vertex],0)),1,1,"")</f>
        <v>5</v>
      </c>
      <c r="AE1043" s="34"/>
      <c r="AF1043" s="34"/>
      <c r="AG1043" s="34"/>
      <c r="AH1043" s="34"/>
      <c r="AI1043" s="34"/>
      <c r="AJ1043" s="34"/>
      <c r="AK1043" s="34"/>
      <c r="AL1043" s="34"/>
      <c r="AM1043" s="34"/>
    </row>
    <row r="1044" spans="1:39" ht="15">
      <c r="A1044" s="65" t="s">
        <v>267</v>
      </c>
      <c r="B1044" s="65" t="s">
        <v>325</v>
      </c>
      <c r="C1044" s="66" t="s">
        <v>4894</v>
      </c>
      <c r="D1044" s="67">
        <v>1.2857142857142856</v>
      </c>
      <c r="E1044" s="68" t="s">
        <v>137</v>
      </c>
      <c r="F1044" s="69">
        <v>31.1875</v>
      </c>
      <c r="G1044" s="66"/>
      <c r="H1044" s="70"/>
      <c r="I1044" s="71"/>
      <c r="J1044" s="71"/>
      <c r="K1044" s="34"/>
      <c r="L1044" s="78">
        <v>1044</v>
      </c>
      <c r="M1044" s="78"/>
      <c r="N1044" s="73"/>
      <c r="O1044" s="80" t="s">
        <v>381</v>
      </c>
      <c r="P1044" s="80" t="s">
        <v>676</v>
      </c>
      <c r="Q1044" s="80" t="s">
        <v>1184</v>
      </c>
      <c r="R1044" s="80" t="s">
        <v>1577</v>
      </c>
      <c r="S1044" s="80"/>
      <c r="T1044" s="80"/>
      <c r="U1044" s="80"/>
      <c r="V1044" s="80"/>
      <c r="W1044" s="80"/>
      <c r="X1044" s="80"/>
      <c r="Y1044" s="80"/>
      <c r="Z1044" s="80"/>
      <c r="AA1044" s="80"/>
      <c r="AB1044">
        <v>3</v>
      </c>
      <c r="AC1044" s="79" t="str">
        <f>REPLACE(INDEX(GroupVertices[Group],MATCH(Edges[[#This Row],[Vertex 1]],GroupVertices[Vertex],0)),1,1,"")</f>
        <v>5</v>
      </c>
      <c r="AD1044" s="79" t="str">
        <f>REPLACE(INDEX(GroupVertices[Group],MATCH(Edges[[#This Row],[Vertex 2]],GroupVertices[Vertex],0)),1,1,"")</f>
        <v>5</v>
      </c>
      <c r="AE1044" s="34"/>
      <c r="AF1044" s="34"/>
      <c r="AG1044" s="34"/>
      <c r="AH1044" s="34"/>
      <c r="AI1044" s="34"/>
      <c r="AJ1044" s="34"/>
      <c r="AK1044" s="34"/>
      <c r="AL1044" s="34"/>
      <c r="AM1044" s="34"/>
    </row>
    <row r="1045" spans="1:39" ht="15">
      <c r="A1045" s="65" t="s">
        <v>267</v>
      </c>
      <c r="B1045" s="65" t="s">
        <v>325</v>
      </c>
      <c r="C1045" s="66" t="s">
        <v>4894</v>
      </c>
      <c r="D1045" s="67">
        <v>1.2857142857142856</v>
      </c>
      <c r="E1045" s="68" t="s">
        <v>137</v>
      </c>
      <c r="F1045" s="69">
        <v>31.1875</v>
      </c>
      <c r="G1045" s="66"/>
      <c r="H1045" s="70"/>
      <c r="I1045" s="71"/>
      <c r="J1045" s="71"/>
      <c r="K1045" s="34"/>
      <c r="L1045" s="78">
        <v>1045</v>
      </c>
      <c r="M1045" s="78"/>
      <c r="N1045" s="73"/>
      <c r="O1045" s="80" t="s">
        <v>381</v>
      </c>
      <c r="P1045" s="80" t="s">
        <v>676</v>
      </c>
      <c r="Q1045" s="80" t="s">
        <v>1185</v>
      </c>
      <c r="R1045" s="80" t="s">
        <v>1577</v>
      </c>
      <c r="S1045" s="80"/>
      <c r="T1045" s="80"/>
      <c r="U1045" s="80"/>
      <c r="V1045" s="80"/>
      <c r="W1045" s="80"/>
      <c r="X1045" s="80"/>
      <c r="Y1045" s="80"/>
      <c r="Z1045" s="80"/>
      <c r="AA1045" s="80"/>
      <c r="AB1045">
        <v>3</v>
      </c>
      <c r="AC1045" s="79" t="str">
        <f>REPLACE(INDEX(GroupVertices[Group],MATCH(Edges[[#This Row],[Vertex 1]],GroupVertices[Vertex],0)),1,1,"")</f>
        <v>5</v>
      </c>
      <c r="AD1045" s="79" t="str">
        <f>REPLACE(INDEX(GroupVertices[Group],MATCH(Edges[[#This Row],[Vertex 2]],GroupVertices[Vertex],0)),1,1,"")</f>
        <v>5</v>
      </c>
      <c r="AE1045" s="34"/>
      <c r="AF1045" s="34"/>
      <c r="AG1045" s="34"/>
      <c r="AH1045" s="34"/>
      <c r="AI1045" s="34"/>
      <c r="AJ1045" s="34"/>
      <c r="AK1045" s="34"/>
      <c r="AL1045" s="34"/>
      <c r="AM1045" s="34"/>
    </row>
    <row r="1046" spans="1:39" ht="15">
      <c r="A1046" s="65" t="s">
        <v>265</v>
      </c>
      <c r="B1046" s="65" t="s">
        <v>325</v>
      </c>
      <c r="C1046" s="66" t="s">
        <v>4893</v>
      </c>
      <c r="D1046" s="67">
        <v>1</v>
      </c>
      <c r="E1046" s="68" t="s">
        <v>133</v>
      </c>
      <c r="F1046" s="69">
        <v>32</v>
      </c>
      <c r="G1046" s="66"/>
      <c r="H1046" s="70"/>
      <c r="I1046" s="71"/>
      <c r="J1046" s="71"/>
      <c r="K1046" s="34"/>
      <c r="L1046" s="78">
        <v>1046</v>
      </c>
      <c r="M1046" s="78"/>
      <c r="N1046" s="73"/>
      <c r="O1046" s="80" t="s">
        <v>381</v>
      </c>
      <c r="P1046" s="80" t="s">
        <v>676</v>
      </c>
      <c r="Q1046" s="80" t="s">
        <v>1185</v>
      </c>
      <c r="R1046" s="80" t="s">
        <v>1577</v>
      </c>
      <c r="S1046" s="80"/>
      <c r="T1046" s="80"/>
      <c r="U1046" s="80"/>
      <c r="V1046" s="80"/>
      <c r="W1046" s="80"/>
      <c r="X1046" s="80"/>
      <c r="Y1046" s="80"/>
      <c r="Z1046" s="80"/>
      <c r="AA1046" s="80"/>
      <c r="AB1046">
        <v>1</v>
      </c>
      <c r="AC1046" s="79" t="str">
        <f>REPLACE(INDEX(GroupVertices[Group],MATCH(Edges[[#This Row],[Vertex 1]],GroupVertices[Vertex],0)),1,1,"")</f>
        <v>5</v>
      </c>
      <c r="AD1046" s="79" t="str">
        <f>REPLACE(INDEX(GroupVertices[Group],MATCH(Edges[[#This Row],[Vertex 2]],GroupVertices[Vertex],0)),1,1,"")</f>
        <v>5</v>
      </c>
      <c r="AE1046" s="34"/>
      <c r="AF1046" s="34"/>
      <c r="AG1046" s="34"/>
      <c r="AH1046" s="34"/>
      <c r="AI1046" s="34"/>
      <c r="AJ1046" s="34"/>
      <c r="AK1046" s="34"/>
      <c r="AL1046" s="34"/>
      <c r="AM1046" s="34"/>
    </row>
    <row r="1047" spans="1:39" ht="15">
      <c r="A1047" s="65" t="s">
        <v>333</v>
      </c>
      <c r="B1047" s="65" t="s">
        <v>325</v>
      </c>
      <c r="C1047" s="66" t="s">
        <v>4893</v>
      </c>
      <c r="D1047" s="67">
        <v>1</v>
      </c>
      <c r="E1047" s="68" t="s">
        <v>133</v>
      </c>
      <c r="F1047" s="69">
        <v>32</v>
      </c>
      <c r="G1047" s="66"/>
      <c r="H1047" s="70"/>
      <c r="I1047" s="71"/>
      <c r="J1047" s="71"/>
      <c r="K1047" s="34"/>
      <c r="L1047" s="78">
        <v>1047</v>
      </c>
      <c r="M1047" s="78"/>
      <c r="N1047" s="73"/>
      <c r="O1047" s="80" t="s">
        <v>381</v>
      </c>
      <c r="P1047" s="80" t="s">
        <v>677</v>
      </c>
      <c r="Q1047" s="80" t="s">
        <v>1186</v>
      </c>
      <c r="R1047" s="80" t="s">
        <v>1578</v>
      </c>
      <c r="S1047" s="80"/>
      <c r="T1047" s="80"/>
      <c r="U1047" s="80"/>
      <c r="V1047" s="80"/>
      <c r="W1047" s="80"/>
      <c r="X1047" s="80"/>
      <c r="Y1047" s="80"/>
      <c r="Z1047" s="80"/>
      <c r="AA1047" s="80"/>
      <c r="AB1047">
        <v>1</v>
      </c>
      <c r="AC1047" s="79" t="str">
        <f>REPLACE(INDEX(GroupVertices[Group],MATCH(Edges[[#This Row],[Vertex 1]],GroupVertices[Vertex],0)),1,1,"")</f>
        <v>5</v>
      </c>
      <c r="AD1047" s="79" t="str">
        <f>REPLACE(INDEX(GroupVertices[Group],MATCH(Edges[[#This Row],[Vertex 2]],GroupVertices[Vertex],0)),1,1,"")</f>
        <v>5</v>
      </c>
      <c r="AE1047" s="34"/>
      <c r="AF1047" s="34"/>
      <c r="AG1047" s="34"/>
      <c r="AH1047" s="34"/>
      <c r="AI1047" s="34"/>
      <c r="AJ1047" s="34"/>
      <c r="AK1047" s="34"/>
      <c r="AL1047" s="34"/>
      <c r="AM1047" s="34"/>
    </row>
    <row r="1048" spans="1:39" ht="15">
      <c r="A1048" s="65" t="s">
        <v>329</v>
      </c>
      <c r="B1048" s="65" t="s">
        <v>325</v>
      </c>
      <c r="C1048" s="66" t="s">
        <v>4893</v>
      </c>
      <c r="D1048" s="67">
        <v>1.1428571428571428</v>
      </c>
      <c r="E1048" s="68" t="s">
        <v>137</v>
      </c>
      <c r="F1048" s="69">
        <v>31.59375</v>
      </c>
      <c r="G1048" s="66"/>
      <c r="H1048" s="70"/>
      <c r="I1048" s="71"/>
      <c r="J1048" s="71"/>
      <c r="K1048" s="34"/>
      <c r="L1048" s="78">
        <v>1048</v>
      </c>
      <c r="M1048" s="78"/>
      <c r="N1048" s="73"/>
      <c r="O1048" s="80" t="s">
        <v>381</v>
      </c>
      <c r="P1048" s="80" t="s">
        <v>678</v>
      </c>
      <c r="Q1048" s="80" t="s">
        <v>1187</v>
      </c>
      <c r="R1048" s="80" t="s">
        <v>1579</v>
      </c>
      <c r="S1048" s="80"/>
      <c r="T1048" s="80"/>
      <c r="U1048" s="80"/>
      <c r="V1048" s="80"/>
      <c r="W1048" s="80"/>
      <c r="X1048" s="80"/>
      <c r="Y1048" s="80"/>
      <c r="Z1048" s="80"/>
      <c r="AA1048" s="80"/>
      <c r="AB1048">
        <v>2</v>
      </c>
      <c r="AC1048" s="79" t="str">
        <f>REPLACE(INDEX(GroupVertices[Group],MATCH(Edges[[#This Row],[Vertex 1]],GroupVertices[Vertex],0)),1,1,"")</f>
        <v>5</v>
      </c>
      <c r="AD1048" s="79" t="str">
        <f>REPLACE(INDEX(GroupVertices[Group],MATCH(Edges[[#This Row],[Vertex 2]],GroupVertices[Vertex],0)),1,1,"")</f>
        <v>5</v>
      </c>
      <c r="AE1048" s="34"/>
      <c r="AF1048" s="34"/>
      <c r="AG1048" s="34"/>
      <c r="AH1048" s="34"/>
      <c r="AI1048" s="34"/>
      <c r="AJ1048" s="34"/>
      <c r="AK1048" s="34"/>
      <c r="AL1048" s="34"/>
      <c r="AM1048" s="34"/>
    </row>
    <row r="1049" spans="1:39" ht="15">
      <c r="A1049" s="65" t="s">
        <v>329</v>
      </c>
      <c r="B1049" s="65" t="s">
        <v>325</v>
      </c>
      <c r="C1049" s="66" t="s">
        <v>4893</v>
      </c>
      <c r="D1049" s="67">
        <v>1.1428571428571428</v>
      </c>
      <c r="E1049" s="68" t="s">
        <v>137</v>
      </c>
      <c r="F1049" s="69">
        <v>31.59375</v>
      </c>
      <c r="G1049" s="66"/>
      <c r="H1049" s="70"/>
      <c r="I1049" s="71"/>
      <c r="J1049" s="71"/>
      <c r="K1049" s="34"/>
      <c r="L1049" s="78">
        <v>1049</v>
      </c>
      <c r="M1049" s="78"/>
      <c r="N1049" s="73"/>
      <c r="O1049" s="80" t="s">
        <v>381</v>
      </c>
      <c r="P1049" s="80" t="s">
        <v>679</v>
      </c>
      <c r="Q1049" s="80" t="s">
        <v>1188</v>
      </c>
      <c r="R1049" s="80" t="s">
        <v>1580</v>
      </c>
      <c r="S1049" s="80"/>
      <c r="T1049" s="80"/>
      <c r="U1049" s="80"/>
      <c r="V1049" s="80"/>
      <c r="W1049" s="80"/>
      <c r="X1049" s="80"/>
      <c r="Y1049" s="80"/>
      <c r="Z1049" s="80"/>
      <c r="AA1049" s="80"/>
      <c r="AB1049">
        <v>2</v>
      </c>
      <c r="AC1049" s="79" t="str">
        <f>REPLACE(INDEX(GroupVertices[Group],MATCH(Edges[[#This Row],[Vertex 1]],GroupVertices[Vertex],0)),1,1,"")</f>
        <v>5</v>
      </c>
      <c r="AD1049" s="79" t="str">
        <f>REPLACE(INDEX(GroupVertices[Group],MATCH(Edges[[#This Row],[Vertex 2]],GroupVertices[Vertex],0)),1,1,"")</f>
        <v>5</v>
      </c>
      <c r="AE1049" s="34"/>
      <c r="AF1049" s="34"/>
      <c r="AG1049" s="34"/>
      <c r="AH1049" s="34"/>
      <c r="AI1049" s="34"/>
      <c r="AJ1049" s="34"/>
      <c r="AK1049" s="34"/>
      <c r="AL1049" s="34"/>
      <c r="AM1049" s="34"/>
    </row>
    <row r="1050" spans="1:39" ht="15">
      <c r="A1050" s="65" t="s">
        <v>340</v>
      </c>
      <c r="B1050" s="65" t="s">
        <v>325</v>
      </c>
      <c r="C1050" s="66" t="s">
        <v>4893</v>
      </c>
      <c r="D1050" s="67">
        <v>1.1428571428571428</v>
      </c>
      <c r="E1050" s="68" t="s">
        <v>137</v>
      </c>
      <c r="F1050" s="69">
        <v>31.59375</v>
      </c>
      <c r="G1050" s="66"/>
      <c r="H1050" s="70"/>
      <c r="I1050" s="71"/>
      <c r="J1050" s="71"/>
      <c r="K1050" s="34"/>
      <c r="L1050" s="78">
        <v>1050</v>
      </c>
      <c r="M1050" s="78"/>
      <c r="N1050" s="73"/>
      <c r="O1050" s="80" t="s">
        <v>381</v>
      </c>
      <c r="P1050" s="80" t="s">
        <v>676</v>
      </c>
      <c r="Q1050" s="80" t="s">
        <v>1184</v>
      </c>
      <c r="R1050" s="80" t="s">
        <v>1577</v>
      </c>
      <c r="S1050" s="80"/>
      <c r="T1050" s="80"/>
      <c r="U1050" s="80"/>
      <c r="V1050" s="80"/>
      <c r="W1050" s="80"/>
      <c r="X1050" s="80"/>
      <c r="Y1050" s="80"/>
      <c r="Z1050" s="80"/>
      <c r="AA1050" s="80"/>
      <c r="AB1050">
        <v>2</v>
      </c>
      <c r="AC1050" s="79" t="str">
        <f>REPLACE(INDEX(GroupVertices[Group],MATCH(Edges[[#This Row],[Vertex 1]],GroupVertices[Vertex],0)),1,1,"")</f>
        <v>4</v>
      </c>
      <c r="AD1050" s="79" t="str">
        <f>REPLACE(INDEX(GroupVertices[Group],MATCH(Edges[[#This Row],[Vertex 2]],GroupVertices[Vertex],0)),1,1,"")</f>
        <v>5</v>
      </c>
      <c r="AE1050" s="34"/>
      <c r="AF1050" s="34"/>
      <c r="AG1050" s="34"/>
      <c r="AH1050" s="34"/>
      <c r="AI1050" s="34"/>
      <c r="AJ1050" s="34"/>
      <c r="AK1050" s="34"/>
      <c r="AL1050" s="34"/>
      <c r="AM1050" s="34"/>
    </row>
    <row r="1051" spans="1:39" ht="15">
      <c r="A1051" s="65" t="s">
        <v>340</v>
      </c>
      <c r="B1051" s="65" t="s">
        <v>325</v>
      </c>
      <c r="C1051" s="66" t="s">
        <v>4893</v>
      </c>
      <c r="D1051" s="67">
        <v>1.1428571428571428</v>
      </c>
      <c r="E1051" s="68" t="s">
        <v>137</v>
      </c>
      <c r="F1051" s="69">
        <v>31.59375</v>
      </c>
      <c r="G1051" s="66"/>
      <c r="H1051" s="70"/>
      <c r="I1051" s="71"/>
      <c r="J1051" s="71"/>
      <c r="K1051" s="34"/>
      <c r="L1051" s="78">
        <v>1051</v>
      </c>
      <c r="M1051" s="78"/>
      <c r="N1051" s="73"/>
      <c r="O1051" s="80" t="s">
        <v>381</v>
      </c>
      <c r="P1051" s="80" t="s">
        <v>676</v>
      </c>
      <c r="Q1051" s="80" t="s">
        <v>1185</v>
      </c>
      <c r="R1051" s="80" t="s">
        <v>1577</v>
      </c>
      <c r="S1051" s="80"/>
      <c r="T1051" s="80"/>
      <c r="U1051" s="80"/>
      <c r="V1051" s="80"/>
      <c r="W1051" s="80"/>
      <c r="X1051" s="80"/>
      <c r="Y1051" s="80"/>
      <c r="Z1051" s="80"/>
      <c r="AA1051" s="80"/>
      <c r="AB1051">
        <v>2</v>
      </c>
      <c r="AC1051" s="79" t="str">
        <f>REPLACE(INDEX(GroupVertices[Group],MATCH(Edges[[#This Row],[Vertex 1]],GroupVertices[Vertex],0)),1,1,"")</f>
        <v>4</v>
      </c>
      <c r="AD1051" s="79" t="str">
        <f>REPLACE(INDEX(GroupVertices[Group],MATCH(Edges[[#This Row],[Vertex 2]],GroupVertices[Vertex],0)),1,1,"")</f>
        <v>5</v>
      </c>
      <c r="AE1051" s="34"/>
      <c r="AF1051" s="34"/>
      <c r="AG1051" s="34"/>
      <c r="AH1051" s="34"/>
      <c r="AI1051" s="34"/>
      <c r="AJ1051" s="34"/>
      <c r="AK1051" s="34"/>
      <c r="AL1051" s="34"/>
      <c r="AM1051" s="34"/>
    </row>
    <row r="1052" spans="1:39" ht="15">
      <c r="A1052" s="65" t="s">
        <v>265</v>
      </c>
      <c r="B1052" s="65" t="s">
        <v>267</v>
      </c>
      <c r="C1052" s="66" t="s">
        <v>4893</v>
      </c>
      <c r="D1052" s="67">
        <v>1.1428571428571428</v>
      </c>
      <c r="E1052" s="68" t="s">
        <v>137</v>
      </c>
      <c r="F1052" s="69">
        <v>31.59375</v>
      </c>
      <c r="G1052" s="66"/>
      <c r="H1052" s="70"/>
      <c r="I1052" s="71"/>
      <c r="J1052" s="71"/>
      <c r="K1052" s="34"/>
      <c r="L1052" s="78">
        <v>1052</v>
      </c>
      <c r="M1052" s="78"/>
      <c r="N1052" s="73"/>
      <c r="O1052" s="80" t="s">
        <v>381</v>
      </c>
      <c r="P1052" s="80" t="s">
        <v>676</v>
      </c>
      <c r="Q1052" s="80" t="s">
        <v>1185</v>
      </c>
      <c r="R1052" s="80" t="s">
        <v>1184</v>
      </c>
      <c r="S1052" s="80"/>
      <c r="T1052" s="80"/>
      <c r="U1052" s="80"/>
      <c r="V1052" s="80"/>
      <c r="W1052" s="80"/>
      <c r="X1052" s="80"/>
      <c r="Y1052" s="80"/>
      <c r="Z1052" s="80"/>
      <c r="AA1052" s="80"/>
      <c r="AB1052">
        <v>2</v>
      </c>
      <c r="AC1052" s="79" t="str">
        <f>REPLACE(INDEX(GroupVertices[Group],MATCH(Edges[[#This Row],[Vertex 1]],GroupVertices[Vertex],0)),1,1,"")</f>
        <v>5</v>
      </c>
      <c r="AD1052" s="79" t="str">
        <f>REPLACE(INDEX(GroupVertices[Group],MATCH(Edges[[#This Row],[Vertex 2]],GroupVertices[Vertex],0)),1,1,"")</f>
        <v>5</v>
      </c>
      <c r="AE1052" s="34"/>
      <c r="AF1052" s="34"/>
      <c r="AG1052" s="34"/>
      <c r="AH1052" s="34"/>
      <c r="AI1052" s="34"/>
      <c r="AJ1052" s="34"/>
      <c r="AK1052" s="34"/>
      <c r="AL1052" s="34"/>
      <c r="AM1052" s="34"/>
    </row>
    <row r="1053" spans="1:39" ht="15">
      <c r="A1053" s="65" t="s">
        <v>265</v>
      </c>
      <c r="B1053" s="65" t="s">
        <v>267</v>
      </c>
      <c r="C1053" s="66" t="s">
        <v>4893</v>
      </c>
      <c r="D1053" s="67">
        <v>1.1428571428571428</v>
      </c>
      <c r="E1053" s="68" t="s">
        <v>137</v>
      </c>
      <c r="F1053" s="69">
        <v>31.59375</v>
      </c>
      <c r="G1053" s="66"/>
      <c r="H1053" s="70"/>
      <c r="I1053" s="71"/>
      <c r="J1053" s="71"/>
      <c r="K1053" s="34"/>
      <c r="L1053" s="78">
        <v>1053</v>
      </c>
      <c r="M1053" s="78"/>
      <c r="N1053" s="73"/>
      <c r="O1053" s="80" t="s">
        <v>381</v>
      </c>
      <c r="P1053" s="80" t="s">
        <v>676</v>
      </c>
      <c r="Q1053" s="80" t="s">
        <v>1185</v>
      </c>
      <c r="R1053" s="80" t="s">
        <v>1185</v>
      </c>
      <c r="S1053" s="80"/>
      <c r="T1053" s="80"/>
      <c r="U1053" s="80"/>
      <c r="V1053" s="80"/>
      <c r="W1053" s="80"/>
      <c r="X1053" s="80"/>
      <c r="Y1053" s="80"/>
      <c r="Z1053" s="80"/>
      <c r="AA1053" s="80"/>
      <c r="AB1053">
        <v>2</v>
      </c>
      <c r="AC1053" s="79" t="str">
        <f>REPLACE(INDEX(GroupVertices[Group],MATCH(Edges[[#This Row],[Vertex 1]],GroupVertices[Vertex],0)),1,1,"")</f>
        <v>5</v>
      </c>
      <c r="AD1053" s="79" t="str">
        <f>REPLACE(INDEX(GroupVertices[Group],MATCH(Edges[[#This Row],[Vertex 2]],GroupVertices[Vertex],0)),1,1,"")</f>
        <v>5</v>
      </c>
      <c r="AE1053" s="34"/>
      <c r="AF1053" s="34"/>
      <c r="AG1053" s="34"/>
      <c r="AH1053" s="34"/>
      <c r="AI1053" s="34"/>
      <c r="AJ1053" s="34"/>
      <c r="AK1053" s="34"/>
      <c r="AL1053" s="34"/>
      <c r="AM1053" s="34"/>
    </row>
    <row r="1054" spans="1:39" ht="15">
      <c r="A1054" s="65" t="s">
        <v>340</v>
      </c>
      <c r="B1054" s="65" t="s">
        <v>267</v>
      </c>
      <c r="C1054" s="66" t="s">
        <v>4894</v>
      </c>
      <c r="D1054" s="67">
        <v>1.4285714285714286</v>
      </c>
      <c r="E1054" s="68" t="s">
        <v>137</v>
      </c>
      <c r="F1054" s="69">
        <v>30.78125</v>
      </c>
      <c r="G1054" s="66"/>
      <c r="H1054" s="70"/>
      <c r="I1054" s="71"/>
      <c r="J1054" s="71"/>
      <c r="K1054" s="34"/>
      <c r="L1054" s="78">
        <v>1054</v>
      </c>
      <c r="M1054" s="78"/>
      <c r="N1054" s="73"/>
      <c r="O1054" s="80" t="s">
        <v>381</v>
      </c>
      <c r="P1054" s="80" t="s">
        <v>676</v>
      </c>
      <c r="Q1054" s="80" t="s">
        <v>1184</v>
      </c>
      <c r="R1054" s="80" t="s">
        <v>1184</v>
      </c>
      <c r="S1054" s="80"/>
      <c r="T1054" s="80"/>
      <c r="U1054" s="80"/>
      <c r="V1054" s="80"/>
      <c r="W1054" s="80"/>
      <c r="X1054" s="80"/>
      <c r="Y1054" s="80"/>
      <c r="Z1054" s="80"/>
      <c r="AA1054" s="80"/>
      <c r="AB1054">
        <v>4</v>
      </c>
      <c r="AC1054" s="79" t="str">
        <f>REPLACE(INDEX(GroupVertices[Group],MATCH(Edges[[#This Row],[Vertex 1]],GroupVertices[Vertex],0)),1,1,"")</f>
        <v>4</v>
      </c>
      <c r="AD1054" s="79" t="str">
        <f>REPLACE(INDEX(GroupVertices[Group],MATCH(Edges[[#This Row],[Vertex 2]],GroupVertices[Vertex],0)),1,1,"")</f>
        <v>5</v>
      </c>
      <c r="AE1054" s="34"/>
      <c r="AF1054" s="34"/>
      <c r="AG1054" s="34"/>
      <c r="AH1054" s="34"/>
      <c r="AI1054" s="34"/>
      <c r="AJ1054" s="34"/>
      <c r="AK1054" s="34"/>
      <c r="AL1054" s="34"/>
      <c r="AM1054" s="34"/>
    </row>
    <row r="1055" spans="1:39" ht="15">
      <c r="A1055" s="65" t="s">
        <v>340</v>
      </c>
      <c r="B1055" s="65" t="s">
        <v>267</v>
      </c>
      <c r="C1055" s="66" t="s">
        <v>4894</v>
      </c>
      <c r="D1055" s="67">
        <v>1.4285714285714286</v>
      </c>
      <c r="E1055" s="68" t="s">
        <v>137</v>
      </c>
      <c r="F1055" s="69">
        <v>30.78125</v>
      </c>
      <c r="G1055" s="66"/>
      <c r="H1055" s="70"/>
      <c r="I1055" s="71"/>
      <c r="J1055" s="71"/>
      <c r="K1055" s="34"/>
      <c r="L1055" s="78">
        <v>1055</v>
      </c>
      <c r="M1055" s="78"/>
      <c r="N1055" s="73"/>
      <c r="O1055" s="80" t="s">
        <v>381</v>
      </c>
      <c r="P1055" s="80" t="s">
        <v>676</v>
      </c>
      <c r="Q1055" s="80" t="s">
        <v>1184</v>
      </c>
      <c r="R1055" s="80" t="s">
        <v>1185</v>
      </c>
      <c r="S1055" s="80"/>
      <c r="T1055" s="80"/>
      <c r="U1055" s="80"/>
      <c r="V1055" s="80"/>
      <c r="W1055" s="80"/>
      <c r="X1055" s="80"/>
      <c r="Y1055" s="80"/>
      <c r="Z1055" s="80"/>
      <c r="AA1055" s="80"/>
      <c r="AB1055">
        <v>4</v>
      </c>
      <c r="AC1055" s="79" t="str">
        <f>REPLACE(INDEX(GroupVertices[Group],MATCH(Edges[[#This Row],[Vertex 1]],GroupVertices[Vertex],0)),1,1,"")</f>
        <v>4</v>
      </c>
      <c r="AD1055" s="79" t="str">
        <f>REPLACE(INDEX(GroupVertices[Group],MATCH(Edges[[#This Row],[Vertex 2]],GroupVertices[Vertex],0)),1,1,"")</f>
        <v>5</v>
      </c>
      <c r="AE1055" s="34"/>
      <c r="AF1055" s="34"/>
      <c r="AG1055" s="34"/>
      <c r="AH1055" s="34"/>
      <c r="AI1055" s="34"/>
      <c r="AJ1055" s="34"/>
      <c r="AK1055" s="34"/>
      <c r="AL1055" s="34"/>
      <c r="AM1055" s="34"/>
    </row>
    <row r="1056" spans="1:39" ht="15">
      <c r="A1056" s="65" t="s">
        <v>340</v>
      </c>
      <c r="B1056" s="65" t="s">
        <v>267</v>
      </c>
      <c r="C1056" s="66" t="s">
        <v>4894</v>
      </c>
      <c r="D1056" s="67">
        <v>1.4285714285714286</v>
      </c>
      <c r="E1056" s="68" t="s">
        <v>137</v>
      </c>
      <c r="F1056" s="69">
        <v>30.78125</v>
      </c>
      <c r="G1056" s="66"/>
      <c r="H1056" s="70"/>
      <c r="I1056" s="71"/>
      <c r="J1056" s="71"/>
      <c r="K1056" s="34"/>
      <c r="L1056" s="78">
        <v>1056</v>
      </c>
      <c r="M1056" s="78"/>
      <c r="N1056" s="73"/>
      <c r="O1056" s="80" t="s">
        <v>381</v>
      </c>
      <c r="P1056" s="80" t="s">
        <v>676</v>
      </c>
      <c r="Q1056" s="80" t="s">
        <v>1185</v>
      </c>
      <c r="R1056" s="80" t="s">
        <v>1184</v>
      </c>
      <c r="S1056" s="80"/>
      <c r="T1056" s="80"/>
      <c r="U1056" s="80"/>
      <c r="V1056" s="80"/>
      <c r="W1056" s="80"/>
      <c r="X1056" s="80"/>
      <c r="Y1056" s="80"/>
      <c r="Z1056" s="80"/>
      <c r="AA1056" s="80"/>
      <c r="AB1056">
        <v>4</v>
      </c>
      <c r="AC1056" s="79" t="str">
        <f>REPLACE(INDEX(GroupVertices[Group],MATCH(Edges[[#This Row],[Vertex 1]],GroupVertices[Vertex],0)),1,1,"")</f>
        <v>4</v>
      </c>
      <c r="AD1056" s="79" t="str">
        <f>REPLACE(INDEX(GroupVertices[Group],MATCH(Edges[[#This Row],[Vertex 2]],GroupVertices[Vertex],0)),1,1,"")</f>
        <v>5</v>
      </c>
      <c r="AE1056" s="34"/>
      <c r="AF1056" s="34"/>
      <c r="AG1056" s="34"/>
      <c r="AH1056" s="34"/>
      <c r="AI1056" s="34"/>
      <c r="AJ1056" s="34"/>
      <c r="AK1056" s="34"/>
      <c r="AL1056" s="34"/>
      <c r="AM1056" s="34"/>
    </row>
    <row r="1057" spans="1:39" ht="15">
      <c r="A1057" s="65" t="s">
        <v>340</v>
      </c>
      <c r="B1057" s="65" t="s">
        <v>267</v>
      </c>
      <c r="C1057" s="66" t="s">
        <v>4894</v>
      </c>
      <c r="D1057" s="67">
        <v>1.4285714285714286</v>
      </c>
      <c r="E1057" s="68" t="s">
        <v>137</v>
      </c>
      <c r="F1057" s="69">
        <v>30.78125</v>
      </c>
      <c r="G1057" s="66"/>
      <c r="H1057" s="70"/>
      <c r="I1057" s="71"/>
      <c r="J1057" s="71"/>
      <c r="K1057" s="34"/>
      <c r="L1057" s="78">
        <v>1057</v>
      </c>
      <c r="M1057" s="78"/>
      <c r="N1057" s="73"/>
      <c r="O1057" s="80" t="s">
        <v>381</v>
      </c>
      <c r="P1057" s="80" t="s">
        <v>676</v>
      </c>
      <c r="Q1057" s="80" t="s">
        <v>1185</v>
      </c>
      <c r="R1057" s="80" t="s">
        <v>1185</v>
      </c>
      <c r="S1057" s="80"/>
      <c r="T1057" s="80"/>
      <c r="U1057" s="80"/>
      <c r="V1057" s="80"/>
      <c r="W1057" s="80"/>
      <c r="X1057" s="80"/>
      <c r="Y1057" s="80"/>
      <c r="Z1057" s="80"/>
      <c r="AA1057" s="80"/>
      <c r="AB1057">
        <v>4</v>
      </c>
      <c r="AC1057" s="79" t="str">
        <f>REPLACE(INDEX(GroupVertices[Group],MATCH(Edges[[#This Row],[Vertex 1]],GroupVertices[Vertex],0)),1,1,"")</f>
        <v>4</v>
      </c>
      <c r="AD1057" s="79" t="str">
        <f>REPLACE(INDEX(GroupVertices[Group],MATCH(Edges[[#This Row],[Vertex 2]],GroupVertices[Vertex],0)),1,1,"")</f>
        <v>5</v>
      </c>
      <c r="AE1057" s="34"/>
      <c r="AF1057" s="34"/>
      <c r="AG1057" s="34"/>
      <c r="AH1057" s="34"/>
      <c r="AI1057" s="34"/>
      <c r="AJ1057" s="34"/>
      <c r="AK1057" s="34"/>
      <c r="AL1057" s="34"/>
      <c r="AM1057" s="34"/>
    </row>
    <row r="1058" spans="1:39" ht="15">
      <c r="A1058" s="65" t="s">
        <v>340</v>
      </c>
      <c r="B1058" s="65" t="s">
        <v>265</v>
      </c>
      <c r="C1058" s="66" t="s">
        <v>4893</v>
      </c>
      <c r="D1058" s="67">
        <v>1.1428571428571428</v>
      </c>
      <c r="E1058" s="68" t="s">
        <v>137</v>
      </c>
      <c r="F1058" s="69">
        <v>31.59375</v>
      </c>
      <c r="G1058" s="66"/>
      <c r="H1058" s="70"/>
      <c r="I1058" s="71"/>
      <c r="J1058" s="71"/>
      <c r="K1058" s="34"/>
      <c r="L1058" s="78">
        <v>1058</v>
      </c>
      <c r="M1058" s="78"/>
      <c r="N1058" s="73"/>
      <c r="O1058" s="80" t="s">
        <v>381</v>
      </c>
      <c r="P1058" s="80" t="s">
        <v>676</v>
      </c>
      <c r="Q1058" s="80" t="s">
        <v>1184</v>
      </c>
      <c r="R1058" s="80" t="s">
        <v>1185</v>
      </c>
      <c r="S1058" s="80"/>
      <c r="T1058" s="80"/>
      <c r="U1058" s="80"/>
      <c r="V1058" s="80"/>
      <c r="W1058" s="80"/>
      <c r="X1058" s="80"/>
      <c r="Y1058" s="80"/>
      <c r="Z1058" s="80"/>
      <c r="AA1058" s="80"/>
      <c r="AB1058">
        <v>2</v>
      </c>
      <c r="AC1058" s="79" t="str">
        <f>REPLACE(INDEX(GroupVertices[Group],MATCH(Edges[[#This Row],[Vertex 1]],GroupVertices[Vertex],0)),1,1,"")</f>
        <v>4</v>
      </c>
      <c r="AD1058" s="79" t="str">
        <f>REPLACE(INDEX(GroupVertices[Group],MATCH(Edges[[#This Row],[Vertex 2]],GroupVertices[Vertex],0)),1,1,"")</f>
        <v>5</v>
      </c>
      <c r="AE1058" s="34"/>
      <c r="AF1058" s="34"/>
      <c r="AG1058" s="34"/>
      <c r="AH1058" s="34"/>
      <c r="AI1058" s="34"/>
      <c r="AJ1058" s="34"/>
      <c r="AK1058" s="34"/>
      <c r="AL1058" s="34"/>
      <c r="AM1058" s="34"/>
    </row>
    <row r="1059" spans="1:39" ht="15">
      <c r="A1059" s="65" t="s">
        <v>340</v>
      </c>
      <c r="B1059" s="65" t="s">
        <v>265</v>
      </c>
      <c r="C1059" s="66" t="s">
        <v>4893</v>
      </c>
      <c r="D1059" s="67">
        <v>1.1428571428571428</v>
      </c>
      <c r="E1059" s="68" t="s">
        <v>137</v>
      </c>
      <c r="F1059" s="69">
        <v>31.59375</v>
      </c>
      <c r="G1059" s="66"/>
      <c r="H1059" s="70"/>
      <c r="I1059" s="71"/>
      <c r="J1059" s="71"/>
      <c r="K1059" s="34"/>
      <c r="L1059" s="78">
        <v>1059</v>
      </c>
      <c r="M1059" s="78"/>
      <c r="N1059" s="73"/>
      <c r="O1059" s="80" t="s">
        <v>381</v>
      </c>
      <c r="P1059" s="80" t="s">
        <v>676</v>
      </c>
      <c r="Q1059" s="80" t="s">
        <v>1185</v>
      </c>
      <c r="R1059" s="80" t="s">
        <v>1185</v>
      </c>
      <c r="S1059" s="80"/>
      <c r="T1059" s="80"/>
      <c r="U1059" s="80"/>
      <c r="V1059" s="80"/>
      <c r="W1059" s="80"/>
      <c r="X1059" s="80"/>
      <c r="Y1059" s="80"/>
      <c r="Z1059" s="80"/>
      <c r="AA1059" s="80"/>
      <c r="AB1059">
        <v>2</v>
      </c>
      <c r="AC1059" s="79" t="str">
        <f>REPLACE(INDEX(GroupVertices[Group],MATCH(Edges[[#This Row],[Vertex 1]],GroupVertices[Vertex],0)),1,1,"")</f>
        <v>4</v>
      </c>
      <c r="AD1059" s="79" t="str">
        <f>REPLACE(INDEX(GroupVertices[Group],MATCH(Edges[[#This Row],[Vertex 2]],GroupVertices[Vertex],0)),1,1,"")</f>
        <v>5</v>
      </c>
      <c r="AE1059" s="34"/>
      <c r="AF1059" s="34"/>
      <c r="AG1059" s="34"/>
      <c r="AH1059" s="34"/>
      <c r="AI1059" s="34"/>
      <c r="AJ1059" s="34"/>
      <c r="AK1059" s="34"/>
      <c r="AL1059" s="34"/>
      <c r="AM1059" s="34"/>
    </row>
    <row r="1060" spans="1:39" ht="15">
      <c r="A1060" s="65" t="s">
        <v>340</v>
      </c>
      <c r="B1060" s="65" t="s">
        <v>333</v>
      </c>
      <c r="C1060" s="66" t="s">
        <v>4893</v>
      </c>
      <c r="D1060" s="67">
        <v>1</v>
      </c>
      <c r="E1060" s="68" t="s">
        <v>133</v>
      </c>
      <c r="F1060" s="69">
        <v>32</v>
      </c>
      <c r="G1060" s="66"/>
      <c r="H1060" s="70"/>
      <c r="I1060" s="71"/>
      <c r="J1060" s="71"/>
      <c r="K1060" s="34"/>
      <c r="L1060" s="78">
        <v>1060</v>
      </c>
      <c r="M1060" s="78"/>
      <c r="N1060" s="73"/>
      <c r="O1060" s="80" t="s">
        <v>381</v>
      </c>
      <c r="P1060" s="80" t="s">
        <v>680</v>
      </c>
      <c r="Q1060" s="80" t="s">
        <v>1189</v>
      </c>
      <c r="R1060" s="80" t="s">
        <v>1581</v>
      </c>
      <c r="S1060" s="80"/>
      <c r="T1060" s="80"/>
      <c r="U1060" s="80"/>
      <c r="V1060" s="80"/>
      <c r="W1060" s="80"/>
      <c r="X1060" s="80"/>
      <c r="Y1060" s="80"/>
      <c r="Z1060" s="80"/>
      <c r="AA1060" s="80"/>
      <c r="AB1060">
        <v>1</v>
      </c>
      <c r="AC1060" s="79" t="str">
        <f>REPLACE(INDEX(GroupVertices[Group],MATCH(Edges[[#This Row],[Vertex 1]],GroupVertices[Vertex],0)),1,1,"")</f>
        <v>4</v>
      </c>
      <c r="AD1060" s="79" t="str">
        <f>REPLACE(INDEX(GroupVertices[Group],MATCH(Edges[[#This Row],[Vertex 2]],GroupVertices[Vertex],0)),1,1,"")</f>
        <v>5</v>
      </c>
      <c r="AE1060" s="34"/>
      <c r="AF1060" s="34"/>
      <c r="AG1060" s="34"/>
      <c r="AH1060" s="34"/>
      <c r="AI1060" s="34"/>
      <c r="AJ1060" s="34"/>
      <c r="AK1060" s="34"/>
      <c r="AL1060" s="34"/>
      <c r="AM1060" s="34"/>
    </row>
    <row r="1061" spans="1:39" ht="15">
      <c r="A1061" s="65" t="s">
        <v>340</v>
      </c>
      <c r="B1061" s="65" t="s">
        <v>315</v>
      </c>
      <c r="C1061" s="66" t="s">
        <v>4893</v>
      </c>
      <c r="D1061" s="67">
        <v>1.1428571428571428</v>
      </c>
      <c r="E1061" s="68" t="s">
        <v>137</v>
      </c>
      <c r="F1061" s="69">
        <v>31.59375</v>
      </c>
      <c r="G1061" s="66"/>
      <c r="H1061" s="70"/>
      <c r="I1061" s="71"/>
      <c r="J1061" s="71"/>
      <c r="K1061" s="34"/>
      <c r="L1061" s="78">
        <v>1061</v>
      </c>
      <c r="M1061" s="78"/>
      <c r="N1061" s="73"/>
      <c r="O1061" s="80" t="s">
        <v>381</v>
      </c>
      <c r="P1061" s="80" t="s">
        <v>681</v>
      </c>
      <c r="Q1061" s="80" t="s">
        <v>1190</v>
      </c>
      <c r="R1061" s="80" t="s">
        <v>1582</v>
      </c>
      <c r="S1061" s="80"/>
      <c r="T1061" s="80"/>
      <c r="U1061" s="80"/>
      <c r="V1061" s="80"/>
      <c r="W1061" s="80"/>
      <c r="X1061" s="80"/>
      <c r="Y1061" s="80"/>
      <c r="Z1061" s="80"/>
      <c r="AA1061" s="80"/>
      <c r="AB1061">
        <v>2</v>
      </c>
      <c r="AC1061" s="79" t="str">
        <f>REPLACE(INDEX(GroupVertices[Group],MATCH(Edges[[#This Row],[Vertex 1]],GroupVertices[Vertex],0)),1,1,"")</f>
        <v>4</v>
      </c>
      <c r="AD1061" s="79" t="str">
        <f>REPLACE(INDEX(GroupVertices[Group],MATCH(Edges[[#This Row],[Vertex 2]],GroupVertices[Vertex],0)),1,1,"")</f>
        <v>4</v>
      </c>
      <c r="AE1061" s="34"/>
      <c r="AF1061" s="34"/>
      <c r="AG1061" s="34"/>
      <c r="AH1061" s="34"/>
      <c r="AI1061" s="34"/>
      <c r="AJ1061" s="34"/>
      <c r="AK1061" s="34"/>
      <c r="AL1061" s="34"/>
      <c r="AM1061" s="34"/>
    </row>
    <row r="1062" spans="1:39" ht="15">
      <c r="A1062" s="65" t="s">
        <v>340</v>
      </c>
      <c r="B1062" s="65" t="s">
        <v>315</v>
      </c>
      <c r="C1062" s="66" t="s">
        <v>4893</v>
      </c>
      <c r="D1062" s="67">
        <v>1.1428571428571428</v>
      </c>
      <c r="E1062" s="68" t="s">
        <v>137</v>
      </c>
      <c r="F1062" s="69">
        <v>31.59375</v>
      </c>
      <c r="G1062" s="66"/>
      <c r="H1062" s="70"/>
      <c r="I1062" s="71"/>
      <c r="J1062" s="71"/>
      <c r="K1062" s="34"/>
      <c r="L1062" s="78">
        <v>1062</v>
      </c>
      <c r="M1062" s="78"/>
      <c r="N1062" s="73"/>
      <c r="O1062" s="80" t="s">
        <v>381</v>
      </c>
      <c r="P1062" s="80" t="s">
        <v>681</v>
      </c>
      <c r="Q1062" s="80" t="s">
        <v>1191</v>
      </c>
      <c r="R1062" s="80" t="s">
        <v>1582</v>
      </c>
      <c r="S1062" s="80"/>
      <c r="T1062" s="80"/>
      <c r="U1062" s="80"/>
      <c r="V1062" s="80"/>
      <c r="W1062" s="80"/>
      <c r="X1062" s="80"/>
      <c r="Y1062" s="80"/>
      <c r="Z1062" s="80"/>
      <c r="AA1062" s="80"/>
      <c r="AB1062">
        <v>2</v>
      </c>
      <c r="AC1062" s="79" t="str">
        <f>REPLACE(INDEX(GroupVertices[Group],MATCH(Edges[[#This Row],[Vertex 1]],GroupVertices[Vertex],0)),1,1,"")</f>
        <v>4</v>
      </c>
      <c r="AD1062" s="79" t="str">
        <f>REPLACE(INDEX(GroupVertices[Group],MATCH(Edges[[#This Row],[Vertex 2]],GroupVertices[Vertex],0)),1,1,"")</f>
        <v>4</v>
      </c>
      <c r="AE1062" s="34"/>
      <c r="AF1062" s="34"/>
      <c r="AG1062" s="34"/>
      <c r="AH1062" s="34"/>
      <c r="AI1062" s="34"/>
      <c r="AJ1062" s="34"/>
      <c r="AK1062" s="34"/>
      <c r="AL1062" s="34"/>
      <c r="AM1062" s="34"/>
    </row>
    <row r="1063" spans="1:39" ht="15">
      <c r="A1063" s="65" t="s">
        <v>338</v>
      </c>
      <c r="B1063" s="65" t="s">
        <v>329</v>
      </c>
      <c r="C1063" s="66" t="s">
        <v>4893</v>
      </c>
      <c r="D1063" s="67">
        <v>1.1428571428571428</v>
      </c>
      <c r="E1063" s="68" t="s">
        <v>137</v>
      </c>
      <c r="F1063" s="69">
        <v>31.59375</v>
      </c>
      <c r="G1063" s="66"/>
      <c r="H1063" s="70"/>
      <c r="I1063" s="71"/>
      <c r="J1063" s="71"/>
      <c r="K1063" s="34"/>
      <c r="L1063" s="78">
        <v>1063</v>
      </c>
      <c r="M1063" s="78"/>
      <c r="N1063" s="73"/>
      <c r="O1063" s="80" t="s">
        <v>381</v>
      </c>
      <c r="P1063" s="80" t="s">
        <v>682</v>
      </c>
      <c r="Q1063" s="80" t="s">
        <v>1192</v>
      </c>
      <c r="R1063" s="80" t="s">
        <v>1583</v>
      </c>
      <c r="S1063" s="80"/>
      <c r="T1063" s="80"/>
      <c r="U1063" s="80"/>
      <c r="V1063" s="80"/>
      <c r="W1063" s="80"/>
      <c r="X1063" s="80"/>
      <c r="Y1063" s="80"/>
      <c r="Z1063" s="80"/>
      <c r="AA1063" s="80"/>
      <c r="AB1063">
        <v>2</v>
      </c>
      <c r="AC1063" s="79" t="str">
        <f>REPLACE(INDEX(GroupVertices[Group],MATCH(Edges[[#This Row],[Vertex 1]],GroupVertices[Vertex],0)),1,1,"")</f>
        <v>4</v>
      </c>
      <c r="AD1063" s="79" t="str">
        <f>REPLACE(INDEX(GroupVertices[Group],MATCH(Edges[[#This Row],[Vertex 2]],GroupVertices[Vertex],0)),1,1,"")</f>
        <v>5</v>
      </c>
      <c r="AE1063" s="34"/>
      <c r="AF1063" s="34"/>
      <c r="AG1063" s="34"/>
      <c r="AH1063" s="34"/>
      <c r="AI1063" s="34"/>
      <c r="AJ1063" s="34"/>
      <c r="AK1063" s="34"/>
      <c r="AL1063" s="34"/>
      <c r="AM1063" s="34"/>
    </row>
    <row r="1064" spans="1:39" ht="15">
      <c r="A1064" s="65" t="s">
        <v>338</v>
      </c>
      <c r="B1064" s="65" t="s">
        <v>329</v>
      </c>
      <c r="C1064" s="66" t="s">
        <v>4893</v>
      </c>
      <c r="D1064" s="67">
        <v>1.1428571428571428</v>
      </c>
      <c r="E1064" s="68" t="s">
        <v>137</v>
      </c>
      <c r="F1064" s="69">
        <v>31.59375</v>
      </c>
      <c r="G1064" s="66"/>
      <c r="H1064" s="70"/>
      <c r="I1064" s="71"/>
      <c r="J1064" s="71"/>
      <c r="K1064" s="34"/>
      <c r="L1064" s="78">
        <v>1064</v>
      </c>
      <c r="M1064" s="78"/>
      <c r="N1064" s="73"/>
      <c r="O1064" s="80" t="s">
        <v>381</v>
      </c>
      <c r="P1064" s="80" t="s">
        <v>656</v>
      </c>
      <c r="Q1064" s="80" t="s">
        <v>1149</v>
      </c>
      <c r="R1064" s="80" t="s">
        <v>1148</v>
      </c>
      <c r="S1064" s="80"/>
      <c r="T1064" s="80"/>
      <c r="U1064" s="80"/>
      <c r="V1064" s="80"/>
      <c r="W1064" s="80"/>
      <c r="X1064" s="80"/>
      <c r="Y1064" s="80"/>
      <c r="Z1064" s="80"/>
      <c r="AA1064" s="80"/>
      <c r="AB1064">
        <v>2</v>
      </c>
      <c r="AC1064" s="79" t="str">
        <f>REPLACE(INDEX(GroupVertices[Group],MATCH(Edges[[#This Row],[Vertex 1]],GroupVertices[Vertex],0)),1,1,"")</f>
        <v>4</v>
      </c>
      <c r="AD1064" s="79" t="str">
        <f>REPLACE(INDEX(GroupVertices[Group],MATCH(Edges[[#This Row],[Vertex 2]],GroupVertices[Vertex],0)),1,1,"")</f>
        <v>5</v>
      </c>
      <c r="AE1064" s="34"/>
      <c r="AF1064" s="34"/>
      <c r="AG1064" s="34"/>
      <c r="AH1064" s="34"/>
      <c r="AI1064" s="34"/>
      <c r="AJ1064" s="34"/>
      <c r="AK1064" s="34"/>
      <c r="AL1064" s="34"/>
      <c r="AM1064" s="34"/>
    </row>
    <row r="1065" spans="1:39" ht="15">
      <c r="A1065" s="65" t="s">
        <v>340</v>
      </c>
      <c r="B1065" s="65" t="s">
        <v>329</v>
      </c>
      <c r="C1065" s="66" t="s">
        <v>4893</v>
      </c>
      <c r="D1065" s="67">
        <v>1</v>
      </c>
      <c r="E1065" s="68" t="s">
        <v>133</v>
      </c>
      <c r="F1065" s="69">
        <v>32</v>
      </c>
      <c r="G1065" s="66"/>
      <c r="H1065" s="70"/>
      <c r="I1065" s="71"/>
      <c r="J1065" s="71"/>
      <c r="K1065" s="34"/>
      <c r="L1065" s="78">
        <v>1065</v>
      </c>
      <c r="M1065" s="78"/>
      <c r="N1065" s="73"/>
      <c r="O1065" s="80" t="s">
        <v>381</v>
      </c>
      <c r="P1065" s="80" t="s">
        <v>682</v>
      </c>
      <c r="Q1065" s="80" t="s">
        <v>1193</v>
      </c>
      <c r="R1065" s="80" t="s">
        <v>1583</v>
      </c>
      <c r="S1065" s="80"/>
      <c r="T1065" s="80"/>
      <c r="U1065" s="80"/>
      <c r="V1065" s="80"/>
      <c r="W1065" s="80"/>
      <c r="X1065" s="80"/>
      <c r="Y1065" s="80"/>
      <c r="Z1065" s="80"/>
      <c r="AA1065" s="80"/>
      <c r="AB1065">
        <v>1</v>
      </c>
      <c r="AC1065" s="79" t="str">
        <f>REPLACE(INDEX(GroupVertices[Group],MATCH(Edges[[#This Row],[Vertex 1]],GroupVertices[Vertex],0)),1,1,"")</f>
        <v>4</v>
      </c>
      <c r="AD1065" s="79" t="str">
        <f>REPLACE(INDEX(GroupVertices[Group],MATCH(Edges[[#This Row],[Vertex 2]],GroupVertices[Vertex],0)),1,1,"")</f>
        <v>5</v>
      </c>
      <c r="AE1065" s="34"/>
      <c r="AF1065" s="34"/>
      <c r="AG1065" s="34"/>
      <c r="AH1065" s="34"/>
      <c r="AI1065" s="34"/>
      <c r="AJ1065" s="34"/>
      <c r="AK1065" s="34"/>
      <c r="AL1065" s="34"/>
      <c r="AM1065" s="34"/>
    </row>
    <row r="1066" spans="1:39" ht="15">
      <c r="A1066" s="65" t="s">
        <v>340</v>
      </c>
      <c r="B1066" s="65" t="s">
        <v>338</v>
      </c>
      <c r="C1066" s="66" t="s">
        <v>4893</v>
      </c>
      <c r="D1066" s="67">
        <v>1</v>
      </c>
      <c r="E1066" s="68" t="s">
        <v>133</v>
      </c>
      <c r="F1066" s="69">
        <v>32</v>
      </c>
      <c r="G1066" s="66"/>
      <c r="H1066" s="70"/>
      <c r="I1066" s="71"/>
      <c r="J1066" s="71"/>
      <c r="K1066" s="34"/>
      <c r="L1066" s="78">
        <v>1066</v>
      </c>
      <c r="M1066" s="78"/>
      <c r="N1066" s="73"/>
      <c r="O1066" s="80" t="s">
        <v>381</v>
      </c>
      <c r="P1066" s="80" t="s">
        <v>682</v>
      </c>
      <c r="Q1066" s="80" t="s">
        <v>1193</v>
      </c>
      <c r="R1066" s="80" t="s">
        <v>1192</v>
      </c>
      <c r="S1066" s="80"/>
      <c r="T1066" s="80"/>
      <c r="U1066" s="80"/>
      <c r="V1066" s="80"/>
      <c r="W1066" s="80"/>
      <c r="X1066" s="80"/>
      <c r="Y1066" s="80"/>
      <c r="Z1066" s="80"/>
      <c r="AA1066" s="80"/>
      <c r="AB1066">
        <v>1</v>
      </c>
      <c r="AC1066" s="79" t="str">
        <f>REPLACE(INDEX(GroupVertices[Group],MATCH(Edges[[#This Row],[Vertex 1]],GroupVertices[Vertex],0)),1,1,"")</f>
        <v>4</v>
      </c>
      <c r="AD1066" s="79" t="str">
        <f>REPLACE(INDEX(GroupVertices[Group],MATCH(Edges[[#This Row],[Vertex 2]],GroupVertices[Vertex],0)),1,1,"")</f>
        <v>4</v>
      </c>
      <c r="AE1066" s="34"/>
      <c r="AF1066" s="34"/>
      <c r="AG1066" s="34"/>
      <c r="AH1066" s="34"/>
      <c r="AI1066" s="34"/>
      <c r="AJ1066" s="34"/>
      <c r="AK1066" s="34"/>
      <c r="AL1066" s="34"/>
      <c r="AM1066" s="34"/>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66"/>
    <dataValidation allowBlank="1" showErrorMessage="1" sqref="N2:N10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66"/>
    <dataValidation allowBlank="1" showInputMessage="1" promptTitle="Edge Color" prompt="To select an optional edge color, right-click and select Select Color on the right-click menu." sqref="C3:C1066"/>
    <dataValidation allowBlank="1" showInputMessage="1" promptTitle="Edge Width" prompt="Enter an optional edge width between 1 and 10." errorTitle="Invalid Edge Width" error="The optional edge width must be a whole number between 1 and 10." sqref="D3:D1066"/>
    <dataValidation allowBlank="1" showInputMessage="1" promptTitle="Edge Opacity" prompt="Enter an optional edge opacity between 0 (transparent) and 100 (opaque)." errorTitle="Invalid Edge Opacity" error="The optional edge opacity must be a whole number between 0 and 10." sqref="F3:F10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66">
      <formula1>ValidEdgeVisibilities</formula1>
    </dataValidation>
    <dataValidation allowBlank="1" showInputMessage="1" showErrorMessage="1" promptTitle="Vertex 1 Name" prompt="Enter the name of the edge's first vertex." sqref="A3:A1066"/>
    <dataValidation allowBlank="1" showInputMessage="1" showErrorMessage="1" promptTitle="Vertex 2 Name" prompt="Enter the name of the edge's second vertex." sqref="B3:B1066"/>
    <dataValidation allowBlank="1" showInputMessage="1" showErrorMessage="1" promptTitle="Edge Label" prompt="Enter an optional edge label." errorTitle="Invalid Edge Visibility" error="You have entered an unrecognized edge visibility.  Try selecting from the drop-down list instead." sqref="H3:H10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6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6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1EF08-3711-463B-BCB5-6924652ED980}">
  <dimension ref="A1:L314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4765</v>
      </c>
      <c r="B1" s="13" t="s">
        <v>4766</v>
      </c>
      <c r="C1" s="13" t="s">
        <v>4758</v>
      </c>
      <c r="D1" s="13" t="s">
        <v>4759</v>
      </c>
      <c r="E1" s="13" t="s">
        <v>4767</v>
      </c>
      <c r="F1" s="13" t="s">
        <v>145</v>
      </c>
      <c r="G1" s="13" t="s">
        <v>4768</v>
      </c>
      <c r="H1" s="13" t="s">
        <v>4769</v>
      </c>
      <c r="I1" s="13" t="s">
        <v>4770</v>
      </c>
      <c r="J1" s="13" t="s">
        <v>4771</v>
      </c>
      <c r="K1" s="13" t="s">
        <v>4772</v>
      </c>
      <c r="L1" s="13" t="s">
        <v>4773</v>
      </c>
    </row>
    <row r="2" spans="1:12" ht="15">
      <c r="A2" s="112" t="s">
        <v>3086</v>
      </c>
      <c r="B2" s="112" t="s">
        <v>3079</v>
      </c>
      <c r="C2" s="112">
        <v>112</v>
      </c>
      <c r="D2" s="117">
        <v>0.002649833383803482</v>
      </c>
      <c r="E2" s="117">
        <v>1.7313777997830182</v>
      </c>
      <c r="F2" s="112" t="s">
        <v>4760</v>
      </c>
      <c r="G2" s="112" t="b">
        <v>0</v>
      </c>
      <c r="H2" s="112" t="b">
        <v>0</v>
      </c>
      <c r="I2" s="112" t="b">
        <v>0</v>
      </c>
      <c r="J2" s="112" t="b">
        <v>0</v>
      </c>
      <c r="K2" s="112" t="b">
        <v>0</v>
      </c>
      <c r="L2" s="112" t="b">
        <v>0</v>
      </c>
    </row>
    <row r="3" spans="1:12" ht="15">
      <c r="A3" s="112" t="s">
        <v>3088</v>
      </c>
      <c r="B3" s="112" t="s">
        <v>3078</v>
      </c>
      <c r="C3" s="112">
        <v>99</v>
      </c>
      <c r="D3" s="117">
        <v>0.002718265243918094</v>
      </c>
      <c r="E3" s="117">
        <v>1.6778726838841473</v>
      </c>
      <c r="F3" s="112" t="s">
        <v>4760</v>
      </c>
      <c r="G3" s="112" t="b">
        <v>0</v>
      </c>
      <c r="H3" s="112" t="b">
        <v>0</v>
      </c>
      <c r="I3" s="112" t="b">
        <v>0</v>
      </c>
      <c r="J3" s="112" t="b">
        <v>1</v>
      </c>
      <c r="K3" s="112" t="b">
        <v>0</v>
      </c>
      <c r="L3" s="112" t="b">
        <v>0</v>
      </c>
    </row>
    <row r="4" spans="1:12" ht="15">
      <c r="A4" s="112" t="s">
        <v>3089</v>
      </c>
      <c r="B4" s="112" t="s">
        <v>3084</v>
      </c>
      <c r="C4" s="112">
        <v>74</v>
      </c>
      <c r="D4" s="117">
        <v>0.007154034278757861</v>
      </c>
      <c r="E4" s="117">
        <v>1.833938086813781</v>
      </c>
      <c r="F4" s="112" t="s">
        <v>4760</v>
      </c>
      <c r="G4" s="112" t="b">
        <v>0</v>
      </c>
      <c r="H4" s="112" t="b">
        <v>0</v>
      </c>
      <c r="I4" s="112" t="b">
        <v>0</v>
      </c>
      <c r="J4" s="112" t="b">
        <v>0</v>
      </c>
      <c r="K4" s="112" t="b">
        <v>0</v>
      </c>
      <c r="L4" s="112" t="b">
        <v>0</v>
      </c>
    </row>
    <row r="5" spans="1:12" ht="15">
      <c r="A5" s="112" t="s">
        <v>3093</v>
      </c>
      <c r="B5" s="112" t="s">
        <v>3080</v>
      </c>
      <c r="C5" s="112">
        <v>70</v>
      </c>
      <c r="D5" s="117">
        <v>0.007030054543115333</v>
      </c>
      <c r="E5" s="117">
        <v>1.7482526493531545</v>
      </c>
      <c r="F5" s="112" t="s">
        <v>4760</v>
      </c>
      <c r="G5" s="112" t="b">
        <v>0</v>
      </c>
      <c r="H5" s="112" t="b">
        <v>0</v>
      </c>
      <c r="I5" s="112" t="b">
        <v>0</v>
      </c>
      <c r="J5" s="112" t="b">
        <v>0</v>
      </c>
      <c r="K5" s="112" t="b">
        <v>0</v>
      </c>
      <c r="L5" s="112" t="b">
        <v>0</v>
      </c>
    </row>
    <row r="6" spans="1:12" ht="15">
      <c r="A6" s="112" t="s">
        <v>3085</v>
      </c>
      <c r="B6" s="112" t="s">
        <v>3081</v>
      </c>
      <c r="C6" s="112">
        <v>44</v>
      </c>
      <c r="D6" s="117">
        <v>0.002028697110735469</v>
      </c>
      <c r="E6" s="117">
        <v>1.469412475195234</v>
      </c>
      <c r="F6" s="112" t="s">
        <v>4760</v>
      </c>
      <c r="G6" s="112" t="b">
        <v>0</v>
      </c>
      <c r="H6" s="112" t="b">
        <v>0</v>
      </c>
      <c r="I6" s="112" t="b">
        <v>0</v>
      </c>
      <c r="J6" s="112" t="b">
        <v>0</v>
      </c>
      <c r="K6" s="112" t="b">
        <v>0</v>
      </c>
      <c r="L6" s="112" t="b">
        <v>0</v>
      </c>
    </row>
    <row r="7" spans="1:12" ht="15">
      <c r="A7" s="112" t="s">
        <v>3082</v>
      </c>
      <c r="B7" s="112" t="s">
        <v>3086</v>
      </c>
      <c r="C7" s="112">
        <v>44</v>
      </c>
      <c r="D7" s="117">
        <v>0.002060930269433131</v>
      </c>
      <c r="E7" s="117">
        <v>1.542746865011847</v>
      </c>
      <c r="F7" s="112" t="s">
        <v>4760</v>
      </c>
      <c r="G7" s="112" t="b">
        <v>0</v>
      </c>
      <c r="H7" s="112" t="b">
        <v>0</v>
      </c>
      <c r="I7" s="112" t="b">
        <v>0</v>
      </c>
      <c r="J7" s="112" t="b">
        <v>0</v>
      </c>
      <c r="K7" s="112" t="b">
        <v>0</v>
      </c>
      <c r="L7" s="112" t="b">
        <v>0</v>
      </c>
    </row>
    <row r="8" spans="1:12" ht="15">
      <c r="A8" s="112" t="s">
        <v>3087</v>
      </c>
      <c r="B8" s="112" t="s">
        <v>3081</v>
      </c>
      <c r="C8" s="112">
        <v>43</v>
      </c>
      <c r="D8" s="117">
        <v>0.002113185813630279</v>
      </c>
      <c r="E8" s="117">
        <v>1.5068529042167713</v>
      </c>
      <c r="F8" s="112" t="s">
        <v>4760</v>
      </c>
      <c r="G8" s="112" t="b">
        <v>0</v>
      </c>
      <c r="H8" s="112" t="b">
        <v>0</v>
      </c>
      <c r="I8" s="112" t="b">
        <v>0</v>
      </c>
      <c r="J8" s="112" t="b">
        <v>0</v>
      </c>
      <c r="K8" s="112" t="b">
        <v>0</v>
      </c>
      <c r="L8" s="112" t="b">
        <v>0</v>
      </c>
    </row>
    <row r="9" spans="1:12" ht="15">
      <c r="A9" s="112" t="s">
        <v>3095</v>
      </c>
      <c r="B9" s="112" t="s">
        <v>3082</v>
      </c>
      <c r="C9" s="112">
        <v>41</v>
      </c>
      <c r="D9" s="117">
        <v>0.0020479754185861025</v>
      </c>
      <c r="E9" s="117">
        <v>1.7276522242472065</v>
      </c>
      <c r="F9" s="112" t="s">
        <v>4760</v>
      </c>
      <c r="G9" s="112" t="b">
        <v>0</v>
      </c>
      <c r="H9" s="112" t="b">
        <v>0</v>
      </c>
      <c r="I9" s="112" t="b">
        <v>0</v>
      </c>
      <c r="J9" s="112" t="b">
        <v>0</v>
      </c>
      <c r="K9" s="112" t="b">
        <v>0</v>
      </c>
      <c r="L9" s="112" t="b">
        <v>0</v>
      </c>
    </row>
    <row r="10" spans="1:12" ht="15">
      <c r="A10" s="112" t="s">
        <v>3082</v>
      </c>
      <c r="B10" s="112" t="s">
        <v>3078</v>
      </c>
      <c r="C10" s="112">
        <v>37</v>
      </c>
      <c r="D10" s="117">
        <v>0.0020099361296710707</v>
      </c>
      <c r="E10" s="117">
        <v>1.1157406394561362</v>
      </c>
      <c r="F10" s="112" t="s">
        <v>4760</v>
      </c>
      <c r="G10" s="112" t="b">
        <v>0</v>
      </c>
      <c r="H10" s="112" t="b">
        <v>0</v>
      </c>
      <c r="I10" s="112" t="b">
        <v>0</v>
      </c>
      <c r="J10" s="112" t="b">
        <v>1</v>
      </c>
      <c r="K10" s="112" t="b">
        <v>0</v>
      </c>
      <c r="L10" s="112" t="b">
        <v>0</v>
      </c>
    </row>
    <row r="11" spans="1:12" ht="15">
      <c r="A11" s="112" t="s">
        <v>3078</v>
      </c>
      <c r="B11" s="112" t="s">
        <v>3079</v>
      </c>
      <c r="C11" s="112">
        <v>35</v>
      </c>
      <c r="D11" s="117">
        <v>0.0022004834580525963</v>
      </c>
      <c r="E11" s="117">
        <v>0.8669699133269662</v>
      </c>
      <c r="F11" s="112" t="s">
        <v>4760</v>
      </c>
      <c r="G11" s="112" t="b">
        <v>1</v>
      </c>
      <c r="H11" s="112" t="b">
        <v>0</v>
      </c>
      <c r="I11" s="112" t="b">
        <v>0</v>
      </c>
      <c r="J11" s="112" t="b">
        <v>0</v>
      </c>
      <c r="K11" s="112" t="b">
        <v>0</v>
      </c>
      <c r="L11" s="112" t="b">
        <v>0</v>
      </c>
    </row>
    <row r="12" spans="1:12" ht="15">
      <c r="A12" s="112" t="s">
        <v>3098</v>
      </c>
      <c r="B12" s="112" t="s">
        <v>3114</v>
      </c>
      <c r="C12" s="112">
        <v>35</v>
      </c>
      <c r="D12" s="117">
        <v>0.004608937729370407</v>
      </c>
      <c r="E12" s="117">
        <v>2.350312640681117</v>
      </c>
      <c r="F12" s="112" t="s">
        <v>4760</v>
      </c>
      <c r="G12" s="112" t="b">
        <v>0</v>
      </c>
      <c r="H12" s="112" t="b">
        <v>0</v>
      </c>
      <c r="I12" s="112" t="b">
        <v>0</v>
      </c>
      <c r="J12" s="112" t="b">
        <v>0</v>
      </c>
      <c r="K12" s="112" t="b">
        <v>0</v>
      </c>
      <c r="L12" s="112" t="b">
        <v>0</v>
      </c>
    </row>
    <row r="13" spans="1:12" ht="15">
      <c r="A13" s="112" t="s">
        <v>3089</v>
      </c>
      <c r="B13" s="112" t="s">
        <v>3103</v>
      </c>
      <c r="C13" s="112">
        <v>34</v>
      </c>
      <c r="D13" s="117">
        <v>0.0028082956496574127</v>
      </c>
      <c r="E13" s="117">
        <v>1.9363229725915523</v>
      </c>
      <c r="F13" s="112" t="s">
        <v>4760</v>
      </c>
      <c r="G13" s="112" t="b">
        <v>0</v>
      </c>
      <c r="H13" s="112" t="b">
        <v>0</v>
      </c>
      <c r="I13" s="112" t="b">
        <v>0</v>
      </c>
      <c r="J13" s="112" t="b">
        <v>0</v>
      </c>
      <c r="K13" s="112" t="b">
        <v>0</v>
      </c>
      <c r="L13" s="112" t="b">
        <v>0</v>
      </c>
    </row>
    <row r="14" spans="1:12" ht="15">
      <c r="A14" s="112" t="s">
        <v>3081</v>
      </c>
      <c r="B14" s="112" t="s">
        <v>3083</v>
      </c>
      <c r="C14" s="112">
        <v>30</v>
      </c>
      <c r="D14" s="117">
        <v>0.0025487524856475066</v>
      </c>
      <c r="E14" s="117">
        <v>1.2340001342854099</v>
      </c>
      <c r="F14" s="112" t="s">
        <v>4760</v>
      </c>
      <c r="G14" s="112" t="b">
        <v>0</v>
      </c>
      <c r="H14" s="112" t="b">
        <v>0</v>
      </c>
      <c r="I14" s="112" t="b">
        <v>0</v>
      </c>
      <c r="J14" s="112" t="b">
        <v>0</v>
      </c>
      <c r="K14" s="112" t="b">
        <v>0</v>
      </c>
      <c r="L14" s="112" t="b">
        <v>0</v>
      </c>
    </row>
    <row r="15" spans="1:12" ht="15">
      <c r="A15" s="112" t="s">
        <v>3081</v>
      </c>
      <c r="B15" s="112" t="s">
        <v>3089</v>
      </c>
      <c r="C15" s="112">
        <v>30</v>
      </c>
      <c r="D15" s="117">
        <v>0.002900284167063997</v>
      </c>
      <c r="E15" s="117">
        <v>1.3381552649704178</v>
      </c>
      <c r="F15" s="112" t="s">
        <v>4760</v>
      </c>
      <c r="G15" s="112" t="b">
        <v>0</v>
      </c>
      <c r="H15" s="112" t="b">
        <v>0</v>
      </c>
      <c r="I15" s="112" t="b">
        <v>0</v>
      </c>
      <c r="J15" s="112" t="b">
        <v>0</v>
      </c>
      <c r="K15" s="112" t="b">
        <v>0</v>
      </c>
      <c r="L15" s="112" t="b">
        <v>0</v>
      </c>
    </row>
    <row r="16" spans="1:12" ht="15">
      <c r="A16" s="112" t="s">
        <v>3082</v>
      </c>
      <c r="B16" s="112" t="s">
        <v>3088</v>
      </c>
      <c r="C16" s="112">
        <v>28</v>
      </c>
      <c r="D16" s="117">
        <v>0.0016942651775948224</v>
      </c>
      <c r="E16" s="117">
        <v>1.4127589290850535</v>
      </c>
      <c r="F16" s="112" t="s">
        <v>4760</v>
      </c>
      <c r="G16" s="112" t="b">
        <v>0</v>
      </c>
      <c r="H16" s="112" t="b">
        <v>0</v>
      </c>
      <c r="I16" s="112" t="b">
        <v>0</v>
      </c>
      <c r="J16" s="112" t="b">
        <v>0</v>
      </c>
      <c r="K16" s="112" t="b">
        <v>0</v>
      </c>
      <c r="L16" s="112" t="b">
        <v>0</v>
      </c>
    </row>
    <row r="17" spans="1:12" ht="15">
      <c r="A17" s="112" t="s">
        <v>3094</v>
      </c>
      <c r="B17" s="112" t="s">
        <v>3105</v>
      </c>
      <c r="C17" s="112">
        <v>25</v>
      </c>
      <c r="D17" s="117">
        <v>0.0019102514585777114</v>
      </c>
      <c r="E17" s="117">
        <v>2.0021376309698193</v>
      </c>
      <c r="F17" s="112" t="s">
        <v>4760</v>
      </c>
      <c r="G17" s="112" t="b">
        <v>0</v>
      </c>
      <c r="H17" s="112" t="b">
        <v>0</v>
      </c>
      <c r="I17" s="112" t="b">
        <v>0</v>
      </c>
      <c r="J17" s="112" t="b">
        <v>0</v>
      </c>
      <c r="K17" s="112" t="b">
        <v>0</v>
      </c>
      <c r="L17" s="112" t="b">
        <v>0</v>
      </c>
    </row>
    <row r="18" spans="1:12" ht="15">
      <c r="A18" s="112" t="s">
        <v>3090</v>
      </c>
      <c r="B18" s="112" t="s">
        <v>3083</v>
      </c>
      <c r="C18" s="112">
        <v>24</v>
      </c>
      <c r="D18" s="117">
        <v>0.0020390019885180052</v>
      </c>
      <c r="E18" s="117">
        <v>1.3539469253362109</v>
      </c>
      <c r="F18" s="112" t="s">
        <v>4760</v>
      </c>
      <c r="G18" s="112" t="b">
        <v>0</v>
      </c>
      <c r="H18" s="112" t="b">
        <v>0</v>
      </c>
      <c r="I18" s="112" t="b">
        <v>0</v>
      </c>
      <c r="J18" s="112" t="b">
        <v>0</v>
      </c>
      <c r="K18" s="112" t="b">
        <v>0</v>
      </c>
      <c r="L18" s="112" t="b">
        <v>0</v>
      </c>
    </row>
    <row r="19" spans="1:12" ht="15">
      <c r="A19" s="112" t="s">
        <v>3114</v>
      </c>
      <c r="B19" s="112" t="s">
        <v>3100</v>
      </c>
      <c r="C19" s="112">
        <v>24</v>
      </c>
      <c r="D19" s="117">
        <v>0.0031604144429968504</v>
      </c>
      <c r="E19" s="117">
        <v>2.2322133286031223</v>
      </c>
      <c r="F19" s="112" t="s">
        <v>4760</v>
      </c>
      <c r="G19" s="112" t="b">
        <v>0</v>
      </c>
      <c r="H19" s="112" t="b">
        <v>0</v>
      </c>
      <c r="I19" s="112" t="b">
        <v>0</v>
      </c>
      <c r="J19" s="112" t="b">
        <v>0</v>
      </c>
      <c r="K19" s="112" t="b">
        <v>0</v>
      </c>
      <c r="L19" s="112" t="b">
        <v>0</v>
      </c>
    </row>
    <row r="20" spans="1:12" ht="15">
      <c r="A20" s="112" t="s">
        <v>3128</v>
      </c>
      <c r="B20" s="112" t="s">
        <v>3130</v>
      </c>
      <c r="C20" s="112">
        <v>23</v>
      </c>
      <c r="D20" s="117">
        <v>0.002223551194749065</v>
      </c>
      <c r="E20" s="117">
        <v>2.7305238823927227</v>
      </c>
      <c r="F20" s="112" t="s">
        <v>4760</v>
      </c>
      <c r="G20" s="112" t="b">
        <v>0</v>
      </c>
      <c r="H20" s="112" t="b">
        <v>0</v>
      </c>
      <c r="I20" s="112" t="b">
        <v>0</v>
      </c>
      <c r="J20" s="112" t="b">
        <v>0</v>
      </c>
      <c r="K20" s="112" t="b">
        <v>0</v>
      </c>
      <c r="L20" s="112" t="b">
        <v>0</v>
      </c>
    </row>
    <row r="21" spans="1:12" ht="15">
      <c r="A21" s="112" t="s">
        <v>3087</v>
      </c>
      <c r="B21" s="112" t="s">
        <v>3085</v>
      </c>
      <c r="C21" s="112">
        <v>22</v>
      </c>
      <c r="D21" s="117">
        <v>0.001567088960246195</v>
      </c>
      <c r="E21" s="117">
        <v>1.3710678622717363</v>
      </c>
      <c r="F21" s="112" t="s">
        <v>4760</v>
      </c>
      <c r="G21" s="112" t="b">
        <v>0</v>
      </c>
      <c r="H21" s="112" t="b">
        <v>0</v>
      </c>
      <c r="I21" s="112" t="b">
        <v>0</v>
      </c>
      <c r="J21" s="112" t="b">
        <v>0</v>
      </c>
      <c r="K21" s="112" t="b">
        <v>0</v>
      </c>
      <c r="L21" s="112" t="b">
        <v>0</v>
      </c>
    </row>
    <row r="22" spans="1:12" ht="15">
      <c r="A22" s="112" t="s">
        <v>3112</v>
      </c>
      <c r="B22" s="112" t="s">
        <v>3124</v>
      </c>
      <c r="C22" s="112">
        <v>21</v>
      </c>
      <c r="D22" s="117">
        <v>0.0014632084927620644</v>
      </c>
      <c r="E22" s="117">
        <v>2.4559262412110514</v>
      </c>
      <c r="F22" s="112" t="s">
        <v>4760</v>
      </c>
      <c r="G22" s="112" t="b">
        <v>0</v>
      </c>
      <c r="H22" s="112" t="b">
        <v>0</v>
      </c>
      <c r="I22" s="112" t="b">
        <v>0</v>
      </c>
      <c r="J22" s="112" t="b">
        <v>0</v>
      </c>
      <c r="K22" s="112" t="b">
        <v>0</v>
      </c>
      <c r="L22" s="112" t="b">
        <v>0</v>
      </c>
    </row>
    <row r="23" spans="1:12" ht="15">
      <c r="A23" s="112" t="s">
        <v>3084</v>
      </c>
      <c r="B23" s="112" t="s">
        <v>3128</v>
      </c>
      <c r="C23" s="112">
        <v>21</v>
      </c>
      <c r="D23" s="117">
        <v>0.00219837221343951</v>
      </c>
      <c r="E23" s="117">
        <v>1.9401381755920675</v>
      </c>
      <c r="F23" s="112" t="s">
        <v>4760</v>
      </c>
      <c r="G23" s="112" t="b">
        <v>0</v>
      </c>
      <c r="H23" s="112" t="b">
        <v>0</v>
      </c>
      <c r="I23" s="112" t="b">
        <v>0</v>
      </c>
      <c r="J23" s="112" t="b">
        <v>0</v>
      </c>
      <c r="K23" s="112" t="b">
        <v>0</v>
      </c>
      <c r="L23" s="112" t="b">
        <v>0</v>
      </c>
    </row>
    <row r="24" spans="1:12" ht="15">
      <c r="A24" s="112" t="s">
        <v>3126</v>
      </c>
      <c r="B24" s="112" t="s">
        <v>3084</v>
      </c>
      <c r="C24" s="112">
        <v>21</v>
      </c>
      <c r="D24" s="117">
        <v>0.0027653626376222444</v>
      </c>
      <c r="E24" s="117">
        <v>1.9053760693328556</v>
      </c>
      <c r="F24" s="112" t="s">
        <v>4760</v>
      </c>
      <c r="G24" s="112" t="b">
        <v>0</v>
      </c>
      <c r="H24" s="112" t="b">
        <v>0</v>
      </c>
      <c r="I24" s="112" t="b">
        <v>0</v>
      </c>
      <c r="J24" s="112" t="b">
        <v>0</v>
      </c>
      <c r="K24" s="112" t="b">
        <v>0</v>
      </c>
      <c r="L24" s="112" t="b">
        <v>0</v>
      </c>
    </row>
    <row r="25" spans="1:12" ht="15">
      <c r="A25" s="112" t="s">
        <v>3105</v>
      </c>
      <c r="B25" s="112" t="s">
        <v>3121</v>
      </c>
      <c r="C25" s="112">
        <v>19</v>
      </c>
      <c r="D25" s="117">
        <v>0.0013844502242343335</v>
      </c>
      <c r="E25" s="117">
        <v>2.3166067841891826</v>
      </c>
      <c r="F25" s="112" t="s">
        <v>4760</v>
      </c>
      <c r="G25" s="112" t="b">
        <v>0</v>
      </c>
      <c r="H25" s="112" t="b">
        <v>0</v>
      </c>
      <c r="I25" s="112" t="b">
        <v>0</v>
      </c>
      <c r="J25" s="112" t="b">
        <v>0</v>
      </c>
      <c r="K25" s="112" t="b">
        <v>0</v>
      </c>
      <c r="L25" s="112" t="b">
        <v>0</v>
      </c>
    </row>
    <row r="26" spans="1:12" ht="15">
      <c r="A26" s="112" t="s">
        <v>3080</v>
      </c>
      <c r="B26" s="112" t="s">
        <v>3109</v>
      </c>
      <c r="C26" s="112">
        <v>18</v>
      </c>
      <c r="D26" s="117">
        <v>0.0019727365478576122</v>
      </c>
      <c r="E26" s="117">
        <v>1.4424237708074046</v>
      </c>
      <c r="F26" s="112" t="s">
        <v>4760</v>
      </c>
      <c r="G26" s="112" t="b">
        <v>0</v>
      </c>
      <c r="H26" s="112" t="b">
        <v>0</v>
      </c>
      <c r="I26" s="112" t="b">
        <v>0</v>
      </c>
      <c r="J26" s="112" t="b">
        <v>0</v>
      </c>
      <c r="K26" s="112" t="b">
        <v>0</v>
      </c>
      <c r="L26" s="112" t="b">
        <v>0</v>
      </c>
    </row>
    <row r="27" spans="1:12" ht="15">
      <c r="A27" s="112" t="s">
        <v>3078</v>
      </c>
      <c r="B27" s="112" t="s">
        <v>3086</v>
      </c>
      <c r="C27" s="112">
        <v>18</v>
      </c>
      <c r="D27" s="117">
        <v>0.0014101540266967742</v>
      </c>
      <c r="E27" s="117">
        <v>0.910702204194889</v>
      </c>
      <c r="F27" s="112" t="s">
        <v>4760</v>
      </c>
      <c r="G27" s="112" t="b">
        <v>1</v>
      </c>
      <c r="H27" s="112" t="b">
        <v>0</v>
      </c>
      <c r="I27" s="112" t="b">
        <v>0</v>
      </c>
      <c r="J27" s="112" t="b">
        <v>0</v>
      </c>
      <c r="K27" s="112" t="b">
        <v>0</v>
      </c>
      <c r="L27" s="112" t="b">
        <v>0</v>
      </c>
    </row>
    <row r="28" spans="1:12" ht="15">
      <c r="A28" s="112" t="s">
        <v>3097</v>
      </c>
      <c r="B28" s="112" t="s">
        <v>3080</v>
      </c>
      <c r="C28" s="112">
        <v>18</v>
      </c>
      <c r="D28" s="117">
        <v>0.002370310832247638</v>
      </c>
      <c r="E28" s="117">
        <v>1.2761872664233802</v>
      </c>
      <c r="F28" s="112" t="s">
        <v>4760</v>
      </c>
      <c r="G28" s="112" t="b">
        <v>0</v>
      </c>
      <c r="H28" s="112" t="b">
        <v>0</v>
      </c>
      <c r="I28" s="112" t="b">
        <v>0</v>
      </c>
      <c r="J28" s="112" t="b">
        <v>0</v>
      </c>
      <c r="K28" s="112" t="b">
        <v>0</v>
      </c>
      <c r="L28" s="112" t="b">
        <v>0</v>
      </c>
    </row>
    <row r="29" spans="1:12" ht="15">
      <c r="A29" s="112" t="s">
        <v>3142</v>
      </c>
      <c r="B29" s="112" t="s">
        <v>3157</v>
      </c>
      <c r="C29" s="112">
        <v>17</v>
      </c>
      <c r="D29" s="117">
        <v>0.0024582726087631376</v>
      </c>
      <c r="E29" s="117">
        <v>2.8274338954007794</v>
      </c>
      <c r="F29" s="112" t="s">
        <v>4760</v>
      </c>
      <c r="G29" s="112" t="b">
        <v>0</v>
      </c>
      <c r="H29" s="112" t="b">
        <v>0</v>
      </c>
      <c r="I29" s="112" t="b">
        <v>0</v>
      </c>
      <c r="J29" s="112" t="b">
        <v>0</v>
      </c>
      <c r="K29" s="112" t="b">
        <v>0</v>
      </c>
      <c r="L29" s="112" t="b">
        <v>0</v>
      </c>
    </row>
    <row r="30" spans="1:12" ht="15">
      <c r="A30" s="112" t="s">
        <v>3092</v>
      </c>
      <c r="B30" s="112" t="s">
        <v>3081</v>
      </c>
      <c r="C30" s="112">
        <v>16</v>
      </c>
      <c r="D30" s="117">
        <v>0.0012534702459526881</v>
      </c>
      <c r="E30" s="117">
        <v>1.2024431679014094</v>
      </c>
      <c r="F30" s="112" t="s">
        <v>4760</v>
      </c>
      <c r="G30" s="112" t="b">
        <v>0</v>
      </c>
      <c r="H30" s="112" t="b">
        <v>0</v>
      </c>
      <c r="I30" s="112" t="b">
        <v>0</v>
      </c>
      <c r="J30" s="112" t="b">
        <v>0</v>
      </c>
      <c r="K30" s="112" t="b">
        <v>0</v>
      </c>
      <c r="L30" s="112" t="b">
        <v>0</v>
      </c>
    </row>
    <row r="31" spans="1:12" ht="15">
      <c r="A31" s="112" t="s">
        <v>3137</v>
      </c>
      <c r="B31" s="112" t="s">
        <v>3080</v>
      </c>
      <c r="C31" s="112">
        <v>16</v>
      </c>
      <c r="D31" s="117">
        <v>0.0012534702459526881</v>
      </c>
      <c r="E31" s="117">
        <v>1.6881452842528468</v>
      </c>
      <c r="F31" s="112" t="s">
        <v>4760</v>
      </c>
      <c r="G31" s="112" t="b">
        <v>0</v>
      </c>
      <c r="H31" s="112" t="b">
        <v>1</v>
      </c>
      <c r="I31" s="112" t="b">
        <v>0</v>
      </c>
      <c r="J31" s="112" t="b">
        <v>0</v>
      </c>
      <c r="K31" s="112" t="b">
        <v>0</v>
      </c>
      <c r="L31" s="112" t="b">
        <v>0</v>
      </c>
    </row>
    <row r="32" spans="1:12" ht="15">
      <c r="A32" s="112" t="s">
        <v>3099</v>
      </c>
      <c r="B32" s="112" t="s">
        <v>3132</v>
      </c>
      <c r="C32" s="112">
        <v>16</v>
      </c>
      <c r="D32" s="117">
        <v>0.001546818222434132</v>
      </c>
      <c r="E32" s="117">
        <v>2.214981182030601</v>
      </c>
      <c r="F32" s="112" t="s">
        <v>4760</v>
      </c>
      <c r="G32" s="112" t="b">
        <v>0</v>
      </c>
      <c r="H32" s="112" t="b">
        <v>0</v>
      </c>
      <c r="I32" s="112" t="b">
        <v>0</v>
      </c>
      <c r="J32" s="112" t="b">
        <v>0</v>
      </c>
      <c r="K32" s="112" t="b">
        <v>0</v>
      </c>
      <c r="L32" s="112" t="b">
        <v>0</v>
      </c>
    </row>
    <row r="33" spans="1:12" ht="15">
      <c r="A33" s="112" t="s">
        <v>3108</v>
      </c>
      <c r="B33" s="112" t="s">
        <v>3081</v>
      </c>
      <c r="C33" s="112">
        <v>15</v>
      </c>
      <c r="D33" s="117">
        <v>0.0012059766095980824</v>
      </c>
      <c r="E33" s="117">
        <v>1.464449055663684</v>
      </c>
      <c r="F33" s="112" t="s">
        <v>4760</v>
      </c>
      <c r="G33" s="112" t="b">
        <v>0</v>
      </c>
      <c r="H33" s="112" t="b">
        <v>0</v>
      </c>
      <c r="I33" s="112" t="b">
        <v>0</v>
      </c>
      <c r="J33" s="112" t="b">
        <v>0</v>
      </c>
      <c r="K33" s="112" t="b">
        <v>0</v>
      </c>
      <c r="L33" s="112" t="b">
        <v>0</v>
      </c>
    </row>
    <row r="34" spans="1:12" ht="15">
      <c r="A34" s="112" t="s">
        <v>3085</v>
      </c>
      <c r="B34" s="112" t="s">
        <v>3087</v>
      </c>
      <c r="C34" s="112">
        <v>15</v>
      </c>
      <c r="D34" s="117">
        <v>0.0012059766095980824</v>
      </c>
      <c r="E34" s="117">
        <v>1.1870187174101035</v>
      </c>
      <c r="F34" s="112" t="s">
        <v>4760</v>
      </c>
      <c r="G34" s="112" t="b">
        <v>0</v>
      </c>
      <c r="H34" s="112" t="b">
        <v>0</v>
      </c>
      <c r="I34" s="112" t="b">
        <v>0</v>
      </c>
      <c r="J34" s="112" t="b">
        <v>0</v>
      </c>
      <c r="K34" s="112" t="b">
        <v>0</v>
      </c>
      <c r="L34" s="112" t="b">
        <v>0</v>
      </c>
    </row>
    <row r="35" spans="1:12" ht="15">
      <c r="A35" s="112" t="s">
        <v>3081</v>
      </c>
      <c r="B35" s="112" t="s">
        <v>3093</v>
      </c>
      <c r="C35" s="112">
        <v>15</v>
      </c>
      <c r="D35" s="117">
        <v>0.001731093552939115</v>
      </c>
      <c r="E35" s="117">
        <v>1.1634190599997027</v>
      </c>
      <c r="F35" s="112" t="s">
        <v>4760</v>
      </c>
      <c r="G35" s="112" t="b">
        <v>0</v>
      </c>
      <c r="H35" s="112" t="b">
        <v>0</v>
      </c>
      <c r="I35" s="112" t="b">
        <v>0</v>
      </c>
      <c r="J35" s="112" t="b">
        <v>0</v>
      </c>
      <c r="K35" s="112" t="b">
        <v>0</v>
      </c>
      <c r="L35" s="112" t="b">
        <v>0</v>
      </c>
    </row>
    <row r="36" spans="1:12" ht="15">
      <c r="A36" s="112" t="s">
        <v>3098</v>
      </c>
      <c r="B36" s="112" t="s">
        <v>3174</v>
      </c>
      <c r="C36" s="112">
        <v>15</v>
      </c>
      <c r="D36" s="117">
        <v>0.0019752590268730316</v>
      </c>
      <c r="E36" s="117">
        <v>2.350312640681117</v>
      </c>
      <c r="F36" s="112" t="s">
        <v>4760</v>
      </c>
      <c r="G36" s="112" t="b">
        <v>0</v>
      </c>
      <c r="H36" s="112" t="b">
        <v>0</v>
      </c>
      <c r="I36" s="112" t="b">
        <v>0</v>
      </c>
      <c r="J36" s="112" t="b">
        <v>0</v>
      </c>
      <c r="K36" s="112" t="b">
        <v>0</v>
      </c>
      <c r="L36" s="112" t="b">
        <v>0</v>
      </c>
    </row>
    <row r="37" spans="1:12" ht="15">
      <c r="A37" s="112" t="s">
        <v>3185</v>
      </c>
      <c r="B37" s="112" t="s">
        <v>3186</v>
      </c>
      <c r="C37" s="112">
        <v>14</v>
      </c>
      <c r="D37" s="117">
        <v>0.0014060109086230668</v>
      </c>
      <c r="E37" s="117">
        <v>2.9823358553865225</v>
      </c>
      <c r="F37" s="112" t="s">
        <v>4760</v>
      </c>
      <c r="G37" s="112" t="b">
        <v>0</v>
      </c>
      <c r="H37" s="112" t="b">
        <v>0</v>
      </c>
      <c r="I37" s="112" t="b">
        <v>0</v>
      </c>
      <c r="J37" s="112" t="b">
        <v>0</v>
      </c>
      <c r="K37" s="112" t="b">
        <v>0</v>
      </c>
      <c r="L37" s="112" t="b">
        <v>0</v>
      </c>
    </row>
    <row r="38" spans="1:12" ht="15">
      <c r="A38" s="112" t="s">
        <v>3081</v>
      </c>
      <c r="B38" s="112" t="s">
        <v>3087</v>
      </c>
      <c r="C38" s="112">
        <v>14</v>
      </c>
      <c r="D38" s="117">
        <v>0.0011563570322118757</v>
      </c>
      <c r="E38" s="117">
        <v>0.9834673801307833</v>
      </c>
      <c r="F38" s="112" t="s">
        <v>4760</v>
      </c>
      <c r="G38" s="112" t="b">
        <v>0</v>
      </c>
      <c r="H38" s="112" t="b">
        <v>0</v>
      </c>
      <c r="I38" s="112" t="b">
        <v>0</v>
      </c>
      <c r="J38" s="112" t="b">
        <v>0</v>
      </c>
      <c r="K38" s="112" t="b">
        <v>0</v>
      </c>
      <c r="L38" s="112" t="b">
        <v>0</v>
      </c>
    </row>
    <row r="39" spans="1:12" ht="15">
      <c r="A39" s="112" t="s">
        <v>3145</v>
      </c>
      <c r="B39" s="112" t="s">
        <v>3191</v>
      </c>
      <c r="C39" s="112">
        <v>14</v>
      </c>
      <c r="D39" s="117">
        <v>0.0014655814756263403</v>
      </c>
      <c r="E39" s="117">
        <v>2.8274338954007794</v>
      </c>
      <c r="F39" s="112" t="s">
        <v>4760</v>
      </c>
      <c r="G39" s="112" t="b">
        <v>0</v>
      </c>
      <c r="H39" s="112" t="b">
        <v>0</v>
      </c>
      <c r="I39" s="112" t="b">
        <v>0</v>
      </c>
      <c r="J39" s="112" t="b">
        <v>0</v>
      </c>
      <c r="K39" s="112" t="b">
        <v>0</v>
      </c>
      <c r="L39" s="112" t="b">
        <v>0</v>
      </c>
    </row>
    <row r="40" spans="1:12" ht="15">
      <c r="A40" s="112" t="s">
        <v>3199</v>
      </c>
      <c r="B40" s="112" t="s">
        <v>3177</v>
      </c>
      <c r="C40" s="112">
        <v>14</v>
      </c>
      <c r="D40" s="117">
        <v>0.0011894178266355032</v>
      </c>
      <c r="E40" s="117">
        <v>2.9823358553865225</v>
      </c>
      <c r="F40" s="112" t="s">
        <v>4760</v>
      </c>
      <c r="G40" s="112" t="b">
        <v>0</v>
      </c>
      <c r="H40" s="112" t="b">
        <v>0</v>
      </c>
      <c r="I40" s="112" t="b">
        <v>0</v>
      </c>
      <c r="J40" s="112" t="b">
        <v>0</v>
      </c>
      <c r="K40" s="112" t="b">
        <v>0</v>
      </c>
      <c r="L40" s="112" t="b">
        <v>0</v>
      </c>
    </row>
    <row r="41" spans="1:12" ht="15">
      <c r="A41" s="112" t="s">
        <v>3083</v>
      </c>
      <c r="B41" s="112" t="s">
        <v>3083</v>
      </c>
      <c r="C41" s="112">
        <v>13</v>
      </c>
      <c r="D41" s="117">
        <v>0.001104459410447253</v>
      </c>
      <c r="E41" s="117">
        <v>1.0189632235619817</v>
      </c>
      <c r="F41" s="112" t="s">
        <v>4760</v>
      </c>
      <c r="G41" s="112" t="b">
        <v>0</v>
      </c>
      <c r="H41" s="112" t="b">
        <v>0</v>
      </c>
      <c r="I41" s="112" t="b">
        <v>0</v>
      </c>
      <c r="J41" s="112" t="b">
        <v>0</v>
      </c>
      <c r="K41" s="112" t="b">
        <v>0</v>
      </c>
      <c r="L41" s="112" t="b">
        <v>0</v>
      </c>
    </row>
    <row r="42" spans="1:12" ht="15">
      <c r="A42" s="112" t="s">
        <v>3152</v>
      </c>
      <c r="B42" s="112" t="s">
        <v>3163</v>
      </c>
      <c r="C42" s="112">
        <v>13</v>
      </c>
      <c r="D42" s="117">
        <v>0.001104459410447253</v>
      </c>
      <c r="E42" s="117">
        <v>2.7830147556123666</v>
      </c>
      <c r="F42" s="112" t="s">
        <v>4760</v>
      </c>
      <c r="G42" s="112" t="b">
        <v>0</v>
      </c>
      <c r="H42" s="112" t="b">
        <v>0</v>
      </c>
      <c r="I42" s="112" t="b">
        <v>0</v>
      </c>
      <c r="J42" s="112" t="b">
        <v>0</v>
      </c>
      <c r="K42" s="112" t="b">
        <v>0</v>
      </c>
      <c r="L42" s="112" t="b">
        <v>0</v>
      </c>
    </row>
    <row r="43" spans="1:12" ht="15">
      <c r="A43" s="112" t="s">
        <v>3201</v>
      </c>
      <c r="B43" s="112" t="s">
        <v>3179</v>
      </c>
      <c r="C43" s="112">
        <v>13</v>
      </c>
      <c r="D43" s="117">
        <v>0.001104459410447253</v>
      </c>
      <c r="E43" s="117">
        <v>2.9823358553865225</v>
      </c>
      <c r="F43" s="112" t="s">
        <v>4760</v>
      </c>
      <c r="G43" s="112" t="b">
        <v>0</v>
      </c>
      <c r="H43" s="112" t="b">
        <v>0</v>
      </c>
      <c r="I43" s="112" t="b">
        <v>0</v>
      </c>
      <c r="J43" s="112" t="b">
        <v>0</v>
      </c>
      <c r="K43" s="112" t="b">
        <v>0</v>
      </c>
      <c r="L43" s="112" t="b">
        <v>0</v>
      </c>
    </row>
    <row r="44" spans="1:12" ht="15">
      <c r="A44" s="112" t="s">
        <v>3120</v>
      </c>
      <c r="B44" s="112" t="s">
        <v>3083</v>
      </c>
      <c r="C44" s="112">
        <v>13</v>
      </c>
      <c r="D44" s="117">
        <v>0.001104459410447253</v>
      </c>
      <c r="E44" s="117">
        <v>1.6617103036591605</v>
      </c>
      <c r="F44" s="112" t="s">
        <v>4760</v>
      </c>
      <c r="G44" s="112" t="b">
        <v>0</v>
      </c>
      <c r="H44" s="112" t="b">
        <v>0</v>
      </c>
      <c r="I44" s="112" t="b">
        <v>0</v>
      </c>
      <c r="J44" s="112" t="b">
        <v>0</v>
      </c>
      <c r="K44" s="112" t="b">
        <v>0</v>
      </c>
      <c r="L44" s="112" t="b">
        <v>0</v>
      </c>
    </row>
    <row r="45" spans="1:12" ht="15">
      <c r="A45" s="112" t="s">
        <v>3083</v>
      </c>
      <c r="B45" s="112" t="s">
        <v>3112</v>
      </c>
      <c r="C45" s="112">
        <v>13</v>
      </c>
      <c r="D45" s="117">
        <v>0.001104459410447253</v>
      </c>
      <c r="E45" s="117">
        <v>1.5727185353153892</v>
      </c>
      <c r="F45" s="112" t="s">
        <v>4760</v>
      </c>
      <c r="G45" s="112" t="b">
        <v>0</v>
      </c>
      <c r="H45" s="112" t="b">
        <v>0</v>
      </c>
      <c r="I45" s="112" t="b">
        <v>0</v>
      </c>
      <c r="J45" s="112" t="b">
        <v>0</v>
      </c>
      <c r="K45" s="112" t="b">
        <v>0</v>
      </c>
      <c r="L45" s="112" t="b">
        <v>0</v>
      </c>
    </row>
    <row r="46" spans="1:12" ht="15">
      <c r="A46" s="112" t="s">
        <v>3124</v>
      </c>
      <c r="B46" s="112" t="s">
        <v>3083</v>
      </c>
      <c r="C46" s="112">
        <v>13</v>
      </c>
      <c r="D46" s="117">
        <v>0.001104459410447253</v>
      </c>
      <c r="E46" s="117">
        <v>1.6938949870305617</v>
      </c>
      <c r="F46" s="112" t="s">
        <v>4760</v>
      </c>
      <c r="G46" s="112" t="b">
        <v>0</v>
      </c>
      <c r="H46" s="112" t="b">
        <v>0</v>
      </c>
      <c r="I46" s="112" t="b">
        <v>0</v>
      </c>
      <c r="J46" s="112" t="b">
        <v>0</v>
      </c>
      <c r="K46" s="112" t="b">
        <v>0</v>
      </c>
      <c r="L46" s="112" t="b">
        <v>0</v>
      </c>
    </row>
    <row r="47" spans="1:12" ht="15">
      <c r="A47" s="112" t="s">
        <v>3107</v>
      </c>
      <c r="B47" s="112" t="s">
        <v>3083</v>
      </c>
      <c r="C47" s="112">
        <v>13</v>
      </c>
      <c r="D47" s="117">
        <v>0.001104459410447253</v>
      </c>
      <c r="E47" s="117">
        <v>1.4753998794217933</v>
      </c>
      <c r="F47" s="112" t="s">
        <v>4760</v>
      </c>
      <c r="G47" s="112" t="b">
        <v>0</v>
      </c>
      <c r="H47" s="112" t="b">
        <v>0</v>
      </c>
      <c r="I47" s="112" t="b">
        <v>0</v>
      </c>
      <c r="J47" s="112" t="b">
        <v>0</v>
      </c>
      <c r="K47" s="112" t="b">
        <v>0</v>
      </c>
      <c r="L47" s="112" t="b">
        <v>0</v>
      </c>
    </row>
    <row r="48" spans="1:12" ht="15">
      <c r="A48" s="112" t="s">
        <v>3083</v>
      </c>
      <c r="B48" s="112" t="s">
        <v>3085</v>
      </c>
      <c r="C48" s="112">
        <v>13</v>
      </c>
      <c r="D48" s="117">
        <v>0.001104459410447253</v>
      </c>
      <c r="E48" s="117">
        <v>1.0697167616157492</v>
      </c>
      <c r="F48" s="112" t="s">
        <v>4760</v>
      </c>
      <c r="G48" s="112" t="b">
        <v>0</v>
      </c>
      <c r="H48" s="112" t="b">
        <v>0</v>
      </c>
      <c r="I48" s="112" t="b">
        <v>0</v>
      </c>
      <c r="J48" s="112" t="b">
        <v>0</v>
      </c>
      <c r="K48" s="112" t="b">
        <v>0</v>
      </c>
      <c r="L48" s="112" t="b">
        <v>0</v>
      </c>
    </row>
    <row r="49" spans="1:12" ht="15">
      <c r="A49" s="112" t="s">
        <v>3083</v>
      </c>
      <c r="B49" s="112" t="s">
        <v>3087</v>
      </c>
      <c r="C49" s="112">
        <v>13</v>
      </c>
      <c r="D49" s="117">
        <v>0.001104459410447253</v>
      </c>
      <c r="E49" s="117">
        <v>1.0994236884487796</v>
      </c>
      <c r="F49" s="112" t="s">
        <v>4760</v>
      </c>
      <c r="G49" s="112" t="b">
        <v>0</v>
      </c>
      <c r="H49" s="112" t="b">
        <v>0</v>
      </c>
      <c r="I49" s="112" t="b">
        <v>0</v>
      </c>
      <c r="J49" s="112" t="b">
        <v>0</v>
      </c>
      <c r="K49" s="112" t="b">
        <v>0</v>
      </c>
      <c r="L49" s="112" t="b">
        <v>0</v>
      </c>
    </row>
    <row r="50" spans="1:12" ht="15">
      <c r="A50" s="112" t="s">
        <v>3083</v>
      </c>
      <c r="B50" s="112" t="s">
        <v>3092</v>
      </c>
      <c r="C50" s="112">
        <v>13</v>
      </c>
      <c r="D50" s="117">
        <v>0.001104459410447253</v>
      </c>
      <c r="E50" s="117">
        <v>1.2129828793135808</v>
      </c>
      <c r="F50" s="112" t="s">
        <v>4760</v>
      </c>
      <c r="G50" s="112" t="b">
        <v>0</v>
      </c>
      <c r="H50" s="112" t="b">
        <v>0</v>
      </c>
      <c r="I50" s="112" t="b">
        <v>0</v>
      </c>
      <c r="J50" s="112" t="b">
        <v>0</v>
      </c>
      <c r="K50" s="112" t="b">
        <v>0</v>
      </c>
      <c r="L50" s="112" t="b">
        <v>0</v>
      </c>
    </row>
    <row r="51" spans="1:12" ht="15">
      <c r="A51" s="112" t="s">
        <v>3078</v>
      </c>
      <c r="B51" s="112" t="s">
        <v>3095</v>
      </c>
      <c r="C51" s="112">
        <v>13</v>
      </c>
      <c r="D51" s="117">
        <v>0.0011376171902821458</v>
      </c>
      <c r="E51" s="117">
        <v>0.9773534548675825</v>
      </c>
      <c r="F51" s="112" t="s">
        <v>4760</v>
      </c>
      <c r="G51" s="112" t="b">
        <v>1</v>
      </c>
      <c r="H51" s="112" t="b">
        <v>0</v>
      </c>
      <c r="I51" s="112" t="b">
        <v>0</v>
      </c>
      <c r="J51" s="112" t="b">
        <v>0</v>
      </c>
      <c r="K51" s="112" t="b">
        <v>0</v>
      </c>
      <c r="L51" s="112" t="b">
        <v>0</v>
      </c>
    </row>
    <row r="52" spans="1:12" ht="15">
      <c r="A52" s="112" t="s">
        <v>3081</v>
      </c>
      <c r="B52" s="112" t="s">
        <v>3097</v>
      </c>
      <c r="C52" s="112">
        <v>13</v>
      </c>
      <c r="D52" s="117">
        <v>0.001360897084510173</v>
      </c>
      <c r="E52" s="117">
        <v>1.2190313052320347</v>
      </c>
      <c r="F52" s="112" t="s">
        <v>4760</v>
      </c>
      <c r="G52" s="112" t="b">
        <v>0</v>
      </c>
      <c r="H52" s="112" t="b">
        <v>0</v>
      </c>
      <c r="I52" s="112" t="b">
        <v>0</v>
      </c>
      <c r="J52" s="112" t="b">
        <v>0</v>
      </c>
      <c r="K52" s="112" t="b">
        <v>0</v>
      </c>
      <c r="L52" s="112" t="b">
        <v>0</v>
      </c>
    </row>
    <row r="53" spans="1:12" ht="15">
      <c r="A53" s="112" t="s">
        <v>3081</v>
      </c>
      <c r="B53" s="112" t="s">
        <v>3092</v>
      </c>
      <c r="C53" s="112">
        <v>12</v>
      </c>
      <c r="D53" s="117">
        <v>0.0010501081756450574</v>
      </c>
      <c r="E53" s="117">
        <v>1.0300797813649714</v>
      </c>
      <c r="F53" s="112" t="s">
        <v>4760</v>
      </c>
      <c r="G53" s="112" t="b">
        <v>0</v>
      </c>
      <c r="H53" s="112" t="b">
        <v>0</v>
      </c>
      <c r="I53" s="112" t="b">
        <v>0</v>
      </c>
      <c r="J53" s="112" t="b">
        <v>0</v>
      </c>
      <c r="K53" s="112" t="b">
        <v>0</v>
      </c>
      <c r="L53" s="112" t="b">
        <v>0</v>
      </c>
    </row>
    <row r="54" spans="1:12" ht="15">
      <c r="A54" s="112" t="s">
        <v>3218</v>
      </c>
      <c r="B54" s="112" t="s">
        <v>3219</v>
      </c>
      <c r="C54" s="112">
        <v>12</v>
      </c>
      <c r="D54" s="117">
        <v>0.0010833800760539501</v>
      </c>
      <c r="E54" s="117">
        <v>3.0492826450171355</v>
      </c>
      <c r="F54" s="112" t="s">
        <v>4760</v>
      </c>
      <c r="G54" s="112" t="b">
        <v>0</v>
      </c>
      <c r="H54" s="112" t="b">
        <v>0</v>
      </c>
      <c r="I54" s="112" t="b">
        <v>0</v>
      </c>
      <c r="J54" s="112" t="b">
        <v>0</v>
      </c>
      <c r="K54" s="112" t="b">
        <v>0</v>
      </c>
      <c r="L54" s="112" t="b">
        <v>0</v>
      </c>
    </row>
    <row r="55" spans="1:12" ht="15">
      <c r="A55" s="112" t="s">
        <v>3087</v>
      </c>
      <c r="B55" s="112" t="s">
        <v>3092</v>
      </c>
      <c r="C55" s="112">
        <v>12</v>
      </c>
      <c r="D55" s="117">
        <v>0.0010501081756450574</v>
      </c>
      <c r="E55" s="117">
        <v>1.2510925451949864</v>
      </c>
      <c r="F55" s="112" t="s">
        <v>4760</v>
      </c>
      <c r="G55" s="112" t="b">
        <v>0</v>
      </c>
      <c r="H55" s="112" t="b">
        <v>0</v>
      </c>
      <c r="I55" s="112" t="b">
        <v>0</v>
      </c>
      <c r="J55" s="112" t="b">
        <v>0</v>
      </c>
      <c r="K55" s="112" t="b">
        <v>0</v>
      </c>
      <c r="L55" s="112" t="b">
        <v>0</v>
      </c>
    </row>
    <row r="56" spans="1:12" ht="15">
      <c r="A56" s="112" t="s">
        <v>3189</v>
      </c>
      <c r="B56" s="112" t="s">
        <v>3149</v>
      </c>
      <c r="C56" s="112">
        <v>12</v>
      </c>
      <c r="D56" s="117">
        <v>0.0010501081756450574</v>
      </c>
      <c r="E56" s="117">
        <v>2.806244596330841</v>
      </c>
      <c r="F56" s="112" t="s">
        <v>4760</v>
      </c>
      <c r="G56" s="112" t="b">
        <v>0</v>
      </c>
      <c r="H56" s="112" t="b">
        <v>0</v>
      </c>
      <c r="I56" s="112" t="b">
        <v>0</v>
      </c>
      <c r="J56" s="112" t="b">
        <v>0</v>
      </c>
      <c r="K56" s="112" t="b">
        <v>0</v>
      </c>
      <c r="L56" s="112" t="b">
        <v>0</v>
      </c>
    </row>
    <row r="57" spans="1:12" ht="15">
      <c r="A57" s="112" t="s">
        <v>3190</v>
      </c>
      <c r="B57" s="112" t="s">
        <v>3131</v>
      </c>
      <c r="C57" s="112">
        <v>12</v>
      </c>
      <c r="D57" s="117">
        <v>0.0010501081756450574</v>
      </c>
      <c r="E57" s="117">
        <v>2.6997892654165545</v>
      </c>
      <c r="F57" s="112" t="s">
        <v>4760</v>
      </c>
      <c r="G57" s="112" t="b">
        <v>0</v>
      </c>
      <c r="H57" s="112" t="b">
        <v>0</v>
      </c>
      <c r="I57" s="112" t="b">
        <v>0</v>
      </c>
      <c r="J57" s="112" t="b">
        <v>0</v>
      </c>
      <c r="K57" s="112" t="b">
        <v>0</v>
      </c>
      <c r="L57" s="112" t="b">
        <v>0</v>
      </c>
    </row>
    <row r="58" spans="1:12" ht="15">
      <c r="A58" s="112" t="s">
        <v>3084</v>
      </c>
      <c r="B58" s="112" t="s">
        <v>3229</v>
      </c>
      <c r="C58" s="112">
        <v>12</v>
      </c>
      <c r="D58" s="117">
        <v>0.0015802072214984252</v>
      </c>
      <c r="E58" s="117">
        <v>1.9981301225697543</v>
      </c>
      <c r="F58" s="112" t="s">
        <v>4760</v>
      </c>
      <c r="G58" s="112" t="b">
        <v>0</v>
      </c>
      <c r="H58" s="112" t="b">
        <v>0</v>
      </c>
      <c r="I58" s="112" t="b">
        <v>0</v>
      </c>
      <c r="J58" s="112" t="b">
        <v>0</v>
      </c>
      <c r="K58" s="112" t="b">
        <v>0</v>
      </c>
      <c r="L58" s="112" t="b">
        <v>0</v>
      </c>
    </row>
    <row r="59" spans="1:12" ht="15">
      <c r="A59" s="112" t="s">
        <v>3229</v>
      </c>
      <c r="B59" s="112" t="s">
        <v>3098</v>
      </c>
      <c r="C59" s="112">
        <v>12</v>
      </c>
      <c r="D59" s="117">
        <v>0.0015802072214984252</v>
      </c>
      <c r="E59" s="117">
        <v>2.3576118794226164</v>
      </c>
      <c r="F59" s="112" t="s">
        <v>4760</v>
      </c>
      <c r="G59" s="112" t="b">
        <v>0</v>
      </c>
      <c r="H59" s="112" t="b">
        <v>0</v>
      </c>
      <c r="I59" s="112" t="b">
        <v>0</v>
      </c>
      <c r="J59" s="112" t="b">
        <v>0</v>
      </c>
      <c r="K59" s="112" t="b">
        <v>0</v>
      </c>
      <c r="L59" s="112" t="b">
        <v>0</v>
      </c>
    </row>
    <row r="60" spans="1:12" ht="15">
      <c r="A60" s="112" t="s">
        <v>3081</v>
      </c>
      <c r="B60" s="112" t="s">
        <v>3102</v>
      </c>
      <c r="C60" s="112">
        <v>12</v>
      </c>
      <c r="D60" s="117">
        <v>0.0015802072214984252</v>
      </c>
      <c r="E60" s="117">
        <v>1.2620288578856536</v>
      </c>
      <c r="F60" s="112" t="s">
        <v>4760</v>
      </c>
      <c r="G60" s="112" t="b">
        <v>0</v>
      </c>
      <c r="H60" s="112" t="b">
        <v>0</v>
      </c>
      <c r="I60" s="112" t="b">
        <v>0</v>
      </c>
      <c r="J60" s="112" t="b">
        <v>0</v>
      </c>
      <c r="K60" s="112" t="b">
        <v>0</v>
      </c>
      <c r="L60" s="112" t="b">
        <v>0</v>
      </c>
    </row>
    <row r="61" spans="1:12" ht="15">
      <c r="A61" s="112" t="s">
        <v>3083</v>
      </c>
      <c r="B61" s="112" t="s">
        <v>3090</v>
      </c>
      <c r="C61" s="112">
        <v>11</v>
      </c>
      <c r="D61" s="117">
        <v>0.0009930984030494543</v>
      </c>
      <c r="E61" s="117">
        <v>1.0587621657136495</v>
      </c>
      <c r="F61" s="112" t="s">
        <v>4760</v>
      </c>
      <c r="G61" s="112" t="b">
        <v>0</v>
      </c>
      <c r="H61" s="112" t="b">
        <v>0</v>
      </c>
      <c r="I61" s="112" t="b">
        <v>0</v>
      </c>
      <c r="J61" s="112" t="b">
        <v>0</v>
      </c>
      <c r="K61" s="112" t="b">
        <v>0</v>
      </c>
      <c r="L61" s="112" t="b">
        <v>0</v>
      </c>
    </row>
    <row r="62" spans="1:12" ht="15">
      <c r="A62" s="112" t="s">
        <v>3083</v>
      </c>
      <c r="B62" s="112" t="s">
        <v>3183</v>
      </c>
      <c r="C62" s="112">
        <v>11</v>
      </c>
      <c r="D62" s="117">
        <v>0.0009930984030494543</v>
      </c>
      <c r="E62" s="117">
        <v>1.9338234291053495</v>
      </c>
      <c r="F62" s="112" t="s">
        <v>4760</v>
      </c>
      <c r="G62" s="112" t="b">
        <v>0</v>
      </c>
      <c r="H62" s="112" t="b">
        <v>0</v>
      </c>
      <c r="I62" s="112" t="b">
        <v>0</v>
      </c>
      <c r="J62" s="112" t="b">
        <v>0</v>
      </c>
      <c r="K62" s="112" t="b">
        <v>0</v>
      </c>
      <c r="L62" s="112" t="b">
        <v>0</v>
      </c>
    </row>
    <row r="63" spans="1:12" ht="15">
      <c r="A63" s="112" t="s">
        <v>3183</v>
      </c>
      <c r="B63" s="112" t="s">
        <v>3083</v>
      </c>
      <c r="C63" s="112">
        <v>11</v>
      </c>
      <c r="D63" s="117">
        <v>0.0009930984030494543</v>
      </c>
      <c r="E63" s="117">
        <v>1.89018963217453</v>
      </c>
      <c r="F63" s="112" t="s">
        <v>4760</v>
      </c>
      <c r="G63" s="112" t="b">
        <v>0</v>
      </c>
      <c r="H63" s="112" t="b">
        <v>0</v>
      </c>
      <c r="I63" s="112" t="b">
        <v>0</v>
      </c>
      <c r="J63" s="112" t="b">
        <v>0</v>
      </c>
      <c r="K63" s="112" t="b">
        <v>0</v>
      </c>
      <c r="L63" s="112" t="b">
        <v>0</v>
      </c>
    </row>
    <row r="64" spans="1:12" ht="15">
      <c r="A64" s="112" t="s">
        <v>3083</v>
      </c>
      <c r="B64" s="112" t="s">
        <v>3238</v>
      </c>
      <c r="C64" s="112">
        <v>11</v>
      </c>
      <c r="D64" s="117">
        <v>0.0009930984030494543</v>
      </c>
      <c r="E64" s="117">
        <v>2.0385587796253626</v>
      </c>
      <c r="F64" s="112" t="s">
        <v>4760</v>
      </c>
      <c r="G64" s="112" t="b">
        <v>0</v>
      </c>
      <c r="H64" s="112" t="b">
        <v>0</v>
      </c>
      <c r="I64" s="112" t="b">
        <v>0</v>
      </c>
      <c r="J64" s="112" t="b">
        <v>0</v>
      </c>
      <c r="K64" s="112" t="b">
        <v>0</v>
      </c>
      <c r="L64" s="112" t="b">
        <v>0</v>
      </c>
    </row>
    <row r="65" spans="1:12" ht="15">
      <c r="A65" s="112" t="s">
        <v>3238</v>
      </c>
      <c r="B65" s="112" t="s">
        <v>3107</v>
      </c>
      <c r="C65" s="112">
        <v>11</v>
      </c>
      <c r="D65" s="117">
        <v>0.0009930984030494543</v>
      </c>
      <c r="E65" s="117">
        <v>2.494995435485174</v>
      </c>
      <c r="F65" s="112" t="s">
        <v>4760</v>
      </c>
      <c r="G65" s="112" t="b">
        <v>0</v>
      </c>
      <c r="H65" s="112" t="b">
        <v>0</v>
      </c>
      <c r="I65" s="112" t="b">
        <v>0</v>
      </c>
      <c r="J65" s="112" t="b">
        <v>0</v>
      </c>
      <c r="K65" s="112" t="b">
        <v>0</v>
      </c>
      <c r="L65" s="112" t="b">
        <v>0</v>
      </c>
    </row>
    <row r="66" spans="1:12" ht="15">
      <c r="A66" s="112" t="s">
        <v>3109</v>
      </c>
      <c r="B66" s="112" t="s">
        <v>3091</v>
      </c>
      <c r="C66" s="112">
        <v>11</v>
      </c>
      <c r="D66" s="117">
        <v>0.0009930984030494543</v>
      </c>
      <c r="E66" s="117">
        <v>1.550972091227535</v>
      </c>
      <c r="F66" s="112" t="s">
        <v>4760</v>
      </c>
      <c r="G66" s="112" t="b">
        <v>0</v>
      </c>
      <c r="H66" s="112" t="b">
        <v>0</v>
      </c>
      <c r="I66" s="112" t="b">
        <v>0</v>
      </c>
      <c r="J66" s="112" t="b">
        <v>0</v>
      </c>
      <c r="K66" s="112" t="b">
        <v>0</v>
      </c>
      <c r="L66" s="112" t="b">
        <v>0</v>
      </c>
    </row>
    <row r="67" spans="1:12" ht="15">
      <c r="A67" s="112" t="s">
        <v>3223</v>
      </c>
      <c r="B67" s="112" t="s">
        <v>3245</v>
      </c>
      <c r="C67" s="112">
        <v>11</v>
      </c>
      <c r="D67" s="117">
        <v>0.0015906469821408537</v>
      </c>
      <c r="E67" s="117">
        <v>3.0492826450171355</v>
      </c>
      <c r="F67" s="112" t="s">
        <v>4760</v>
      </c>
      <c r="G67" s="112" t="b">
        <v>0</v>
      </c>
      <c r="H67" s="112" t="b">
        <v>0</v>
      </c>
      <c r="I67" s="112" t="b">
        <v>0</v>
      </c>
      <c r="J67" s="112" t="b">
        <v>0</v>
      </c>
      <c r="K67" s="112" t="b">
        <v>0</v>
      </c>
      <c r="L67" s="112" t="b">
        <v>0</v>
      </c>
    </row>
    <row r="68" spans="1:12" ht="15">
      <c r="A68" s="112" t="s">
        <v>3188</v>
      </c>
      <c r="B68" s="112" t="s">
        <v>3189</v>
      </c>
      <c r="C68" s="112">
        <v>10</v>
      </c>
      <c r="D68" s="117">
        <v>0.0009331877661871736</v>
      </c>
      <c r="E68" s="117">
        <v>2.8362078197082843</v>
      </c>
      <c r="F68" s="112" t="s">
        <v>4760</v>
      </c>
      <c r="G68" s="112" t="b">
        <v>0</v>
      </c>
      <c r="H68" s="112" t="b">
        <v>0</v>
      </c>
      <c r="I68" s="112" t="b">
        <v>0</v>
      </c>
      <c r="J68" s="112" t="b">
        <v>0</v>
      </c>
      <c r="K68" s="112" t="b">
        <v>0</v>
      </c>
      <c r="L68" s="112" t="b">
        <v>0</v>
      </c>
    </row>
    <row r="69" spans="1:12" ht="15">
      <c r="A69" s="112" t="s">
        <v>3085</v>
      </c>
      <c r="B69" s="112" t="s">
        <v>3108</v>
      </c>
      <c r="C69" s="112">
        <v>10</v>
      </c>
      <c r="D69" s="117">
        <v>0.0009331877661871736</v>
      </c>
      <c r="E69" s="117">
        <v>1.4407566114399415</v>
      </c>
      <c r="F69" s="112" t="s">
        <v>4760</v>
      </c>
      <c r="G69" s="112" t="b">
        <v>0</v>
      </c>
      <c r="H69" s="112" t="b">
        <v>0</v>
      </c>
      <c r="I69" s="112" t="b">
        <v>0</v>
      </c>
      <c r="J69" s="112" t="b">
        <v>0</v>
      </c>
      <c r="K69" s="112" t="b">
        <v>0</v>
      </c>
      <c r="L69" s="112" t="b">
        <v>0</v>
      </c>
    </row>
    <row r="70" spans="1:12" ht="15">
      <c r="A70" s="112" t="s">
        <v>3111</v>
      </c>
      <c r="B70" s="112" t="s">
        <v>3094</v>
      </c>
      <c r="C70" s="112">
        <v>10</v>
      </c>
      <c r="D70" s="117">
        <v>0.0010042935061593333</v>
      </c>
      <c r="E70" s="117">
        <v>1.6453046813477807</v>
      </c>
      <c r="F70" s="112" t="s">
        <v>4760</v>
      </c>
      <c r="G70" s="112" t="b">
        <v>0</v>
      </c>
      <c r="H70" s="112" t="b">
        <v>0</v>
      </c>
      <c r="I70" s="112" t="b">
        <v>0</v>
      </c>
      <c r="J70" s="112" t="b">
        <v>0</v>
      </c>
      <c r="K70" s="112" t="b">
        <v>0</v>
      </c>
      <c r="L70" s="112" t="b">
        <v>0</v>
      </c>
    </row>
    <row r="71" spans="1:12" ht="15">
      <c r="A71" s="112" t="s">
        <v>3084</v>
      </c>
      <c r="B71" s="112" t="s">
        <v>3125</v>
      </c>
      <c r="C71" s="112">
        <v>10</v>
      </c>
      <c r="D71" s="117">
        <v>0.0009331877661871736</v>
      </c>
      <c r="E71" s="117">
        <v>1.5831567745989363</v>
      </c>
      <c r="F71" s="112" t="s">
        <v>4760</v>
      </c>
      <c r="G71" s="112" t="b">
        <v>0</v>
      </c>
      <c r="H71" s="112" t="b">
        <v>0</v>
      </c>
      <c r="I71" s="112" t="b">
        <v>0</v>
      </c>
      <c r="J71" s="112" t="b">
        <v>0</v>
      </c>
      <c r="K71" s="112" t="b">
        <v>0</v>
      </c>
      <c r="L71" s="112" t="b">
        <v>0</v>
      </c>
    </row>
    <row r="72" spans="1:12" ht="15">
      <c r="A72" s="112" t="s">
        <v>3131</v>
      </c>
      <c r="B72" s="112" t="s">
        <v>3145</v>
      </c>
      <c r="C72" s="112">
        <v>10</v>
      </c>
      <c r="D72" s="117">
        <v>0.0009331877661871736</v>
      </c>
      <c r="E72" s="117">
        <v>2.4657060593831863</v>
      </c>
      <c r="F72" s="112" t="s">
        <v>4760</v>
      </c>
      <c r="G72" s="112" t="b">
        <v>0</v>
      </c>
      <c r="H72" s="112" t="b">
        <v>0</v>
      </c>
      <c r="I72" s="112" t="b">
        <v>0</v>
      </c>
      <c r="J72" s="112" t="b">
        <v>0</v>
      </c>
      <c r="K72" s="112" t="b">
        <v>0</v>
      </c>
      <c r="L72" s="112" t="b">
        <v>0</v>
      </c>
    </row>
    <row r="73" spans="1:12" ht="15">
      <c r="A73" s="112" t="s">
        <v>3103</v>
      </c>
      <c r="B73" s="112" t="s">
        <v>3207</v>
      </c>
      <c r="C73" s="112">
        <v>10</v>
      </c>
      <c r="D73" s="117">
        <v>0.0009331877661871736</v>
      </c>
      <c r="E73" s="117">
        <v>2.32432445872941</v>
      </c>
      <c r="F73" s="112" t="s">
        <v>4760</v>
      </c>
      <c r="G73" s="112" t="b">
        <v>0</v>
      </c>
      <c r="H73" s="112" t="b">
        <v>0</v>
      </c>
      <c r="I73" s="112" t="b">
        <v>0</v>
      </c>
      <c r="J73" s="112" t="b">
        <v>0</v>
      </c>
      <c r="K73" s="112" t="b">
        <v>0</v>
      </c>
      <c r="L73" s="112" t="b">
        <v>0</v>
      </c>
    </row>
    <row r="74" spans="1:12" ht="15">
      <c r="A74" s="112" t="s">
        <v>3207</v>
      </c>
      <c r="B74" s="112" t="s">
        <v>3084</v>
      </c>
      <c r="C74" s="112">
        <v>10</v>
      </c>
      <c r="D74" s="117">
        <v>0.0009331877661871736</v>
      </c>
      <c r="E74" s="117">
        <v>1.8841867702629176</v>
      </c>
      <c r="F74" s="112" t="s">
        <v>4760</v>
      </c>
      <c r="G74" s="112" t="b">
        <v>0</v>
      </c>
      <c r="H74" s="112" t="b">
        <v>0</v>
      </c>
      <c r="I74" s="112" t="b">
        <v>0</v>
      </c>
      <c r="J74" s="112" t="b">
        <v>0</v>
      </c>
      <c r="K74" s="112" t="b">
        <v>0</v>
      </c>
      <c r="L74" s="112" t="b">
        <v>0</v>
      </c>
    </row>
    <row r="75" spans="1:12" ht="15">
      <c r="A75" s="112" t="s">
        <v>3103</v>
      </c>
      <c r="B75" s="112" t="s">
        <v>3225</v>
      </c>
      <c r="C75" s="112">
        <v>10</v>
      </c>
      <c r="D75" s="117">
        <v>0.0014460427110371398</v>
      </c>
      <c r="E75" s="117">
        <v>2.438267811036247</v>
      </c>
      <c r="F75" s="112" t="s">
        <v>4760</v>
      </c>
      <c r="G75" s="112" t="b">
        <v>0</v>
      </c>
      <c r="H75" s="112" t="b">
        <v>0</v>
      </c>
      <c r="I75" s="112" t="b">
        <v>0</v>
      </c>
      <c r="J75" s="112" t="b">
        <v>0</v>
      </c>
      <c r="K75" s="112" t="b">
        <v>0</v>
      </c>
      <c r="L75" s="112" t="b">
        <v>0</v>
      </c>
    </row>
    <row r="76" spans="1:12" ht="15">
      <c r="A76" s="112" t="s">
        <v>3225</v>
      </c>
      <c r="B76" s="112" t="s">
        <v>3274</v>
      </c>
      <c r="C76" s="112">
        <v>10</v>
      </c>
      <c r="D76" s="117">
        <v>0.0014460427110371398</v>
      </c>
      <c r="E76" s="117">
        <v>3.0492826450171355</v>
      </c>
      <c r="F76" s="112" t="s">
        <v>4760</v>
      </c>
      <c r="G76" s="112" t="b">
        <v>0</v>
      </c>
      <c r="H76" s="112" t="b">
        <v>0</v>
      </c>
      <c r="I76" s="112" t="b">
        <v>0</v>
      </c>
      <c r="J76" s="112" t="b">
        <v>0</v>
      </c>
      <c r="K76" s="112" t="b">
        <v>0</v>
      </c>
      <c r="L76" s="112" t="b">
        <v>0</v>
      </c>
    </row>
    <row r="77" spans="1:12" ht="15">
      <c r="A77" s="112" t="s">
        <v>3173</v>
      </c>
      <c r="B77" s="112" t="s">
        <v>3102</v>
      </c>
      <c r="C77" s="112">
        <v>10</v>
      </c>
      <c r="D77" s="117">
        <v>0.0010468439111616715</v>
      </c>
      <c r="E77" s="117">
        <v>2.244802455911143</v>
      </c>
      <c r="F77" s="112" t="s">
        <v>4760</v>
      </c>
      <c r="G77" s="112" t="b">
        <v>0</v>
      </c>
      <c r="H77" s="112" t="b">
        <v>0</v>
      </c>
      <c r="I77" s="112" t="b">
        <v>0</v>
      </c>
      <c r="J77" s="112" t="b">
        <v>0</v>
      </c>
      <c r="K77" s="112" t="b">
        <v>0</v>
      </c>
      <c r="L77" s="112" t="b">
        <v>0</v>
      </c>
    </row>
    <row r="78" spans="1:12" ht="15">
      <c r="A78" s="112" t="s">
        <v>3094</v>
      </c>
      <c r="B78" s="112" t="s">
        <v>3091</v>
      </c>
      <c r="C78" s="112">
        <v>10</v>
      </c>
      <c r="D78" s="117">
        <v>0.0010042935061593333</v>
      </c>
      <c r="E78" s="117">
        <v>1.2520151041864191</v>
      </c>
      <c r="F78" s="112" t="s">
        <v>4760</v>
      </c>
      <c r="G78" s="112" t="b">
        <v>0</v>
      </c>
      <c r="H78" s="112" t="b">
        <v>0</v>
      </c>
      <c r="I78" s="112" t="b">
        <v>0</v>
      </c>
      <c r="J78" s="112" t="b">
        <v>0</v>
      </c>
      <c r="K78" s="112" t="b">
        <v>0</v>
      </c>
      <c r="L78" s="112" t="b">
        <v>0</v>
      </c>
    </row>
    <row r="79" spans="1:12" ht="15">
      <c r="A79" s="112" t="s">
        <v>3080</v>
      </c>
      <c r="B79" s="112" t="s">
        <v>3085</v>
      </c>
      <c r="C79" s="112">
        <v>10</v>
      </c>
      <c r="D79" s="117">
        <v>0.0009331877661871736</v>
      </c>
      <c r="E79" s="117">
        <v>0.7276151857855487</v>
      </c>
      <c r="F79" s="112" t="s">
        <v>4760</v>
      </c>
      <c r="G79" s="112" t="b">
        <v>0</v>
      </c>
      <c r="H79" s="112" t="b">
        <v>0</v>
      </c>
      <c r="I79" s="112" t="b">
        <v>0</v>
      </c>
      <c r="J79" s="112" t="b">
        <v>0</v>
      </c>
      <c r="K79" s="112" t="b">
        <v>0</v>
      </c>
      <c r="L79" s="112" t="b">
        <v>0</v>
      </c>
    </row>
    <row r="80" spans="1:12" ht="15">
      <c r="A80" s="112" t="s">
        <v>3232</v>
      </c>
      <c r="B80" s="112" t="s">
        <v>3200</v>
      </c>
      <c r="C80" s="112">
        <v>10</v>
      </c>
      <c r="D80" s="117">
        <v>0.0010959647488097846</v>
      </c>
      <c r="E80" s="117">
        <v>2.903154609338898</v>
      </c>
      <c r="F80" s="112" t="s">
        <v>4760</v>
      </c>
      <c r="G80" s="112" t="b">
        <v>0</v>
      </c>
      <c r="H80" s="112" t="b">
        <v>0</v>
      </c>
      <c r="I80" s="112" t="b">
        <v>0</v>
      </c>
      <c r="J80" s="112" t="b">
        <v>0</v>
      </c>
      <c r="K80" s="112" t="b">
        <v>0</v>
      </c>
      <c r="L80" s="112" t="b">
        <v>0</v>
      </c>
    </row>
    <row r="81" spans="1:12" ht="15">
      <c r="A81" s="112" t="s">
        <v>3139</v>
      </c>
      <c r="B81" s="112" t="s">
        <v>3084</v>
      </c>
      <c r="C81" s="112">
        <v>10</v>
      </c>
      <c r="D81" s="117">
        <v>0.0014460427110371398</v>
      </c>
      <c r="E81" s="117">
        <v>1.697100126905773</v>
      </c>
      <c r="F81" s="112" t="s">
        <v>4760</v>
      </c>
      <c r="G81" s="112" t="b">
        <v>0</v>
      </c>
      <c r="H81" s="112" t="b">
        <v>0</v>
      </c>
      <c r="I81" s="112" t="b">
        <v>0</v>
      </c>
      <c r="J81" s="112" t="b">
        <v>0</v>
      </c>
      <c r="K81" s="112" t="b">
        <v>0</v>
      </c>
      <c r="L81" s="112" t="b">
        <v>0</v>
      </c>
    </row>
    <row r="82" spans="1:12" ht="15">
      <c r="A82" s="112" t="s">
        <v>3258</v>
      </c>
      <c r="B82" s="112" t="s">
        <v>3214</v>
      </c>
      <c r="C82" s="112">
        <v>9</v>
      </c>
      <c r="D82" s="117">
        <v>0.0008700852501191993</v>
      </c>
      <c r="E82" s="117">
        <v>3.0035251544564607</v>
      </c>
      <c r="F82" s="112" t="s">
        <v>4760</v>
      </c>
      <c r="G82" s="112" t="b">
        <v>0</v>
      </c>
      <c r="H82" s="112" t="b">
        <v>0</v>
      </c>
      <c r="I82" s="112" t="b">
        <v>0</v>
      </c>
      <c r="J82" s="112" t="b">
        <v>0</v>
      </c>
      <c r="K82" s="112" t="b">
        <v>0</v>
      </c>
      <c r="L82" s="112" t="b">
        <v>0</v>
      </c>
    </row>
    <row r="83" spans="1:12" ht="15">
      <c r="A83" s="112" t="s">
        <v>3187</v>
      </c>
      <c r="B83" s="112" t="s">
        <v>3091</v>
      </c>
      <c r="C83" s="112">
        <v>9</v>
      </c>
      <c r="D83" s="117">
        <v>0.0008700852501191993</v>
      </c>
      <c r="E83" s="117">
        <v>1.9409431702282975</v>
      </c>
      <c r="F83" s="112" t="s">
        <v>4760</v>
      </c>
      <c r="G83" s="112" t="b">
        <v>0</v>
      </c>
      <c r="H83" s="112" t="b">
        <v>0</v>
      </c>
      <c r="I83" s="112" t="b">
        <v>0</v>
      </c>
      <c r="J83" s="112" t="b">
        <v>0</v>
      </c>
      <c r="K83" s="112" t="b">
        <v>0</v>
      </c>
      <c r="L83" s="112" t="b">
        <v>0</v>
      </c>
    </row>
    <row r="84" spans="1:12" ht="15">
      <c r="A84" s="112" t="s">
        <v>3090</v>
      </c>
      <c r="B84" s="112" t="s">
        <v>3089</v>
      </c>
      <c r="C84" s="112">
        <v>9</v>
      </c>
      <c r="D84" s="117">
        <v>0.0008700852501191993</v>
      </c>
      <c r="E84" s="117">
        <v>1.0321333237489376</v>
      </c>
      <c r="F84" s="112" t="s">
        <v>4760</v>
      </c>
      <c r="G84" s="112" t="b">
        <v>0</v>
      </c>
      <c r="H84" s="112" t="b">
        <v>0</v>
      </c>
      <c r="I84" s="112" t="b">
        <v>0</v>
      </c>
      <c r="J84" s="112" t="b">
        <v>0</v>
      </c>
      <c r="K84" s="112" t="b">
        <v>0</v>
      </c>
      <c r="L84" s="112" t="b">
        <v>0</v>
      </c>
    </row>
    <row r="85" spans="1:12" ht="15">
      <c r="A85" s="112" t="s">
        <v>3084</v>
      </c>
      <c r="B85" s="112" t="s">
        <v>3087</v>
      </c>
      <c r="C85" s="112">
        <v>9</v>
      </c>
      <c r="D85" s="117">
        <v>0.0008700852501191993</v>
      </c>
      <c r="E85" s="117">
        <v>0.8992941885256595</v>
      </c>
      <c r="F85" s="112" t="s">
        <v>4760</v>
      </c>
      <c r="G85" s="112" t="b">
        <v>0</v>
      </c>
      <c r="H85" s="112" t="b">
        <v>0</v>
      </c>
      <c r="I85" s="112" t="b">
        <v>0</v>
      </c>
      <c r="J85" s="112" t="b">
        <v>0</v>
      </c>
      <c r="K85" s="112" t="b">
        <v>0</v>
      </c>
      <c r="L85" s="112" t="b">
        <v>0</v>
      </c>
    </row>
    <row r="86" spans="1:12" ht="15">
      <c r="A86" s="112" t="s">
        <v>3094</v>
      </c>
      <c r="B86" s="112" t="s">
        <v>3089</v>
      </c>
      <c r="C86" s="112">
        <v>9</v>
      </c>
      <c r="D86" s="117">
        <v>0.0008700852501191993</v>
      </c>
      <c r="E86" s="117">
        <v>1.1725090305380843</v>
      </c>
      <c r="F86" s="112" t="s">
        <v>4760</v>
      </c>
      <c r="G86" s="112" t="b">
        <v>0</v>
      </c>
      <c r="H86" s="112" t="b">
        <v>0</v>
      </c>
      <c r="I86" s="112" t="b">
        <v>0</v>
      </c>
      <c r="J86" s="112" t="b">
        <v>0</v>
      </c>
      <c r="K86" s="112" t="b">
        <v>0</v>
      </c>
      <c r="L86" s="112" t="b">
        <v>0</v>
      </c>
    </row>
    <row r="87" spans="1:12" ht="15">
      <c r="A87" s="112" t="s">
        <v>3121</v>
      </c>
      <c r="B87" s="112" t="s">
        <v>3169</v>
      </c>
      <c r="C87" s="112">
        <v>9</v>
      </c>
      <c r="D87" s="117">
        <v>0.0008700852501191993</v>
      </c>
      <c r="E87" s="117">
        <v>2.459457110106185</v>
      </c>
      <c r="F87" s="112" t="s">
        <v>4760</v>
      </c>
      <c r="G87" s="112" t="b">
        <v>0</v>
      </c>
      <c r="H87" s="112" t="b">
        <v>0</v>
      </c>
      <c r="I87" s="112" t="b">
        <v>0</v>
      </c>
      <c r="J87" s="112" t="b">
        <v>0</v>
      </c>
      <c r="K87" s="112" t="b">
        <v>0</v>
      </c>
      <c r="L87" s="112" t="b">
        <v>0</v>
      </c>
    </row>
    <row r="88" spans="1:12" ht="15">
      <c r="A88" s="112" t="s">
        <v>3169</v>
      </c>
      <c r="B88" s="112" t="s">
        <v>3267</v>
      </c>
      <c r="C88" s="112">
        <v>9</v>
      </c>
      <c r="D88" s="117">
        <v>0.0008700852501191993</v>
      </c>
      <c r="E88" s="117">
        <v>2.906615141448404</v>
      </c>
      <c r="F88" s="112" t="s">
        <v>4760</v>
      </c>
      <c r="G88" s="112" t="b">
        <v>0</v>
      </c>
      <c r="H88" s="112" t="b">
        <v>0</v>
      </c>
      <c r="I88" s="112" t="b">
        <v>0</v>
      </c>
      <c r="J88" s="112" t="b">
        <v>1</v>
      </c>
      <c r="K88" s="112" t="b">
        <v>0</v>
      </c>
      <c r="L88" s="112" t="b">
        <v>0</v>
      </c>
    </row>
    <row r="89" spans="1:12" ht="15">
      <c r="A89" s="112" t="s">
        <v>3267</v>
      </c>
      <c r="B89" s="112" t="s">
        <v>3268</v>
      </c>
      <c r="C89" s="112">
        <v>9</v>
      </c>
      <c r="D89" s="117">
        <v>0.0008700852501191993</v>
      </c>
      <c r="E89" s="117">
        <v>3.0827064005040854</v>
      </c>
      <c r="F89" s="112" t="s">
        <v>4760</v>
      </c>
      <c r="G89" s="112" t="b">
        <v>1</v>
      </c>
      <c r="H89" s="112" t="b">
        <v>0</v>
      </c>
      <c r="I89" s="112" t="b">
        <v>0</v>
      </c>
      <c r="J89" s="112" t="b">
        <v>0</v>
      </c>
      <c r="K89" s="112" t="b">
        <v>0</v>
      </c>
      <c r="L89" s="112" t="b">
        <v>0</v>
      </c>
    </row>
    <row r="90" spans="1:12" ht="15">
      <c r="A90" s="112" t="s">
        <v>3268</v>
      </c>
      <c r="B90" s="112" t="s">
        <v>3244</v>
      </c>
      <c r="C90" s="112">
        <v>9</v>
      </c>
      <c r="D90" s="117">
        <v>0.0008700852501191993</v>
      </c>
      <c r="E90" s="117">
        <v>3.0413137153458605</v>
      </c>
      <c r="F90" s="112" t="s">
        <v>4760</v>
      </c>
      <c r="G90" s="112" t="b">
        <v>0</v>
      </c>
      <c r="H90" s="112" t="b">
        <v>0</v>
      </c>
      <c r="I90" s="112" t="b">
        <v>0</v>
      </c>
      <c r="J90" s="112" t="b">
        <v>0</v>
      </c>
      <c r="K90" s="112" t="b">
        <v>0</v>
      </c>
      <c r="L90" s="112" t="b">
        <v>0</v>
      </c>
    </row>
    <row r="91" spans="1:12" ht="15">
      <c r="A91" s="112" t="s">
        <v>3244</v>
      </c>
      <c r="B91" s="112" t="s">
        <v>3118</v>
      </c>
      <c r="C91" s="112">
        <v>9</v>
      </c>
      <c r="D91" s="117">
        <v>0.0008700852501191993</v>
      </c>
      <c r="E91" s="117">
        <v>2.564192460626198</v>
      </c>
      <c r="F91" s="112" t="s">
        <v>4760</v>
      </c>
      <c r="G91" s="112" t="b">
        <v>0</v>
      </c>
      <c r="H91" s="112" t="b">
        <v>0</v>
      </c>
      <c r="I91" s="112" t="b">
        <v>0</v>
      </c>
      <c r="J91" s="112" t="b">
        <v>0</v>
      </c>
      <c r="K91" s="112" t="b">
        <v>0</v>
      </c>
      <c r="L91" s="112" t="b">
        <v>0</v>
      </c>
    </row>
    <row r="92" spans="1:12" ht="15">
      <c r="A92" s="112" t="s">
        <v>3118</v>
      </c>
      <c r="B92" s="112" t="s">
        <v>3206</v>
      </c>
      <c r="C92" s="112">
        <v>9</v>
      </c>
      <c r="D92" s="117">
        <v>0.0008700852501191993</v>
      </c>
      <c r="E92" s="117">
        <v>2.4916417934775863</v>
      </c>
      <c r="F92" s="112" t="s">
        <v>4760</v>
      </c>
      <c r="G92" s="112" t="b">
        <v>0</v>
      </c>
      <c r="H92" s="112" t="b">
        <v>0</v>
      </c>
      <c r="I92" s="112" t="b">
        <v>0</v>
      </c>
      <c r="J92" s="112" t="b">
        <v>0</v>
      </c>
      <c r="K92" s="112" t="b">
        <v>0</v>
      </c>
      <c r="L92" s="112" t="b">
        <v>0</v>
      </c>
    </row>
    <row r="93" spans="1:12" ht="15">
      <c r="A93" s="112" t="s">
        <v>3105</v>
      </c>
      <c r="B93" s="112" t="s">
        <v>3220</v>
      </c>
      <c r="C93" s="112">
        <v>9</v>
      </c>
      <c r="D93" s="117">
        <v>0.0008700852501191993</v>
      </c>
      <c r="E93" s="117">
        <v>2.360072477970273</v>
      </c>
      <c r="F93" s="112" t="s">
        <v>4760</v>
      </c>
      <c r="G93" s="112" t="b">
        <v>0</v>
      </c>
      <c r="H93" s="112" t="b">
        <v>0</v>
      </c>
      <c r="I93" s="112" t="b">
        <v>0</v>
      </c>
      <c r="J93" s="112" t="b">
        <v>0</v>
      </c>
      <c r="K93" s="112" t="b">
        <v>0</v>
      </c>
      <c r="L93" s="112" t="b">
        <v>0</v>
      </c>
    </row>
    <row r="94" spans="1:12" ht="15">
      <c r="A94" s="112" t="s">
        <v>3220</v>
      </c>
      <c r="B94" s="112" t="s">
        <v>3099</v>
      </c>
      <c r="C94" s="112">
        <v>9</v>
      </c>
      <c r="D94" s="117">
        <v>0.0008700852501191993</v>
      </c>
      <c r="E94" s="117">
        <v>2.2476502987839693</v>
      </c>
      <c r="F94" s="112" t="s">
        <v>4760</v>
      </c>
      <c r="G94" s="112" t="b">
        <v>0</v>
      </c>
      <c r="H94" s="112" t="b">
        <v>0</v>
      </c>
      <c r="I94" s="112" t="b">
        <v>0</v>
      </c>
      <c r="J94" s="112" t="b">
        <v>0</v>
      </c>
      <c r="K94" s="112" t="b">
        <v>0</v>
      </c>
      <c r="L94" s="112" t="b">
        <v>0</v>
      </c>
    </row>
    <row r="95" spans="1:12" ht="15">
      <c r="A95" s="112" t="s">
        <v>3099</v>
      </c>
      <c r="B95" s="112" t="s">
        <v>3291</v>
      </c>
      <c r="C95" s="112">
        <v>9</v>
      </c>
      <c r="D95" s="117">
        <v>0.0008700852501191993</v>
      </c>
      <c r="E95" s="117">
        <v>2.372589035392269</v>
      </c>
      <c r="F95" s="112" t="s">
        <v>4760</v>
      </c>
      <c r="G95" s="112" t="b">
        <v>0</v>
      </c>
      <c r="H95" s="112" t="b">
        <v>0</v>
      </c>
      <c r="I95" s="112" t="b">
        <v>0</v>
      </c>
      <c r="J95" s="112" t="b">
        <v>0</v>
      </c>
      <c r="K95" s="112" t="b">
        <v>0</v>
      </c>
      <c r="L95" s="112" t="b">
        <v>0</v>
      </c>
    </row>
    <row r="96" spans="1:12" ht="15">
      <c r="A96" s="112" t="s">
        <v>3291</v>
      </c>
      <c r="B96" s="112" t="s">
        <v>3269</v>
      </c>
      <c r="C96" s="112">
        <v>9</v>
      </c>
      <c r="D96" s="117">
        <v>0.0008700852501191993</v>
      </c>
      <c r="E96" s="117">
        <v>3.1284638910647606</v>
      </c>
      <c r="F96" s="112" t="s">
        <v>4760</v>
      </c>
      <c r="G96" s="112" t="b">
        <v>0</v>
      </c>
      <c r="H96" s="112" t="b">
        <v>0</v>
      </c>
      <c r="I96" s="112" t="b">
        <v>0</v>
      </c>
      <c r="J96" s="112" t="b">
        <v>0</v>
      </c>
      <c r="K96" s="112" t="b">
        <v>0</v>
      </c>
      <c r="L96" s="112" t="b">
        <v>0</v>
      </c>
    </row>
    <row r="97" spans="1:12" ht="15">
      <c r="A97" s="112" t="s">
        <v>3269</v>
      </c>
      <c r="B97" s="112" t="s">
        <v>3292</v>
      </c>
      <c r="C97" s="112">
        <v>9</v>
      </c>
      <c r="D97" s="117">
        <v>0.0008700852501191993</v>
      </c>
      <c r="E97" s="117">
        <v>3.1284638910647606</v>
      </c>
      <c r="F97" s="112" t="s">
        <v>4760</v>
      </c>
      <c r="G97" s="112" t="b">
        <v>0</v>
      </c>
      <c r="H97" s="112" t="b">
        <v>0</v>
      </c>
      <c r="I97" s="112" t="b">
        <v>0</v>
      </c>
      <c r="J97" s="112" t="b">
        <v>0</v>
      </c>
      <c r="K97" s="112" t="b">
        <v>0</v>
      </c>
      <c r="L97" s="112" t="b">
        <v>0</v>
      </c>
    </row>
    <row r="98" spans="1:12" ht="15">
      <c r="A98" s="112" t="s">
        <v>3292</v>
      </c>
      <c r="B98" s="112" t="s">
        <v>3293</v>
      </c>
      <c r="C98" s="112">
        <v>9</v>
      </c>
      <c r="D98" s="117">
        <v>0.0008700852501191993</v>
      </c>
      <c r="E98" s="117">
        <v>3.1742213816254354</v>
      </c>
      <c r="F98" s="112" t="s">
        <v>4760</v>
      </c>
      <c r="G98" s="112" t="b">
        <v>0</v>
      </c>
      <c r="H98" s="112" t="b">
        <v>0</v>
      </c>
      <c r="I98" s="112" t="b">
        <v>0</v>
      </c>
      <c r="J98" s="112" t="b">
        <v>0</v>
      </c>
      <c r="K98" s="112" t="b">
        <v>0</v>
      </c>
      <c r="L98" s="112" t="b">
        <v>0</v>
      </c>
    </row>
    <row r="99" spans="1:12" ht="15">
      <c r="A99" s="112" t="s">
        <v>3293</v>
      </c>
      <c r="B99" s="112" t="s">
        <v>3099</v>
      </c>
      <c r="C99" s="112">
        <v>9</v>
      </c>
      <c r="D99" s="117">
        <v>0.0008700852501191993</v>
      </c>
      <c r="E99" s="117">
        <v>2.372589035392269</v>
      </c>
      <c r="F99" s="112" t="s">
        <v>4760</v>
      </c>
      <c r="G99" s="112" t="b">
        <v>0</v>
      </c>
      <c r="H99" s="112" t="b">
        <v>0</v>
      </c>
      <c r="I99" s="112" t="b">
        <v>0</v>
      </c>
      <c r="J99" s="112" t="b">
        <v>0</v>
      </c>
      <c r="K99" s="112" t="b">
        <v>0</v>
      </c>
      <c r="L99" s="112" t="b">
        <v>0</v>
      </c>
    </row>
    <row r="100" spans="1:12" ht="15">
      <c r="A100" s="112" t="s">
        <v>3132</v>
      </c>
      <c r="B100" s="112" t="s">
        <v>3294</v>
      </c>
      <c r="C100" s="112">
        <v>9</v>
      </c>
      <c r="D100" s="117">
        <v>0.0008700852501191993</v>
      </c>
      <c r="E100" s="117">
        <v>2.7667360550471676</v>
      </c>
      <c r="F100" s="112" t="s">
        <v>4760</v>
      </c>
      <c r="G100" s="112" t="b">
        <v>0</v>
      </c>
      <c r="H100" s="112" t="b">
        <v>0</v>
      </c>
      <c r="I100" s="112" t="b">
        <v>0</v>
      </c>
      <c r="J100" s="112" t="b">
        <v>0</v>
      </c>
      <c r="K100" s="112" t="b">
        <v>0</v>
      </c>
      <c r="L100" s="112" t="b">
        <v>0</v>
      </c>
    </row>
    <row r="101" spans="1:12" ht="15">
      <c r="A101" s="112" t="s">
        <v>3294</v>
      </c>
      <c r="B101" s="112" t="s">
        <v>3150</v>
      </c>
      <c r="C101" s="112">
        <v>9</v>
      </c>
      <c r="D101" s="117">
        <v>0.0008700852501191993</v>
      </c>
      <c r="E101" s="117">
        <v>2.8497102901119313</v>
      </c>
      <c r="F101" s="112" t="s">
        <v>4760</v>
      </c>
      <c r="G101" s="112" t="b">
        <v>0</v>
      </c>
      <c r="H101" s="112" t="b">
        <v>0</v>
      </c>
      <c r="I101" s="112" t="b">
        <v>0</v>
      </c>
      <c r="J101" s="112" t="b">
        <v>1</v>
      </c>
      <c r="K101" s="112" t="b">
        <v>0</v>
      </c>
      <c r="L101" s="112" t="b">
        <v>0</v>
      </c>
    </row>
    <row r="102" spans="1:12" ht="15">
      <c r="A102" s="112" t="s">
        <v>3195</v>
      </c>
      <c r="B102" s="112" t="s">
        <v>3203</v>
      </c>
      <c r="C102" s="112">
        <v>9</v>
      </c>
      <c r="D102" s="117">
        <v>0.0008700852501191993</v>
      </c>
      <c r="E102" s="117">
        <v>2.8226350125190107</v>
      </c>
      <c r="F102" s="112" t="s">
        <v>4760</v>
      </c>
      <c r="G102" s="112" t="b">
        <v>0</v>
      </c>
      <c r="H102" s="112" t="b">
        <v>0</v>
      </c>
      <c r="I102" s="112" t="b">
        <v>0</v>
      </c>
      <c r="J102" s="112" t="b">
        <v>0</v>
      </c>
      <c r="K102" s="112" t="b">
        <v>0</v>
      </c>
      <c r="L102" s="112" t="b">
        <v>0</v>
      </c>
    </row>
    <row r="103" spans="1:12" ht="15">
      <c r="A103" s="112" t="s">
        <v>3080</v>
      </c>
      <c r="B103" s="112" t="s">
        <v>3094</v>
      </c>
      <c r="C103" s="112">
        <v>9</v>
      </c>
      <c r="D103" s="117">
        <v>0.0009421595200455043</v>
      </c>
      <c r="E103" s="117">
        <v>0.8725484628508433</v>
      </c>
      <c r="F103" s="112" t="s">
        <v>4760</v>
      </c>
      <c r="G103" s="112" t="b">
        <v>0</v>
      </c>
      <c r="H103" s="112" t="b">
        <v>0</v>
      </c>
      <c r="I103" s="112" t="b">
        <v>0</v>
      </c>
      <c r="J103" s="112" t="b">
        <v>0</v>
      </c>
      <c r="K103" s="112" t="b">
        <v>0</v>
      </c>
      <c r="L103" s="112" t="b">
        <v>0</v>
      </c>
    </row>
    <row r="104" spans="1:12" ht="15">
      <c r="A104" s="112" t="s">
        <v>3080</v>
      </c>
      <c r="B104" s="112" t="s">
        <v>3087</v>
      </c>
      <c r="C104" s="112">
        <v>9</v>
      </c>
      <c r="D104" s="117">
        <v>0.0008700852501191993</v>
      </c>
      <c r="E104" s="117">
        <v>0.711564622057904</v>
      </c>
      <c r="F104" s="112" t="s">
        <v>4760</v>
      </c>
      <c r="G104" s="112" t="b">
        <v>0</v>
      </c>
      <c r="H104" s="112" t="b">
        <v>0</v>
      </c>
      <c r="I104" s="112" t="b">
        <v>0</v>
      </c>
      <c r="J104" s="112" t="b">
        <v>0</v>
      </c>
      <c r="K104" s="112" t="b">
        <v>0</v>
      </c>
      <c r="L104" s="112" t="b">
        <v>0</v>
      </c>
    </row>
    <row r="105" spans="1:12" ht="15">
      <c r="A105" s="112" t="s">
        <v>3080</v>
      </c>
      <c r="B105" s="112" t="s">
        <v>3092</v>
      </c>
      <c r="C105" s="112">
        <v>9</v>
      </c>
      <c r="D105" s="117">
        <v>0.0008700852501191993</v>
      </c>
      <c r="E105" s="117">
        <v>0.8251238129227052</v>
      </c>
      <c r="F105" s="112" t="s">
        <v>4760</v>
      </c>
      <c r="G105" s="112" t="b">
        <v>0</v>
      </c>
      <c r="H105" s="112" t="b">
        <v>0</v>
      </c>
      <c r="I105" s="112" t="b">
        <v>0</v>
      </c>
      <c r="J105" s="112" t="b">
        <v>0</v>
      </c>
      <c r="K105" s="112" t="b">
        <v>0</v>
      </c>
      <c r="L105" s="112" t="b">
        <v>0</v>
      </c>
    </row>
    <row r="106" spans="1:12" ht="15">
      <c r="A106" s="112" t="s">
        <v>3081</v>
      </c>
      <c r="B106" s="112" t="s">
        <v>3098</v>
      </c>
      <c r="C106" s="112">
        <v>9</v>
      </c>
      <c r="D106" s="117">
        <v>0.0009863682739288061</v>
      </c>
      <c r="E106" s="117">
        <v>1.0738082857331457</v>
      </c>
      <c r="F106" s="112" t="s">
        <v>4760</v>
      </c>
      <c r="G106" s="112" t="b">
        <v>0</v>
      </c>
      <c r="H106" s="112" t="b">
        <v>0</v>
      </c>
      <c r="I106" s="112" t="b">
        <v>0</v>
      </c>
      <c r="J106" s="112" t="b">
        <v>0</v>
      </c>
      <c r="K106" s="112" t="b">
        <v>0</v>
      </c>
      <c r="L106" s="112" t="b">
        <v>0</v>
      </c>
    </row>
    <row r="107" spans="1:12" ht="15">
      <c r="A107" s="112" t="s">
        <v>3101</v>
      </c>
      <c r="B107" s="112" t="s">
        <v>3081</v>
      </c>
      <c r="C107" s="112">
        <v>9</v>
      </c>
      <c r="D107" s="117">
        <v>0.0008700852501191993</v>
      </c>
      <c r="E107" s="117">
        <v>1.1456902930392712</v>
      </c>
      <c r="F107" s="112" t="s">
        <v>4760</v>
      </c>
      <c r="G107" s="112" t="b">
        <v>0</v>
      </c>
      <c r="H107" s="112" t="b">
        <v>0</v>
      </c>
      <c r="I107" s="112" t="b">
        <v>0</v>
      </c>
      <c r="J107" s="112" t="b">
        <v>0</v>
      </c>
      <c r="K107" s="112" t="b">
        <v>0</v>
      </c>
      <c r="L107" s="112" t="b">
        <v>0</v>
      </c>
    </row>
    <row r="108" spans="1:12" ht="15">
      <c r="A108" s="112" t="s">
        <v>3088</v>
      </c>
      <c r="B108" s="112" t="s">
        <v>3129</v>
      </c>
      <c r="C108" s="112">
        <v>9</v>
      </c>
      <c r="D108" s="117">
        <v>0.0009038641555434001</v>
      </c>
      <c r="E108" s="117">
        <v>1.6795858793282674</v>
      </c>
      <c r="F108" s="112" t="s">
        <v>4760</v>
      </c>
      <c r="G108" s="112" t="b">
        <v>0</v>
      </c>
      <c r="H108" s="112" t="b">
        <v>0</v>
      </c>
      <c r="I108" s="112" t="b">
        <v>0</v>
      </c>
      <c r="J108" s="112" t="b">
        <v>0</v>
      </c>
      <c r="K108" s="112" t="b">
        <v>0</v>
      </c>
      <c r="L108" s="112" t="b">
        <v>0</v>
      </c>
    </row>
    <row r="109" spans="1:12" ht="15">
      <c r="A109" s="112" t="s">
        <v>3101</v>
      </c>
      <c r="B109" s="112" t="s">
        <v>3109</v>
      </c>
      <c r="C109" s="112">
        <v>9</v>
      </c>
      <c r="D109" s="117">
        <v>0.0008700852501191993</v>
      </c>
      <c r="E109" s="117">
        <v>1.760487105770166</v>
      </c>
      <c r="F109" s="112" t="s">
        <v>4760</v>
      </c>
      <c r="G109" s="112" t="b">
        <v>0</v>
      </c>
      <c r="H109" s="112" t="b">
        <v>0</v>
      </c>
      <c r="I109" s="112" t="b">
        <v>0</v>
      </c>
      <c r="J109" s="112" t="b">
        <v>0</v>
      </c>
      <c r="K109" s="112" t="b">
        <v>0</v>
      </c>
      <c r="L109" s="112" t="b">
        <v>0</v>
      </c>
    </row>
    <row r="110" spans="1:12" ht="15">
      <c r="A110" s="112" t="s">
        <v>3085</v>
      </c>
      <c r="B110" s="112" t="s">
        <v>3092</v>
      </c>
      <c r="C110" s="112">
        <v>9</v>
      </c>
      <c r="D110" s="117">
        <v>0.0009421595200455043</v>
      </c>
      <c r="E110" s="117">
        <v>1.0787291586585483</v>
      </c>
      <c r="F110" s="112" t="s">
        <v>4760</v>
      </c>
      <c r="G110" s="112" t="b">
        <v>0</v>
      </c>
      <c r="H110" s="112" t="b">
        <v>0</v>
      </c>
      <c r="I110" s="112" t="b">
        <v>0</v>
      </c>
      <c r="J110" s="112" t="b">
        <v>0</v>
      </c>
      <c r="K110" s="112" t="b">
        <v>0</v>
      </c>
      <c r="L110" s="112" t="b">
        <v>0</v>
      </c>
    </row>
    <row r="111" spans="1:12" ht="15">
      <c r="A111" s="112" t="s">
        <v>3122</v>
      </c>
      <c r="B111" s="112" t="s">
        <v>3080</v>
      </c>
      <c r="C111" s="112">
        <v>9</v>
      </c>
      <c r="D111" s="117">
        <v>0.0013014384399334257</v>
      </c>
      <c r="E111" s="117">
        <v>1.3133290744279469</v>
      </c>
      <c r="F111" s="112" t="s">
        <v>4760</v>
      </c>
      <c r="G111" s="112" t="b">
        <v>0</v>
      </c>
      <c r="H111" s="112" t="b">
        <v>0</v>
      </c>
      <c r="I111" s="112" t="b">
        <v>0</v>
      </c>
      <c r="J111" s="112" t="b">
        <v>0</v>
      </c>
      <c r="K111" s="112" t="b">
        <v>0</v>
      </c>
      <c r="L111" s="112" t="b">
        <v>0</v>
      </c>
    </row>
    <row r="112" spans="1:12" ht="15">
      <c r="A112" s="112" t="s">
        <v>3080</v>
      </c>
      <c r="B112" s="112" t="s">
        <v>3237</v>
      </c>
      <c r="C112" s="112">
        <v>8</v>
      </c>
      <c r="D112" s="117">
        <v>0.0008034348049274667</v>
      </c>
      <c r="E112" s="117">
        <v>1.6720978579357175</v>
      </c>
      <c r="F112" s="112" t="s">
        <v>4760</v>
      </c>
      <c r="G112" s="112" t="b">
        <v>0</v>
      </c>
      <c r="H112" s="112" t="b">
        <v>0</v>
      </c>
      <c r="I112" s="112" t="b">
        <v>0</v>
      </c>
      <c r="J112" s="112" t="b">
        <v>0</v>
      </c>
      <c r="K112" s="112" t="b">
        <v>0</v>
      </c>
      <c r="L112" s="112" t="b">
        <v>0</v>
      </c>
    </row>
    <row r="113" spans="1:12" ht="15">
      <c r="A113" s="112" t="s">
        <v>3080</v>
      </c>
      <c r="B113" s="112" t="s">
        <v>3152</v>
      </c>
      <c r="C113" s="112">
        <v>8</v>
      </c>
      <c r="D113" s="117">
        <v>0.0008034348049274667</v>
      </c>
      <c r="E113" s="117">
        <v>1.4582180379906364</v>
      </c>
      <c r="F113" s="112" t="s">
        <v>4760</v>
      </c>
      <c r="G113" s="112" t="b">
        <v>0</v>
      </c>
      <c r="H113" s="112" t="b">
        <v>0</v>
      </c>
      <c r="I113" s="112" t="b">
        <v>0</v>
      </c>
      <c r="J113" s="112" t="b">
        <v>0</v>
      </c>
      <c r="K113" s="112" t="b">
        <v>0</v>
      </c>
      <c r="L113" s="112" t="b">
        <v>0</v>
      </c>
    </row>
    <row r="114" spans="1:12" ht="15">
      <c r="A114" s="112" t="s">
        <v>3143</v>
      </c>
      <c r="B114" s="112" t="s">
        <v>3288</v>
      </c>
      <c r="C114" s="112">
        <v>8</v>
      </c>
      <c r="D114" s="117">
        <v>0.0008374751289293372</v>
      </c>
      <c r="E114" s="117">
        <v>2.8274338954007794</v>
      </c>
      <c r="F114" s="112" t="s">
        <v>4760</v>
      </c>
      <c r="G114" s="112" t="b">
        <v>0</v>
      </c>
      <c r="H114" s="112" t="b">
        <v>0</v>
      </c>
      <c r="I114" s="112" t="b">
        <v>0</v>
      </c>
      <c r="J114" s="112" t="b">
        <v>0</v>
      </c>
      <c r="K114" s="112" t="b">
        <v>0</v>
      </c>
      <c r="L114" s="112" t="b">
        <v>0</v>
      </c>
    </row>
    <row r="115" spans="1:12" ht="15">
      <c r="A115" s="112" t="s">
        <v>3241</v>
      </c>
      <c r="B115" s="112" t="s">
        <v>3261</v>
      </c>
      <c r="C115" s="112">
        <v>8</v>
      </c>
      <c r="D115" s="117">
        <v>0.0008374751289293372</v>
      </c>
      <c r="E115" s="117">
        <v>2.990161192898479</v>
      </c>
      <c r="F115" s="112" t="s">
        <v>4760</v>
      </c>
      <c r="G115" s="112" t="b">
        <v>0</v>
      </c>
      <c r="H115" s="112" t="b">
        <v>0</v>
      </c>
      <c r="I115" s="112" t="b">
        <v>0</v>
      </c>
      <c r="J115" s="112" t="b">
        <v>0</v>
      </c>
      <c r="K115" s="112" t="b">
        <v>0</v>
      </c>
      <c r="L115" s="112" t="b">
        <v>0</v>
      </c>
    </row>
    <row r="116" spans="1:12" ht="15">
      <c r="A116" s="112" t="s">
        <v>3318</v>
      </c>
      <c r="B116" s="112" t="s">
        <v>3154</v>
      </c>
      <c r="C116" s="112">
        <v>8</v>
      </c>
      <c r="D116" s="117">
        <v>0.0008034348049274667</v>
      </c>
      <c r="E116" s="117">
        <v>2.8731913859614546</v>
      </c>
      <c r="F116" s="112" t="s">
        <v>4760</v>
      </c>
      <c r="G116" s="112" t="b">
        <v>0</v>
      </c>
      <c r="H116" s="112" t="b">
        <v>0</v>
      </c>
      <c r="I116" s="112" t="b">
        <v>0</v>
      </c>
      <c r="J116" s="112" t="b">
        <v>0</v>
      </c>
      <c r="K116" s="112" t="b">
        <v>0</v>
      </c>
      <c r="L116" s="112" t="b">
        <v>0</v>
      </c>
    </row>
    <row r="117" spans="1:12" ht="15">
      <c r="A117" s="112" t="s">
        <v>3322</v>
      </c>
      <c r="B117" s="112" t="s">
        <v>3164</v>
      </c>
      <c r="C117" s="112">
        <v>8</v>
      </c>
      <c r="D117" s="117">
        <v>0.0008034348049274667</v>
      </c>
      <c r="E117" s="117">
        <v>2.9243439084088356</v>
      </c>
      <c r="F117" s="112" t="s">
        <v>4760</v>
      </c>
      <c r="G117" s="112" t="b">
        <v>0</v>
      </c>
      <c r="H117" s="112" t="b">
        <v>0</v>
      </c>
      <c r="I117" s="112" t="b">
        <v>0</v>
      </c>
      <c r="J117" s="112" t="b">
        <v>0</v>
      </c>
      <c r="K117" s="112" t="b">
        <v>0</v>
      </c>
      <c r="L117" s="112" t="b">
        <v>0</v>
      </c>
    </row>
    <row r="118" spans="1:12" ht="15">
      <c r="A118" s="112" t="s">
        <v>3091</v>
      </c>
      <c r="B118" s="112" t="s">
        <v>3243</v>
      </c>
      <c r="C118" s="112">
        <v>8</v>
      </c>
      <c r="D118" s="117">
        <v>0.0008034348049274667</v>
      </c>
      <c r="E118" s="117">
        <v>1.9989351172059842</v>
      </c>
      <c r="F118" s="112" t="s">
        <v>4760</v>
      </c>
      <c r="G118" s="112" t="b">
        <v>0</v>
      </c>
      <c r="H118" s="112" t="b">
        <v>0</v>
      </c>
      <c r="I118" s="112" t="b">
        <v>0</v>
      </c>
      <c r="J118" s="112" t="b">
        <v>0</v>
      </c>
      <c r="K118" s="112" t="b">
        <v>0</v>
      </c>
      <c r="L118" s="112" t="b">
        <v>0</v>
      </c>
    </row>
    <row r="119" spans="1:12" ht="15">
      <c r="A119" s="112" t="s">
        <v>3084</v>
      </c>
      <c r="B119" s="112" t="s">
        <v>3092</v>
      </c>
      <c r="C119" s="112">
        <v>8</v>
      </c>
      <c r="D119" s="117">
        <v>0.0008034348049274667</v>
      </c>
      <c r="E119" s="117">
        <v>0.9617008569430794</v>
      </c>
      <c r="F119" s="112" t="s">
        <v>4760</v>
      </c>
      <c r="G119" s="112" t="b">
        <v>0</v>
      </c>
      <c r="H119" s="112" t="b">
        <v>0</v>
      </c>
      <c r="I119" s="112" t="b">
        <v>0</v>
      </c>
      <c r="J119" s="112" t="b">
        <v>0</v>
      </c>
      <c r="K119" s="112" t="b">
        <v>0</v>
      </c>
      <c r="L119" s="112" t="b">
        <v>0</v>
      </c>
    </row>
    <row r="120" spans="1:12" ht="15">
      <c r="A120" s="112" t="s">
        <v>3097</v>
      </c>
      <c r="B120" s="112" t="s">
        <v>3097</v>
      </c>
      <c r="C120" s="112">
        <v>8</v>
      </c>
      <c r="D120" s="117">
        <v>0.0009232498949008614</v>
      </c>
      <c r="E120" s="117">
        <v>1.4608942080351701</v>
      </c>
      <c r="F120" s="112" t="s">
        <v>4760</v>
      </c>
      <c r="G120" s="112" t="b">
        <v>0</v>
      </c>
      <c r="H120" s="112" t="b">
        <v>0</v>
      </c>
      <c r="I120" s="112" t="b">
        <v>0</v>
      </c>
      <c r="J120" s="112" t="b">
        <v>0</v>
      </c>
      <c r="K120" s="112" t="b">
        <v>0</v>
      </c>
      <c r="L120" s="112" t="b">
        <v>0</v>
      </c>
    </row>
    <row r="121" spans="1:12" ht="15">
      <c r="A121" s="112" t="s">
        <v>3227</v>
      </c>
      <c r="B121" s="112" t="s">
        <v>3080</v>
      </c>
      <c r="C121" s="112">
        <v>8</v>
      </c>
      <c r="D121" s="117">
        <v>0.0009232498949008614</v>
      </c>
      <c r="E121" s="117">
        <v>1.63015333727516</v>
      </c>
      <c r="F121" s="112" t="s">
        <v>4760</v>
      </c>
      <c r="G121" s="112" t="b">
        <v>0</v>
      </c>
      <c r="H121" s="112" t="b">
        <v>0</v>
      </c>
      <c r="I121" s="112" t="b">
        <v>0</v>
      </c>
      <c r="J121" s="112" t="b">
        <v>0</v>
      </c>
      <c r="K121" s="112" t="b">
        <v>0</v>
      </c>
      <c r="L121" s="112" t="b">
        <v>0</v>
      </c>
    </row>
    <row r="122" spans="1:12" ht="15">
      <c r="A122" s="112" t="s">
        <v>3313</v>
      </c>
      <c r="B122" s="112" t="s">
        <v>3259</v>
      </c>
      <c r="C122" s="112">
        <v>7</v>
      </c>
      <c r="D122" s="117">
        <v>0.0007327907378131701</v>
      </c>
      <c r="E122" s="117">
        <v>3.070471944087074</v>
      </c>
      <c r="F122" s="112" t="s">
        <v>4760</v>
      </c>
      <c r="G122" s="112" t="b">
        <v>1</v>
      </c>
      <c r="H122" s="112" t="b">
        <v>0</v>
      </c>
      <c r="I122" s="112" t="b">
        <v>0</v>
      </c>
      <c r="J122" s="112" t="b">
        <v>1</v>
      </c>
      <c r="K122" s="112" t="b">
        <v>0</v>
      </c>
      <c r="L122" s="112" t="b">
        <v>0</v>
      </c>
    </row>
    <row r="123" spans="1:12" ht="15">
      <c r="A123" s="112" t="s">
        <v>3148</v>
      </c>
      <c r="B123" s="112" t="s">
        <v>3282</v>
      </c>
      <c r="C123" s="112">
        <v>7</v>
      </c>
      <c r="D123" s="117">
        <v>0.0007327907378131701</v>
      </c>
      <c r="E123" s="117">
        <v>2.7405658206868635</v>
      </c>
      <c r="F123" s="112" t="s">
        <v>4760</v>
      </c>
      <c r="G123" s="112" t="b">
        <v>0</v>
      </c>
      <c r="H123" s="112" t="b">
        <v>0</v>
      </c>
      <c r="I123" s="112" t="b">
        <v>0</v>
      </c>
      <c r="J123" s="112" t="b">
        <v>0</v>
      </c>
      <c r="K123" s="112" t="b">
        <v>0</v>
      </c>
      <c r="L123" s="112" t="b">
        <v>0</v>
      </c>
    </row>
    <row r="124" spans="1:12" ht="15">
      <c r="A124" s="112" t="s">
        <v>3117</v>
      </c>
      <c r="B124" s="112" t="s">
        <v>3117</v>
      </c>
      <c r="C124" s="112">
        <v>7</v>
      </c>
      <c r="D124" s="117">
        <v>0.0007327907378131701</v>
      </c>
      <c r="E124" s="117">
        <v>1.990838543410472</v>
      </c>
      <c r="F124" s="112" t="s">
        <v>4760</v>
      </c>
      <c r="G124" s="112" t="b">
        <v>0</v>
      </c>
      <c r="H124" s="112" t="b">
        <v>0</v>
      </c>
      <c r="I124" s="112" t="b">
        <v>0</v>
      </c>
      <c r="J124" s="112" t="b">
        <v>0</v>
      </c>
      <c r="K124" s="112" t="b">
        <v>0</v>
      </c>
      <c r="L124" s="112" t="b">
        <v>0</v>
      </c>
    </row>
    <row r="125" spans="1:12" ht="15">
      <c r="A125" s="112" t="s">
        <v>3083</v>
      </c>
      <c r="B125" s="112" t="s">
        <v>3287</v>
      </c>
      <c r="C125" s="112">
        <v>7</v>
      </c>
      <c r="D125" s="117">
        <v>0.0007327907378131701</v>
      </c>
      <c r="E125" s="117">
        <v>1.9294143102002945</v>
      </c>
      <c r="F125" s="112" t="s">
        <v>4760</v>
      </c>
      <c r="G125" s="112" t="b">
        <v>0</v>
      </c>
      <c r="H125" s="112" t="b">
        <v>0</v>
      </c>
      <c r="I125" s="112" t="b">
        <v>0</v>
      </c>
      <c r="J125" s="112" t="b">
        <v>0</v>
      </c>
      <c r="K125" s="112" t="b">
        <v>0</v>
      </c>
      <c r="L125" s="112" t="b">
        <v>0</v>
      </c>
    </row>
    <row r="126" spans="1:12" ht="15">
      <c r="A126" s="112" t="s">
        <v>3287</v>
      </c>
      <c r="B126" s="112" t="s">
        <v>3137</v>
      </c>
      <c r="C126" s="112">
        <v>7</v>
      </c>
      <c r="D126" s="117">
        <v>0.0007327907378131701</v>
      </c>
      <c r="E126" s="117">
        <v>2.718289425975711</v>
      </c>
      <c r="F126" s="112" t="s">
        <v>4760</v>
      </c>
      <c r="G126" s="112" t="b">
        <v>0</v>
      </c>
      <c r="H126" s="112" t="b">
        <v>0</v>
      </c>
      <c r="I126" s="112" t="b">
        <v>0</v>
      </c>
      <c r="J126" s="112" t="b">
        <v>0</v>
      </c>
      <c r="K126" s="112" t="b">
        <v>1</v>
      </c>
      <c r="L126" s="112" t="b">
        <v>0</v>
      </c>
    </row>
    <row r="127" spans="1:12" ht="15">
      <c r="A127" s="112" t="s">
        <v>3163</v>
      </c>
      <c r="B127" s="112" t="s">
        <v>3140</v>
      </c>
      <c r="C127" s="112">
        <v>7</v>
      </c>
      <c r="D127" s="117">
        <v>0.0007327907378131701</v>
      </c>
      <c r="E127" s="117">
        <v>2.4684119527591113</v>
      </c>
      <c r="F127" s="112" t="s">
        <v>4760</v>
      </c>
      <c r="G127" s="112" t="b">
        <v>0</v>
      </c>
      <c r="H127" s="112" t="b">
        <v>0</v>
      </c>
      <c r="I127" s="112" t="b">
        <v>0</v>
      </c>
      <c r="J127" s="112" t="b">
        <v>0</v>
      </c>
      <c r="K127" s="112" t="b">
        <v>0</v>
      </c>
      <c r="L127" s="112" t="b">
        <v>0</v>
      </c>
    </row>
    <row r="128" spans="1:12" ht="15">
      <c r="A128" s="112" t="s">
        <v>3140</v>
      </c>
      <c r="B128" s="112" t="s">
        <v>3159</v>
      </c>
      <c r="C128" s="112">
        <v>7</v>
      </c>
      <c r="D128" s="117">
        <v>0.0007327907378131701</v>
      </c>
      <c r="E128" s="117">
        <v>2.442083014036762</v>
      </c>
      <c r="F128" s="112" t="s">
        <v>4760</v>
      </c>
      <c r="G128" s="112" t="b">
        <v>0</v>
      </c>
      <c r="H128" s="112" t="b">
        <v>0</v>
      </c>
      <c r="I128" s="112" t="b">
        <v>0</v>
      </c>
      <c r="J128" s="112" t="b">
        <v>1</v>
      </c>
      <c r="K128" s="112" t="b">
        <v>0</v>
      </c>
      <c r="L128" s="112" t="b">
        <v>0</v>
      </c>
    </row>
    <row r="129" spans="1:12" ht="15">
      <c r="A129" s="112" t="s">
        <v>3159</v>
      </c>
      <c r="B129" s="112" t="s">
        <v>3201</v>
      </c>
      <c r="C129" s="112">
        <v>7</v>
      </c>
      <c r="D129" s="117">
        <v>0.0007327907378131701</v>
      </c>
      <c r="E129" s="117">
        <v>2.6554985961162556</v>
      </c>
      <c r="F129" s="112" t="s">
        <v>4760</v>
      </c>
      <c r="G129" s="112" t="b">
        <v>1</v>
      </c>
      <c r="H129" s="112" t="b">
        <v>0</v>
      </c>
      <c r="I129" s="112" t="b">
        <v>0</v>
      </c>
      <c r="J129" s="112" t="b">
        <v>0</v>
      </c>
      <c r="K129" s="112" t="b">
        <v>0</v>
      </c>
      <c r="L129" s="112" t="b">
        <v>0</v>
      </c>
    </row>
    <row r="130" spans="1:12" ht="15">
      <c r="A130" s="112" t="s">
        <v>3179</v>
      </c>
      <c r="B130" s="112" t="s">
        <v>3107</v>
      </c>
      <c r="C130" s="112">
        <v>7</v>
      </c>
      <c r="D130" s="117">
        <v>0.0007327907378131701</v>
      </c>
      <c r="E130" s="117">
        <v>2.1939654398211927</v>
      </c>
      <c r="F130" s="112" t="s">
        <v>4760</v>
      </c>
      <c r="G130" s="112" t="b">
        <v>0</v>
      </c>
      <c r="H130" s="112" t="b">
        <v>0</v>
      </c>
      <c r="I130" s="112" t="b">
        <v>0</v>
      </c>
      <c r="J130" s="112" t="b">
        <v>0</v>
      </c>
      <c r="K130" s="112" t="b">
        <v>0</v>
      </c>
      <c r="L130" s="112" t="b">
        <v>0</v>
      </c>
    </row>
    <row r="131" spans="1:12" ht="15">
      <c r="A131" s="112" t="s">
        <v>3107</v>
      </c>
      <c r="B131" s="112" t="s">
        <v>3104</v>
      </c>
      <c r="C131" s="112">
        <v>7</v>
      </c>
      <c r="D131" s="117">
        <v>0.0007327907378131701</v>
      </c>
      <c r="E131" s="117">
        <v>1.649897395470917</v>
      </c>
      <c r="F131" s="112" t="s">
        <v>4760</v>
      </c>
      <c r="G131" s="112" t="b">
        <v>0</v>
      </c>
      <c r="H131" s="112" t="b">
        <v>0</v>
      </c>
      <c r="I131" s="112" t="b">
        <v>0</v>
      </c>
      <c r="J131" s="112" t="b">
        <v>0</v>
      </c>
      <c r="K131" s="112" t="b">
        <v>0</v>
      </c>
      <c r="L131" s="112" t="b">
        <v>0</v>
      </c>
    </row>
    <row r="132" spans="1:12" ht="15">
      <c r="A132" s="112" t="s">
        <v>3104</v>
      </c>
      <c r="B132" s="112" t="s">
        <v>3240</v>
      </c>
      <c r="C132" s="112">
        <v>7</v>
      </c>
      <c r="D132" s="117">
        <v>0.0007327907378131701</v>
      </c>
      <c r="E132" s="117">
        <v>2.2600713879850747</v>
      </c>
      <c r="F132" s="112" t="s">
        <v>4760</v>
      </c>
      <c r="G132" s="112" t="b">
        <v>0</v>
      </c>
      <c r="H132" s="112" t="b">
        <v>0</v>
      </c>
      <c r="I132" s="112" t="b">
        <v>0</v>
      </c>
      <c r="J132" s="112" t="b">
        <v>0</v>
      </c>
      <c r="K132" s="112" t="b">
        <v>0</v>
      </c>
      <c r="L132" s="112" t="b">
        <v>0</v>
      </c>
    </row>
    <row r="133" spans="1:12" ht="15">
      <c r="A133" s="112" t="s">
        <v>3240</v>
      </c>
      <c r="B133" s="112" t="s">
        <v>3317</v>
      </c>
      <c r="C133" s="112">
        <v>7</v>
      </c>
      <c r="D133" s="117">
        <v>0.0007327907378131701</v>
      </c>
      <c r="E133" s="117">
        <v>3.029079258928849</v>
      </c>
      <c r="F133" s="112" t="s">
        <v>4760</v>
      </c>
      <c r="G133" s="112" t="b">
        <v>0</v>
      </c>
      <c r="H133" s="112" t="b">
        <v>0</v>
      </c>
      <c r="I133" s="112" t="b">
        <v>0</v>
      </c>
      <c r="J133" s="112" t="b">
        <v>0</v>
      </c>
      <c r="K133" s="112" t="b">
        <v>0</v>
      </c>
      <c r="L133" s="112" t="b">
        <v>0</v>
      </c>
    </row>
    <row r="134" spans="1:12" ht="15">
      <c r="A134" s="112" t="s">
        <v>3317</v>
      </c>
      <c r="B134" s="112" t="s">
        <v>3185</v>
      </c>
      <c r="C134" s="112">
        <v>7</v>
      </c>
      <c r="D134" s="117">
        <v>0.0007327907378131701</v>
      </c>
      <c r="E134" s="117">
        <v>3.029079258928849</v>
      </c>
      <c r="F134" s="112" t="s">
        <v>4760</v>
      </c>
      <c r="G134" s="112" t="b">
        <v>0</v>
      </c>
      <c r="H134" s="112" t="b">
        <v>0</v>
      </c>
      <c r="I134" s="112" t="b">
        <v>0</v>
      </c>
      <c r="J134" s="112" t="b">
        <v>0</v>
      </c>
      <c r="K134" s="112" t="b">
        <v>0</v>
      </c>
      <c r="L134" s="112" t="b">
        <v>0</v>
      </c>
    </row>
    <row r="135" spans="1:12" ht="15">
      <c r="A135" s="112" t="s">
        <v>3186</v>
      </c>
      <c r="B135" s="112" t="s">
        <v>3084</v>
      </c>
      <c r="C135" s="112">
        <v>7</v>
      </c>
      <c r="D135" s="117">
        <v>0.0007327907378131701</v>
      </c>
      <c r="E135" s="117">
        <v>1.697100126905773</v>
      </c>
      <c r="F135" s="112" t="s">
        <v>4760</v>
      </c>
      <c r="G135" s="112" t="b">
        <v>0</v>
      </c>
      <c r="H135" s="112" t="b">
        <v>0</v>
      </c>
      <c r="I135" s="112" t="b">
        <v>0</v>
      </c>
      <c r="J135" s="112" t="b">
        <v>0</v>
      </c>
      <c r="K135" s="112" t="b">
        <v>0</v>
      </c>
      <c r="L135" s="112" t="b">
        <v>0</v>
      </c>
    </row>
    <row r="136" spans="1:12" ht="15">
      <c r="A136" s="112" t="s">
        <v>3084</v>
      </c>
      <c r="B136" s="112" t="s">
        <v>3143</v>
      </c>
      <c r="C136" s="112">
        <v>7</v>
      </c>
      <c r="D136" s="117">
        <v>0.0007327907378131701</v>
      </c>
      <c r="E136" s="117">
        <v>1.54219816692003</v>
      </c>
      <c r="F136" s="112" t="s">
        <v>4760</v>
      </c>
      <c r="G136" s="112" t="b">
        <v>0</v>
      </c>
      <c r="H136" s="112" t="b">
        <v>0</v>
      </c>
      <c r="I136" s="112" t="b">
        <v>0</v>
      </c>
      <c r="J136" s="112" t="b">
        <v>0</v>
      </c>
      <c r="K136" s="112" t="b">
        <v>0</v>
      </c>
      <c r="L136" s="112" t="b">
        <v>0</v>
      </c>
    </row>
    <row r="137" spans="1:12" ht="15">
      <c r="A137" s="112" t="s">
        <v>3288</v>
      </c>
      <c r="B137" s="112" t="s">
        <v>3366</v>
      </c>
      <c r="C137" s="112">
        <v>7</v>
      </c>
      <c r="D137" s="117">
        <v>0.0007327907378131701</v>
      </c>
      <c r="E137" s="117">
        <v>3.1742213816254354</v>
      </c>
      <c r="F137" s="112" t="s">
        <v>4760</v>
      </c>
      <c r="G137" s="112" t="b">
        <v>0</v>
      </c>
      <c r="H137" s="112" t="b">
        <v>0</v>
      </c>
      <c r="I137" s="112" t="b">
        <v>0</v>
      </c>
      <c r="J137" s="112" t="b">
        <v>0</v>
      </c>
      <c r="K137" s="112" t="b">
        <v>1</v>
      </c>
      <c r="L137" s="112" t="b">
        <v>0</v>
      </c>
    </row>
    <row r="138" spans="1:12" ht="15">
      <c r="A138" s="112" t="s">
        <v>3366</v>
      </c>
      <c r="B138" s="112" t="s">
        <v>3241</v>
      </c>
      <c r="C138" s="112">
        <v>7</v>
      </c>
      <c r="D138" s="117">
        <v>0.0007327907378131701</v>
      </c>
      <c r="E138" s="117">
        <v>3.0870712059065353</v>
      </c>
      <c r="F138" s="112" t="s">
        <v>4760</v>
      </c>
      <c r="G138" s="112" t="b">
        <v>0</v>
      </c>
      <c r="H138" s="112" t="b">
        <v>1</v>
      </c>
      <c r="I138" s="112" t="b">
        <v>0</v>
      </c>
      <c r="J138" s="112" t="b">
        <v>0</v>
      </c>
      <c r="K138" s="112" t="b">
        <v>0</v>
      </c>
      <c r="L138" s="112" t="b">
        <v>0</v>
      </c>
    </row>
    <row r="139" spans="1:12" ht="15">
      <c r="A139" s="112" t="s">
        <v>3261</v>
      </c>
      <c r="B139" s="112" t="s">
        <v>3318</v>
      </c>
      <c r="C139" s="112">
        <v>7</v>
      </c>
      <c r="D139" s="117">
        <v>0.0007327907378131701</v>
      </c>
      <c r="E139" s="117">
        <v>3.070471944087074</v>
      </c>
      <c r="F139" s="112" t="s">
        <v>4760</v>
      </c>
      <c r="G139" s="112" t="b">
        <v>0</v>
      </c>
      <c r="H139" s="112" t="b">
        <v>0</v>
      </c>
      <c r="I139" s="112" t="b">
        <v>0</v>
      </c>
      <c r="J139" s="112" t="b">
        <v>0</v>
      </c>
      <c r="K139" s="112" t="b">
        <v>0</v>
      </c>
      <c r="L139" s="112" t="b">
        <v>0</v>
      </c>
    </row>
    <row r="140" spans="1:12" ht="15">
      <c r="A140" s="112" t="s">
        <v>3154</v>
      </c>
      <c r="B140" s="112" t="s">
        <v>3091</v>
      </c>
      <c r="C140" s="112">
        <v>7</v>
      </c>
      <c r="D140" s="117">
        <v>0.0007327907378131701</v>
      </c>
      <c r="E140" s="117">
        <v>1.7226542313781614</v>
      </c>
      <c r="F140" s="112" t="s">
        <v>4760</v>
      </c>
      <c r="G140" s="112" t="b">
        <v>0</v>
      </c>
      <c r="H140" s="112" t="b">
        <v>0</v>
      </c>
      <c r="I140" s="112" t="b">
        <v>0</v>
      </c>
      <c r="J140" s="112" t="b">
        <v>0</v>
      </c>
      <c r="K140" s="112" t="b">
        <v>0</v>
      </c>
      <c r="L140" s="112" t="b">
        <v>0</v>
      </c>
    </row>
    <row r="141" spans="1:12" ht="15">
      <c r="A141" s="112" t="s">
        <v>3091</v>
      </c>
      <c r="B141" s="112" t="s">
        <v>3120</v>
      </c>
      <c r="C141" s="112">
        <v>7</v>
      </c>
      <c r="D141" s="117">
        <v>0.0007327907378131701</v>
      </c>
      <c r="E141" s="117">
        <v>1.5351778240443033</v>
      </c>
      <c r="F141" s="112" t="s">
        <v>4760</v>
      </c>
      <c r="G141" s="112" t="b">
        <v>0</v>
      </c>
      <c r="H141" s="112" t="b">
        <v>0</v>
      </c>
      <c r="I141" s="112" t="b">
        <v>0</v>
      </c>
      <c r="J141" s="112" t="b">
        <v>0</v>
      </c>
      <c r="K141" s="112" t="b">
        <v>0</v>
      </c>
      <c r="L141" s="112" t="b">
        <v>0</v>
      </c>
    </row>
    <row r="142" spans="1:12" ht="15">
      <c r="A142" s="112" t="s">
        <v>3149</v>
      </c>
      <c r="B142" s="112" t="s">
        <v>3369</v>
      </c>
      <c r="C142" s="112">
        <v>7</v>
      </c>
      <c r="D142" s="117">
        <v>0.0007327907378131701</v>
      </c>
      <c r="E142" s="117">
        <v>2.8731913859614546</v>
      </c>
      <c r="F142" s="112" t="s">
        <v>4760</v>
      </c>
      <c r="G142" s="112" t="b">
        <v>0</v>
      </c>
      <c r="H142" s="112" t="b">
        <v>0</v>
      </c>
      <c r="I142" s="112" t="b">
        <v>0</v>
      </c>
      <c r="J142" s="112" t="b">
        <v>0</v>
      </c>
      <c r="K142" s="112" t="b">
        <v>0</v>
      </c>
      <c r="L142" s="112" t="b">
        <v>0</v>
      </c>
    </row>
    <row r="143" spans="1:12" ht="15">
      <c r="A143" s="112" t="s">
        <v>3369</v>
      </c>
      <c r="B143" s="112" t="s">
        <v>3164</v>
      </c>
      <c r="C143" s="112">
        <v>7</v>
      </c>
      <c r="D143" s="117">
        <v>0.0007327907378131701</v>
      </c>
      <c r="E143" s="117">
        <v>2.9243439084088356</v>
      </c>
      <c r="F143" s="112" t="s">
        <v>4760</v>
      </c>
      <c r="G143" s="112" t="b">
        <v>0</v>
      </c>
      <c r="H143" s="112" t="b">
        <v>0</v>
      </c>
      <c r="I143" s="112" t="b">
        <v>0</v>
      </c>
      <c r="J143" s="112" t="b">
        <v>0</v>
      </c>
      <c r="K143" s="112" t="b">
        <v>0</v>
      </c>
      <c r="L143" s="112" t="b">
        <v>0</v>
      </c>
    </row>
    <row r="144" spans="1:12" ht="15">
      <c r="A144" s="112" t="s">
        <v>3164</v>
      </c>
      <c r="B144" s="112" t="s">
        <v>3087</v>
      </c>
      <c r="C144" s="112">
        <v>7</v>
      </c>
      <c r="D144" s="117">
        <v>0.0007327907378131701</v>
      </c>
      <c r="E144" s="117">
        <v>1.7163635049396728</v>
      </c>
      <c r="F144" s="112" t="s">
        <v>4760</v>
      </c>
      <c r="G144" s="112" t="b">
        <v>0</v>
      </c>
      <c r="H144" s="112" t="b">
        <v>0</v>
      </c>
      <c r="I144" s="112" t="b">
        <v>0</v>
      </c>
      <c r="J144" s="112" t="b">
        <v>0</v>
      </c>
      <c r="K144" s="112" t="b">
        <v>0</v>
      </c>
      <c r="L144" s="112" t="b">
        <v>0</v>
      </c>
    </row>
    <row r="145" spans="1:12" ht="15">
      <c r="A145" s="112" t="s">
        <v>3108</v>
      </c>
      <c r="B145" s="112" t="s">
        <v>3370</v>
      </c>
      <c r="C145" s="112">
        <v>7</v>
      </c>
      <c r="D145" s="117">
        <v>0.0007327907378131701</v>
      </c>
      <c r="E145" s="117">
        <v>2.526403899736798</v>
      </c>
      <c r="F145" s="112" t="s">
        <v>4760</v>
      </c>
      <c r="G145" s="112" t="b">
        <v>0</v>
      </c>
      <c r="H145" s="112" t="b">
        <v>0</v>
      </c>
      <c r="I145" s="112" t="b">
        <v>0</v>
      </c>
      <c r="J145" s="112" t="b">
        <v>0</v>
      </c>
      <c r="K145" s="112" t="b">
        <v>0</v>
      </c>
      <c r="L145" s="112" t="b">
        <v>0</v>
      </c>
    </row>
    <row r="146" spans="1:12" ht="15">
      <c r="A146" s="112" t="s">
        <v>3370</v>
      </c>
      <c r="B146" s="112" t="s">
        <v>3371</v>
      </c>
      <c r="C146" s="112">
        <v>7</v>
      </c>
      <c r="D146" s="117">
        <v>0.0007327907378131701</v>
      </c>
      <c r="E146" s="117">
        <v>3.2833658510505037</v>
      </c>
      <c r="F146" s="112" t="s">
        <v>4760</v>
      </c>
      <c r="G146" s="112" t="b">
        <v>0</v>
      </c>
      <c r="H146" s="112" t="b">
        <v>0</v>
      </c>
      <c r="I146" s="112" t="b">
        <v>0</v>
      </c>
      <c r="J146" s="112" t="b">
        <v>0</v>
      </c>
      <c r="K146" s="112" t="b">
        <v>0</v>
      </c>
      <c r="L146" s="112" t="b">
        <v>0</v>
      </c>
    </row>
    <row r="147" spans="1:12" ht="15">
      <c r="A147" s="112" t="s">
        <v>3371</v>
      </c>
      <c r="B147" s="112" t="s">
        <v>3242</v>
      </c>
      <c r="C147" s="112">
        <v>7</v>
      </c>
      <c r="D147" s="117">
        <v>0.0007327907378131701</v>
      </c>
      <c r="E147" s="117">
        <v>3.0870712059065353</v>
      </c>
      <c r="F147" s="112" t="s">
        <v>4760</v>
      </c>
      <c r="G147" s="112" t="b">
        <v>0</v>
      </c>
      <c r="H147" s="112" t="b">
        <v>0</v>
      </c>
      <c r="I147" s="112" t="b">
        <v>0</v>
      </c>
      <c r="J147" s="112" t="b">
        <v>0</v>
      </c>
      <c r="K147" s="112" t="b">
        <v>0</v>
      </c>
      <c r="L147" s="112" t="b">
        <v>0</v>
      </c>
    </row>
    <row r="148" spans="1:12" ht="15">
      <c r="A148" s="112" t="s">
        <v>3242</v>
      </c>
      <c r="B148" s="112" t="s">
        <v>3322</v>
      </c>
      <c r="C148" s="112">
        <v>7</v>
      </c>
      <c r="D148" s="117">
        <v>0.0007327907378131701</v>
      </c>
      <c r="E148" s="117">
        <v>3.029079258928849</v>
      </c>
      <c r="F148" s="112" t="s">
        <v>4760</v>
      </c>
      <c r="G148" s="112" t="b">
        <v>0</v>
      </c>
      <c r="H148" s="112" t="b">
        <v>0</v>
      </c>
      <c r="I148" s="112" t="b">
        <v>0</v>
      </c>
      <c r="J148" s="112" t="b">
        <v>0</v>
      </c>
      <c r="K148" s="112" t="b">
        <v>0</v>
      </c>
      <c r="L148" s="112" t="b">
        <v>0</v>
      </c>
    </row>
    <row r="149" spans="1:12" ht="15">
      <c r="A149" s="112" t="s">
        <v>3164</v>
      </c>
      <c r="B149" s="112" t="s">
        <v>3323</v>
      </c>
      <c r="C149" s="112">
        <v>7</v>
      </c>
      <c r="D149" s="117">
        <v>0.0007327907378131701</v>
      </c>
      <c r="E149" s="117">
        <v>2.866351961431149</v>
      </c>
      <c r="F149" s="112" t="s">
        <v>4760</v>
      </c>
      <c r="G149" s="112" t="b">
        <v>0</v>
      </c>
      <c r="H149" s="112" t="b">
        <v>0</v>
      </c>
      <c r="I149" s="112" t="b">
        <v>0</v>
      </c>
      <c r="J149" s="112" t="b">
        <v>0</v>
      </c>
      <c r="K149" s="112" t="b">
        <v>0</v>
      </c>
      <c r="L149" s="112" t="b">
        <v>0</v>
      </c>
    </row>
    <row r="150" spans="1:12" ht="15">
      <c r="A150" s="112" t="s">
        <v>3323</v>
      </c>
      <c r="B150" s="112" t="s">
        <v>3127</v>
      </c>
      <c r="C150" s="112">
        <v>7</v>
      </c>
      <c r="D150" s="117">
        <v>0.0007327907378131701</v>
      </c>
      <c r="E150" s="117">
        <v>2.6725319354150363</v>
      </c>
      <c r="F150" s="112" t="s">
        <v>4760</v>
      </c>
      <c r="G150" s="112" t="b">
        <v>0</v>
      </c>
      <c r="H150" s="112" t="b">
        <v>0</v>
      </c>
      <c r="I150" s="112" t="b">
        <v>0</v>
      </c>
      <c r="J150" s="112" t="b">
        <v>0</v>
      </c>
      <c r="K150" s="112" t="b">
        <v>0</v>
      </c>
      <c r="L150" s="112" t="b">
        <v>0</v>
      </c>
    </row>
    <row r="151" spans="1:12" ht="15">
      <c r="A151" s="112" t="s">
        <v>3127</v>
      </c>
      <c r="B151" s="112" t="s">
        <v>3324</v>
      </c>
      <c r="C151" s="112">
        <v>7</v>
      </c>
      <c r="D151" s="117">
        <v>0.0007327907378131701</v>
      </c>
      <c r="E151" s="117">
        <v>2.690260702375468</v>
      </c>
      <c r="F151" s="112" t="s">
        <v>4760</v>
      </c>
      <c r="G151" s="112" t="b">
        <v>0</v>
      </c>
      <c r="H151" s="112" t="b">
        <v>0</v>
      </c>
      <c r="I151" s="112" t="b">
        <v>0</v>
      </c>
      <c r="J151" s="112" t="b">
        <v>0</v>
      </c>
      <c r="K151" s="112" t="b">
        <v>0</v>
      </c>
      <c r="L151" s="112" t="b">
        <v>0</v>
      </c>
    </row>
    <row r="152" spans="1:12" ht="15">
      <c r="A152" s="112" t="s">
        <v>3084</v>
      </c>
      <c r="B152" s="112" t="s">
        <v>3109</v>
      </c>
      <c r="C152" s="112">
        <v>7</v>
      </c>
      <c r="D152" s="117">
        <v>0.0007327907378131701</v>
      </c>
      <c r="E152" s="117">
        <v>1.2199788721861107</v>
      </c>
      <c r="F152" s="112" t="s">
        <v>4760</v>
      </c>
      <c r="G152" s="112" t="b">
        <v>0</v>
      </c>
      <c r="H152" s="112" t="b">
        <v>0</v>
      </c>
      <c r="I152" s="112" t="b">
        <v>0</v>
      </c>
      <c r="J152" s="112" t="b">
        <v>0</v>
      </c>
      <c r="K152" s="112" t="b">
        <v>0</v>
      </c>
      <c r="L152" s="112" t="b">
        <v>0</v>
      </c>
    </row>
    <row r="153" spans="1:12" ht="15">
      <c r="A153" s="112" t="s">
        <v>3243</v>
      </c>
      <c r="B153" s="112" t="s">
        <v>3089</v>
      </c>
      <c r="C153" s="112">
        <v>7</v>
      </c>
      <c r="D153" s="117">
        <v>0.0007327907378131701</v>
      </c>
      <c r="E153" s="117">
        <v>1.9027854682355827</v>
      </c>
      <c r="F153" s="112" t="s">
        <v>4760</v>
      </c>
      <c r="G153" s="112" t="b">
        <v>0</v>
      </c>
      <c r="H153" s="112" t="b">
        <v>0</v>
      </c>
      <c r="I153" s="112" t="b">
        <v>0</v>
      </c>
      <c r="J153" s="112" t="b">
        <v>0</v>
      </c>
      <c r="K153" s="112" t="b">
        <v>0</v>
      </c>
      <c r="L153" s="112" t="b">
        <v>0</v>
      </c>
    </row>
    <row r="154" spans="1:12" ht="15">
      <c r="A154" s="112" t="s">
        <v>3130</v>
      </c>
      <c r="B154" s="112" t="s">
        <v>3111</v>
      </c>
      <c r="C154" s="112">
        <v>7</v>
      </c>
      <c r="D154" s="117">
        <v>0.0007327907378131701</v>
      </c>
      <c r="E154" s="117">
        <v>2.0207694880349254</v>
      </c>
      <c r="F154" s="112" t="s">
        <v>4760</v>
      </c>
      <c r="G154" s="112" t="b">
        <v>0</v>
      </c>
      <c r="H154" s="112" t="b">
        <v>0</v>
      </c>
      <c r="I154" s="112" t="b">
        <v>0</v>
      </c>
      <c r="J154" s="112" t="b">
        <v>0</v>
      </c>
      <c r="K154" s="112" t="b">
        <v>0</v>
      </c>
      <c r="L154" s="112" t="b">
        <v>0</v>
      </c>
    </row>
    <row r="155" spans="1:12" ht="15">
      <c r="A155" s="112" t="s">
        <v>3121</v>
      </c>
      <c r="B155" s="112" t="s">
        <v>3089</v>
      </c>
      <c r="C155" s="112">
        <v>7</v>
      </c>
      <c r="D155" s="117">
        <v>0.0007327907378131701</v>
      </c>
      <c r="E155" s="117">
        <v>1.4970201220515884</v>
      </c>
      <c r="F155" s="112" t="s">
        <v>4760</v>
      </c>
      <c r="G155" s="112" t="b">
        <v>0</v>
      </c>
      <c r="H155" s="112" t="b">
        <v>0</v>
      </c>
      <c r="I155" s="112" t="b">
        <v>0</v>
      </c>
      <c r="J155" s="112" t="b">
        <v>0</v>
      </c>
      <c r="K155" s="112" t="b">
        <v>0</v>
      </c>
      <c r="L155" s="112" t="b">
        <v>0</v>
      </c>
    </row>
    <row r="156" spans="1:12" ht="15">
      <c r="A156" s="112" t="s">
        <v>3084</v>
      </c>
      <c r="B156" s="112" t="s">
        <v>3089</v>
      </c>
      <c r="C156" s="112">
        <v>7</v>
      </c>
      <c r="D156" s="117">
        <v>0.0007327907378131701</v>
      </c>
      <c r="E156" s="117">
        <v>0.8138443848988015</v>
      </c>
      <c r="F156" s="112" t="s">
        <v>4760</v>
      </c>
      <c r="G156" s="112" t="b">
        <v>0</v>
      </c>
      <c r="H156" s="112" t="b">
        <v>0</v>
      </c>
      <c r="I156" s="112" t="b">
        <v>0</v>
      </c>
      <c r="J156" s="112" t="b">
        <v>0</v>
      </c>
      <c r="K156" s="112" t="b">
        <v>0</v>
      </c>
      <c r="L156" s="112" t="b">
        <v>0</v>
      </c>
    </row>
    <row r="157" spans="1:12" ht="15">
      <c r="A157" s="112" t="s">
        <v>3084</v>
      </c>
      <c r="B157" s="112" t="s">
        <v>3085</v>
      </c>
      <c r="C157" s="112">
        <v>7</v>
      </c>
      <c r="D157" s="117">
        <v>0.0007327907378131701</v>
      </c>
      <c r="E157" s="117">
        <v>0.7604427922675611</v>
      </c>
      <c r="F157" s="112" t="s">
        <v>4760</v>
      </c>
      <c r="G157" s="112" t="b">
        <v>0</v>
      </c>
      <c r="H157" s="112" t="b">
        <v>0</v>
      </c>
      <c r="I157" s="112" t="b">
        <v>0</v>
      </c>
      <c r="J157" s="112" t="b">
        <v>0</v>
      </c>
      <c r="K157" s="112" t="b">
        <v>0</v>
      </c>
      <c r="L157" s="112" t="b">
        <v>0</v>
      </c>
    </row>
    <row r="158" spans="1:12" ht="15">
      <c r="A158" s="112" t="s">
        <v>3084</v>
      </c>
      <c r="B158" s="112" t="s">
        <v>3108</v>
      </c>
      <c r="C158" s="112">
        <v>7</v>
      </c>
      <c r="D158" s="117">
        <v>0.0007327907378131701</v>
      </c>
      <c r="E158" s="117">
        <v>1.2199788721861107</v>
      </c>
      <c r="F158" s="112" t="s">
        <v>4760</v>
      </c>
      <c r="G158" s="112" t="b">
        <v>0</v>
      </c>
      <c r="H158" s="112" t="b">
        <v>0</v>
      </c>
      <c r="I158" s="112" t="b">
        <v>0</v>
      </c>
      <c r="J158" s="112" t="b">
        <v>0</v>
      </c>
      <c r="K158" s="112" t="b">
        <v>0</v>
      </c>
      <c r="L158" s="112" t="b">
        <v>0</v>
      </c>
    </row>
    <row r="159" spans="1:12" ht="15">
      <c r="A159" s="112" t="s">
        <v>3125</v>
      </c>
      <c r="B159" s="112" t="s">
        <v>3094</v>
      </c>
      <c r="C159" s="112">
        <v>7</v>
      </c>
      <c r="D159" s="117">
        <v>0.0007327907378131701</v>
      </c>
      <c r="E159" s="117">
        <v>1.666493980417719</v>
      </c>
      <c r="F159" s="112" t="s">
        <v>4760</v>
      </c>
      <c r="G159" s="112" t="b">
        <v>0</v>
      </c>
      <c r="H159" s="112" t="b">
        <v>0</v>
      </c>
      <c r="I159" s="112" t="b">
        <v>0</v>
      </c>
      <c r="J159" s="112" t="b">
        <v>0</v>
      </c>
      <c r="K159" s="112" t="b">
        <v>0</v>
      </c>
      <c r="L159" s="112" t="b">
        <v>0</v>
      </c>
    </row>
    <row r="160" spans="1:12" ht="15">
      <c r="A160" s="112" t="s">
        <v>3130</v>
      </c>
      <c r="B160" s="112" t="s">
        <v>3190</v>
      </c>
      <c r="C160" s="112">
        <v>7</v>
      </c>
      <c r="D160" s="117">
        <v>0.0007327907378131701</v>
      </c>
      <c r="E160" s="117">
        <v>2.4657060593831863</v>
      </c>
      <c r="F160" s="112" t="s">
        <v>4760</v>
      </c>
      <c r="G160" s="112" t="b">
        <v>0</v>
      </c>
      <c r="H160" s="112" t="b">
        <v>0</v>
      </c>
      <c r="I160" s="112" t="b">
        <v>0</v>
      </c>
      <c r="J160" s="112" t="b">
        <v>0</v>
      </c>
      <c r="K160" s="112" t="b">
        <v>0</v>
      </c>
      <c r="L160" s="112" t="b">
        <v>0</v>
      </c>
    </row>
    <row r="161" spans="1:12" ht="15">
      <c r="A161" s="112" t="s">
        <v>3191</v>
      </c>
      <c r="B161" s="112" t="s">
        <v>3146</v>
      </c>
      <c r="C161" s="112">
        <v>7</v>
      </c>
      <c r="D161" s="117">
        <v>0.0007327907378131701</v>
      </c>
      <c r="E161" s="117">
        <v>2.526403899736798</v>
      </c>
      <c r="F161" s="112" t="s">
        <v>4760</v>
      </c>
      <c r="G161" s="112" t="b">
        <v>0</v>
      </c>
      <c r="H161" s="112" t="b">
        <v>0</v>
      </c>
      <c r="I161" s="112" t="b">
        <v>0</v>
      </c>
      <c r="J161" s="112" t="b">
        <v>0</v>
      </c>
      <c r="K161" s="112" t="b">
        <v>0</v>
      </c>
      <c r="L161" s="112" t="b">
        <v>0</v>
      </c>
    </row>
    <row r="162" spans="1:12" ht="15">
      <c r="A162" s="112" t="s">
        <v>3146</v>
      </c>
      <c r="B162" s="112" t="s">
        <v>3145</v>
      </c>
      <c r="C162" s="112">
        <v>7</v>
      </c>
      <c r="D162" s="117">
        <v>0.0007327907378131701</v>
      </c>
      <c r="E162" s="117">
        <v>2.371501939751055</v>
      </c>
      <c r="F162" s="112" t="s">
        <v>4760</v>
      </c>
      <c r="G162" s="112" t="b">
        <v>0</v>
      </c>
      <c r="H162" s="112" t="b">
        <v>0</v>
      </c>
      <c r="I162" s="112" t="b">
        <v>0</v>
      </c>
      <c r="J162" s="112" t="b">
        <v>0</v>
      </c>
      <c r="K162" s="112" t="b">
        <v>0</v>
      </c>
      <c r="L162" s="112" t="b">
        <v>0</v>
      </c>
    </row>
    <row r="163" spans="1:12" ht="15">
      <c r="A163" s="112" t="s">
        <v>3191</v>
      </c>
      <c r="B163" s="112" t="s">
        <v>3372</v>
      </c>
      <c r="C163" s="112">
        <v>7</v>
      </c>
      <c r="D163" s="117">
        <v>0.0007327907378131701</v>
      </c>
      <c r="E163" s="117">
        <v>2.9823358553865225</v>
      </c>
      <c r="F163" s="112" t="s">
        <v>4760</v>
      </c>
      <c r="G163" s="112" t="b">
        <v>0</v>
      </c>
      <c r="H163" s="112" t="b">
        <v>0</v>
      </c>
      <c r="I163" s="112" t="b">
        <v>0</v>
      </c>
      <c r="J163" s="112" t="b">
        <v>0</v>
      </c>
      <c r="K163" s="112" t="b">
        <v>0</v>
      </c>
      <c r="L163" s="112" t="b">
        <v>0</v>
      </c>
    </row>
    <row r="164" spans="1:12" ht="15">
      <c r="A164" s="112" t="s">
        <v>3372</v>
      </c>
      <c r="B164" s="112" t="s">
        <v>3099</v>
      </c>
      <c r="C164" s="112">
        <v>7</v>
      </c>
      <c r="D164" s="117">
        <v>0.0007327907378131701</v>
      </c>
      <c r="E164" s="117">
        <v>2.372589035392269</v>
      </c>
      <c r="F164" s="112" t="s">
        <v>4760</v>
      </c>
      <c r="G164" s="112" t="b">
        <v>0</v>
      </c>
      <c r="H164" s="112" t="b">
        <v>0</v>
      </c>
      <c r="I164" s="112" t="b">
        <v>0</v>
      </c>
      <c r="J164" s="112" t="b">
        <v>0</v>
      </c>
      <c r="K164" s="112" t="b">
        <v>0</v>
      </c>
      <c r="L164" s="112" t="b">
        <v>0</v>
      </c>
    </row>
    <row r="165" spans="1:12" ht="15">
      <c r="A165" s="112" t="s">
        <v>3099</v>
      </c>
      <c r="B165" s="112" t="s">
        <v>3099</v>
      </c>
      <c r="C165" s="112">
        <v>7</v>
      </c>
      <c r="D165" s="117">
        <v>0.0007327907378131701</v>
      </c>
      <c r="E165" s="117">
        <v>1.4618122197340346</v>
      </c>
      <c r="F165" s="112" t="s">
        <v>4760</v>
      </c>
      <c r="G165" s="112" t="b">
        <v>0</v>
      </c>
      <c r="H165" s="112" t="b">
        <v>0</v>
      </c>
      <c r="I165" s="112" t="b">
        <v>0</v>
      </c>
      <c r="J165" s="112" t="b">
        <v>0</v>
      </c>
      <c r="K165" s="112" t="b">
        <v>0</v>
      </c>
      <c r="L165" s="112" t="b">
        <v>0</v>
      </c>
    </row>
    <row r="166" spans="1:12" ht="15">
      <c r="A166" s="112" t="s">
        <v>3099</v>
      </c>
      <c r="B166" s="112" t="s">
        <v>3205</v>
      </c>
      <c r="C166" s="112">
        <v>7</v>
      </c>
      <c r="D166" s="117">
        <v>0.0007327907378131701</v>
      </c>
      <c r="E166" s="117">
        <v>2.103743723099689</v>
      </c>
      <c r="F166" s="112" t="s">
        <v>4760</v>
      </c>
      <c r="G166" s="112" t="b">
        <v>0</v>
      </c>
      <c r="H166" s="112" t="b">
        <v>0</v>
      </c>
      <c r="I166" s="112" t="b">
        <v>0</v>
      </c>
      <c r="J166" s="112" t="b">
        <v>0</v>
      </c>
      <c r="K166" s="112" t="b">
        <v>0</v>
      </c>
      <c r="L166" s="112" t="b">
        <v>0</v>
      </c>
    </row>
    <row r="167" spans="1:12" ht="15">
      <c r="A167" s="112" t="s">
        <v>3205</v>
      </c>
      <c r="B167" s="112" t="s">
        <v>3325</v>
      </c>
      <c r="C167" s="112">
        <v>7</v>
      </c>
      <c r="D167" s="117">
        <v>0.0007327907378131701</v>
      </c>
      <c r="E167" s="117">
        <v>2.956528591780237</v>
      </c>
      <c r="F167" s="112" t="s">
        <v>4760</v>
      </c>
      <c r="G167" s="112" t="b">
        <v>0</v>
      </c>
      <c r="H167" s="112" t="b">
        <v>0</v>
      </c>
      <c r="I167" s="112" t="b">
        <v>0</v>
      </c>
      <c r="J167" s="112" t="b">
        <v>0</v>
      </c>
      <c r="K167" s="112" t="b">
        <v>0</v>
      </c>
      <c r="L167" s="112" t="b">
        <v>0</v>
      </c>
    </row>
    <row r="168" spans="1:12" ht="15">
      <c r="A168" s="112" t="s">
        <v>3325</v>
      </c>
      <c r="B168" s="112" t="s">
        <v>3326</v>
      </c>
      <c r="C168" s="112">
        <v>7</v>
      </c>
      <c r="D168" s="117">
        <v>0.0007327907378131701</v>
      </c>
      <c r="E168" s="117">
        <v>3.16738195709513</v>
      </c>
      <c r="F168" s="112" t="s">
        <v>4760</v>
      </c>
      <c r="G168" s="112" t="b">
        <v>0</v>
      </c>
      <c r="H168" s="112" t="b">
        <v>0</v>
      </c>
      <c r="I168" s="112" t="b">
        <v>0</v>
      </c>
      <c r="J168" s="112" t="b">
        <v>0</v>
      </c>
      <c r="K168" s="112" t="b">
        <v>0</v>
      </c>
      <c r="L168" s="112" t="b">
        <v>0</v>
      </c>
    </row>
    <row r="169" spans="1:12" ht="15">
      <c r="A169" s="112" t="s">
        <v>3326</v>
      </c>
      <c r="B169" s="112" t="s">
        <v>3111</v>
      </c>
      <c r="C169" s="112">
        <v>7</v>
      </c>
      <c r="D169" s="117">
        <v>0.0007327907378131701</v>
      </c>
      <c r="E169" s="117">
        <v>2.4794073370605747</v>
      </c>
      <c r="F169" s="112" t="s">
        <v>4760</v>
      </c>
      <c r="G169" s="112" t="b">
        <v>0</v>
      </c>
      <c r="H169" s="112" t="b">
        <v>0</v>
      </c>
      <c r="I169" s="112" t="b">
        <v>0</v>
      </c>
      <c r="J169" s="112" t="b">
        <v>0</v>
      </c>
      <c r="K169" s="112" t="b">
        <v>0</v>
      </c>
      <c r="L169" s="112" t="b">
        <v>0</v>
      </c>
    </row>
    <row r="170" spans="1:12" ht="15">
      <c r="A170" s="112" t="s">
        <v>3111</v>
      </c>
      <c r="B170" s="112" t="s">
        <v>3121</v>
      </c>
      <c r="C170" s="112">
        <v>7</v>
      </c>
      <c r="D170" s="117">
        <v>0.0007327907378131701</v>
      </c>
      <c r="E170" s="117">
        <v>1.9353392927102988</v>
      </c>
      <c r="F170" s="112" t="s">
        <v>4760</v>
      </c>
      <c r="G170" s="112" t="b">
        <v>0</v>
      </c>
      <c r="H170" s="112" t="b">
        <v>0</v>
      </c>
      <c r="I170" s="112" t="b">
        <v>0</v>
      </c>
      <c r="J170" s="112" t="b">
        <v>0</v>
      </c>
      <c r="K170" s="112" t="b">
        <v>0</v>
      </c>
      <c r="L170" s="112" t="b">
        <v>0</v>
      </c>
    </row>
    <row r="171" spans="1:12" ht="15">
      <c r="A171" s="112" t="s">
        <v>3206</v>
      </c>
      <c r="B171" s="112" t="s">
        <v>3100</v>
      </c>
      <c r="C171" s="112">
        <v>7</v>
      </c>
      <c r="D171" s="117">
        <v>0.0007327907378131701</v>
      </c>
      <c r="E171" s="117">
        <v>2.127224818949212</v>
      </c>
      <c r="F171" s="112" t="s">
        <v>4760</v>
      </c>
      <c r="G171" s="112" t="b">
        <v>0</v>
      </c>
      <c r="H171" s="112" t="b">
        <v>0</v>
      </c>
      <c r="I171" s="112" t="b">
        <v>0</v>
      </c>
      <c r="J171" s="112" t="b">
        <v>0</v>
      </c>
      <c r="K171" s="112" t="b">
        <v>0</v>
      </c>
      <c r="L171" s="112" t="b">
        <v>0</v>
      </c>
    </row>
    <row r="172" spans="1:12" ht="15">
      <c r="A172" s="112" t="s">
        <v>3100</v>
      </c>
      <c r="B172" s="112" t="s">
        <v>3170</v>
      </c>
      <c r="C172" s="112">
        <v>7</v>
      </c>
      <c r="D172" s="117">
        <v>0.0007327907378131701</v>
      </c>
      <c r="E172" s="117">
        <v>2.0814673283885368</v>
      </c>
      <c r="F172" s="112" t="s">
        <v>4760</v>
      </c>
      <c r="G172" s="112" t="b">
        <v>0</v>
      </c>
      <c r="H172" s="112" t="b">
        <v>0</v>
      </c>
      <c r="I172" s="112" t="b">
        <v>0</v>
      </c>
      <c r="J172" s="112" t="b">
        <v>0</v>
      </c>
      <c r="K172" s="112" t="b">
        <v>0</v>
      </c>
      <c r="L172" s="112" t="b">
        <v>0</v>
      </c>
    </row>
    <row r="173" spans="1:12" ht="15">
      <c r="A173" s="112" t="s">
        <v>3170</v>
      </c>
      <c r="B173" s="112" t="s">
        <v>3094</v>
      </c>
      <c r="C173" s="112">
        <v>7</v>
      </c>
      <c r="D173" s="117">
        <v>0.0007327907378131701</v>
      </c>
      <c r="E173" s="117">
        <v>1.9353392927102988</v>
      </c>
      <c r="F173" s="112" t="s">
        <v>4760</v>
      </c>
      <c r="G173" s="112" t="b">
        <v>0</v>
      </c>
      <c r="H173" s="112" t="b">
        <v>0</v>
      </c>
      <c r="I173" s="112" t="b">
        <v>0</v>
      </c>
      <c r="J173" s="112" t="b">
        <v>0</v>
      </c>
      <c r="K173" s="112" t="b">
        <v>0</v>
      </c>
      <c r="L173" s="112" t="b">
        <v>0</v>
      </c>
    </row>
    <row r="174" spans="1:12" ht="15">
      <c r="A174" s="112" t="s">
        <v>3150</v>
      </c>
      <c r="B174" s="112" t="s">
        <v>3089</v>
      </c>
      <c r="C174" s="112">
        <v>7</v>
      </c>
      <c r="D174" s="117">
        <v>0.0007327907378131701</v>
      </c>
      <c r="E174" s="117">
        <v>1.6654245524409788</v>
      </c>
      <c r="F174" s="112" t="s">
        <v>4760</v>
      </c>
      <c r="G174" s="112" t="b">
        <v>1</v>
      </c>
      <c r="H174" s="112" t="b">
        <v>0</v>
      </c>
      <c r="I174" s="112" t="b">
        <v>0</v>
      </c>
      <c r="J174" s="112" t="b">
        <v>0</v>
      </c>
      <c r="K174" s="112" t="b">
        <v>0</v>
      </c>
      <c r="L174" s="112" t="b">
        <v>0</v>
      </c>
    </row>
    <row r="175" spans="1:12" ht="15">
      <c r="A175" s="112" t="s">
        <v>3130</v>
      </c>
      <c r="B175" s="112" t="s">
        <v>3156</v>
      </c>
      <c r="C175" s="112">
        <v>7</v>
      </c>
      <c r="D175" s="117">
        <v>0.0007327907378131701</v>
      </c>
      <c r="E175" s="117">
        <v>2.3813851736831504</v>
      </c>
      <c r="F175" s="112" t="s">
        <v>4760</v>
      </c>
      <c r="G175" s="112" t="b">
        <v>0</v>
      </c>
      <c r="H175" s="112" t="b">
        <v>0</v>
      </c>
      <c r="I175" s="112" t="b">
        <v>0</v>
      </c>
      <c r="J175" s="112" t="b">
        <v>1</v>
      </c>
      <c r="K175" s="112" t="b">
        <v>0</v>
      </c>
      <c r="L175" s="112" t="b">
        <v>0</v>
      </c>
    </row>
    <row r="176" spans="1:12" ht="15">
      <c r="A176" s="112" t="s">
        <v>3156</v>
      </c>
      <c r="B176" s="112" t="s">
        <v>3089</v>
      </c>
      <c r="C176" s="112">
        <v>7</v>
      </c>
      <c r="D176" s="117">
        <v>0.0007327907378131701</v>
      </c>
      <c r="E176" s="117">
        <v>1.7137292320155337</v>
      </c>
      <c r="F176" s="112" t="s">
        <v>4760</v>
      </c>
      <c r="G176" s="112" t="b">
        <v>1</v>
      </c>
      <c r="H176" s="112" t="b">
        <v>0</v>
      </c>
      <c r="I176" s="112" t="b">
        <v>0</v>
      </c>
      <c r="J176" s="112" t="b">
        <v>0</v>
      </c>
      <c r="K176" s="112" t="b">
        <v>0</v>
      </c>
      <c r="L176" s="112" t="b">
        <v>0</v>
      </c>
    </row>
    <row r="177" spans="1:12" ht="15">
      <c r="A177" s="112" t="s">
        <v>3084</v>
      </c>
      <c r="B177" s="112" t="s">
        <v>3099</v>
      </c>
      <c r="C177" s="112">
        <v>7</v>
      </c>
      <c r="D177" s="117">
        <v>0.0007327907378131701</v>
      </c>
      <c r="E177" s="117">
        <v>1.0873533069115198</v>
      </c>
      <c r="F177" s="112" t="s">
        <v>4760</v>
      </c>
      <c r="G177" s="112" t="b">
        <v>0</v>
      </c>
      <c r="H177" s="112" t="b">
        <v>0</v>
      </c>
      <c r="I177" s="112" t="b">
        <v>0</v>
      </c>
      <c r="J177" s="112" t="b">
        <v>0</v>
      </c>
      <c r="K177" s="112" t="b">
        <v>0</v>
      </c>
      <c r="L177" s="112" t="b">
        <v>0</v>
      </c>
    </row>
    <row r="178" spans="1:12" ht="15">
      <c r="A178" s="112" t="s">
        <v>3099</v>
      </c>
      <c r="B178" s="112" t="s">
        <v>3373</v>
      </c>
      <c r="C178" s="112">
        <v>7</v>
      </c>
      <c r="D178" s="117">
        <v>0.0007327907378131701</v>
      </c>
      <c r="E178" s="117">
        <v>2.372589035392269</v>
      </c>
      <c r="F178" s="112" t="s">
        <v>4760</v>
      </c>
      <c r="G178" s="112" t="b">
        <v>0</v>
      </c>
      <c r="H178" s="112" t="b">
        <v>0</v>
      </c>
      <c r="I178" s="112" t="b">
        <v>0</v>
      </c>
      <c r="J178" s="112" t="b">
        <v>0</v>
      </c>
      <c r="K178" s="112" t="b">
        <v>0</v>
      </c>
      <c r="L178" s="112" t="b">
        <v>0</v>
      </c>
    </row>
    <row r="179" spans="1:12" ht="15">
      <c r="A179" s="112" t="s">
        <v>3373</v>
      </c>
      <c r="B179" s="112" t="s">
        <v>3131</v>
      </c>
      <c r="C179" s="112">
        <v>7</v>
      </c>
      <c r="D179" s="117">
        <v>0.0007327907378131701</v>
      </c>
      <c r="E179" s="117">
        <v>2.7667360550471676</v>
      </c>
      <c r="F179" s="112" t="s">
        <v>4760</v>
      </c>
      <c r="G179" s="112" t="b">
        <v>0</v>
      </c>
      <c r="H179" s="112" t="b">
        <v>0</v>
      </c>
      <c r="I179" s="112" t="b">
        <v>0</v>
      </c>
      <c r="J179" s="112" t="b">
        <v>0</v>
      </c>
      <c r="K179" s="112" t="b">
        <v>0</v>
      </c>
      <c r="L179" s="112" t="b">
        <v>0</v>
      </c>
    </row>
    <row r="180" spans="1:12" ht="15">
      <c r="A180" s="112" t="s">
        <v>3131</v>
      </c>
      <c r="B180" s="112" t="s">
        <v>3374</v>
      </c>
      <c r="C180" s="112">
        <v>7</v>
      </c>
      <c r="D180" s="117">
        <v>0.0007327907378131701</v>
      </c>
      <c r="E180" s="117">
        <v>2.7667360550471676</v>
      </c>
      <c r="F180" s="112" t="s">
        <v>4760</v>
      </c>
      <c r="G180" s="112" t="b">
        <v>0</v>
      </c>
      <c r="H180" s="112" t="b">
        <v>0</v>
      </c>
      <c r="I180" s="112" t="b">
        <v>0</v>
      </c>
      <c r="J180" s="112" t="b">
        <v>0</v>
      </c>
      <c r="K180" s="112" t="b">
        <v>0</v>
      </c>
      <c r="L180" s="112" t="b">
        <v>0</v>
      </c>
    </row>
    <row r="181" spans="1:12" ht="15">
      <c r="A181" s="112" t="s">
        <v>3374</v>
      </c>
      <c r="B181" s="112" t="s">
        <v>3270</v>
      </c>
      <c r="C181" s="112">
        <v>7</v>
      </c>
      <c r="D181" s="117">
        <v>0.0007327907378131701</v>
      </c>
      <c r="E181" s="117">
        <v>3.1284638910647606</v>
      </c>
      <c r="F181" s="112" t="s">
        <v>4760</v>
      </c>
      <c r="G181" s="112" t="b">
        <v>0</v>
      </c>
      <c r="H181" s="112" t="b">
        <v>0</v>
      </c>
      <c r="I181" s="112" t="b">
        <v>0</v>
      </c>
      <c r="J181" s="112" t="b">
        <v>0</v>
      </c>
      <c r="K181" s="112" t="b">
        <v>0</v>
      </c>
      <c r="L181" s="112" t="b">
        <v>0</v>
      </c>
    </row>
    <row r="182" spans="1:12" ht="15">
      <c r="A182" s="112" t="s">
        <v>3270</v>
      </c>
      <c r="B182" s="112" t="s">
        <v>3112</v>
      </c>
      <c r="C182" s="112">
        <v>7</v>
      </c>
      <c r="D182" s="117">
        <v>0.0007327907378131701</v>
      </c>
      <c r="E182" s="117">
        <v>2.393778334462207</v>
      </c>
      <c r="F182" s="112" t="s">
        <v>4760</v>
      </c>
      <c r="G182" s="112" t="b">
        <v>0</v>
      </c>
      <c r="H182" s="112" t="b">
        <v>0</v>
      </c>
      <c r="I182" s="112" t="b">
        <v>0</v>
      </c>
      <c r="J182" s="112" t="b">
        <v>0</v>
      </c>
      <c r="K182" s="112" t="b">
        <v>0</v>
      </c>
      <c r="L182" s="112" t="b">
        <v>0</v>
      </c>
    </row>
    <row r="183" spans="1:12" ht="15">
      <c r="A183" s="112" t="s">
        <v>3112</v>
      </c>
      <c r="B183" s="112" t="s">
        <v>3099</v>
      </c>
      <c r="C183" s="112">
        <v>7</v>
      </c>
      <c r="D183" s="117">
        <v>0.0007327907378131701</v>
      </c>
      <c r="E183" s="117">
        <v>1.6379034787897158</v>
      </c>
      <c r="F183" s="112" t="s">
        <v>4760</v>
      </c>
      <c r="G183" s="112" t="b">
        <v>0</v>
      </c>
      <c r="H183" s="112" t="b">
        <v>0</v>
      </c>
      <c r="I183" s="112" t="b">
        <v>0</v>
      </c>
      <c r="J183" s="112" t="b">
        <v>0</v>
      </c>
      <c r="K183" s="112" t="b">
        <v>0</v>
      </c>
      <c r="L183" s="112" t="b">
        <v>0</v>
      </c>
    </row>
    <row r="184" spans="1:12" ht="15">
      <c r="A184" s="112" t="s">
        <v>3132</v>
      </c>
      <c r="B184" s="112" t="s">
        <v>3295</v>
      </c>
      <c r="C184" s="112">
        <v>7</v>
      </c>
      <c r="D184" s="117">
        <v>0.0007327907378131701</v>
      </c>
      <c r="E184" s="117">
        <v>2.6575915856220997</v>
      </c>
      <c r="F184" s="112" t="s">
        <v>4760</v>
      </c>
      <c r="G184" s="112" t="b">
        <v>0</v>
      </c>
      <c r="H184" s="112" t="b">
        <v>0</v>
      </c>
      <c r="I184" s="112" t="b">
        <v>0</v>
      </c>
      <c r="J184" s="112" t="b">
        <v>0</v>
      </c>
      <c r="K184" s="112" t="b">
        <v>0</v>
      </c>
      <c r="L184" s="112" t="b">
        <v>0</v>
      </c>
    </row>
    <row r="185" spans="1:12" ht="15">
      <c r="A185" s="112" t="s">
        <v>3295</v>
      </c>
      <c r="B185" s="112" t="s">
        <v>3208</v>
      </c>
      <c r="C185" s="112">
        <v>7</v>
      </c>
      <c r="D185" s="117">
        <v>0.0007327907378131701</v>
      </c>
      <c r="E185" s="117">
        <v>2.905376069332856</v>
      </c>
      <c r="F185" s="112" t="s">
        <v>4760</v>
      </c>
      <c r="G185" s="112" t="b">
        <v>0</v>
      </c>
      <c r="H185" s="112" t="b">
        <v>0</v>
      </c>
      <c r="I185" s="112" t="b">
        <v>0</v>
      </c>
      <c r="J185" s="112" t="b">
        <v>0</v>
      </c>
      <c r="K185" s="112" t="b">
        <v>0</v>
      </c>
      <c r="L185" s="112" t="b">
        <v>0</v>
      </c>
    </row>
    <row r="186" spans="1:12" ht="15">
      <c r="A186" s="112" t="s">
        <v>3208</v>
      </c>
      <c r="B186" s="112" t="s">
        <v>3327</v>
      </c>
      <c r="C186" s="112">
        <v>7</v>
      </c>
      <c r="D186" s="117">
        <v>0.0007327907378131701</v>
      </c>
      <c r="E186" s="117">
        <v>2.956528591780237</v>
      </c>
      <c r="F186" s="112" t="s">
        <v>4760</v>
      </c>
      <c r="G186" s="112" t="b">
        <v>0</v>
      </c>
      <c r="H186" s="112" t="b">
        <v>0</v>
      </c>
      <c r="I186" s="112" t="b">
        <v>0</v>
      </c>
      <c r="J186" s="112" t="b">
        <v>0</v>
      </c>
      <c r="K186" s="112" t="b">
        <v>0</v>
      </c>
      <c r="L186" s="112" t="b">
        <v>0</v>
      </c>
    </row>
    <row r="187" spans="1:12" ht="15">
      <c r="A187" s="112" t="s">
        <v>3327</v>
      </c>
      <c r="B187" s="112" t="s">
        <v>3328</v>
      </c>
      <c r="C187" s="112">
        <v>7</v>
      </c>
      <c r="D187" s="117">
        <v>0.0007327907378131701</v>
      </c>
      <c r="E187" s="117">
        <v>3.16738195709513</v>
      </c>
      <c r="F187" s="112" t="s">
        <v>4760</v>
      </c>
      <c r="G187" s="112" t="b">
        <v>0</v>
      </c>
      <c r="H187" s="112" t="b">
        <v>0</v>
      </c>
      <c r="I187" s="112" t="b">
        <v>0</v>
      </c>
      <c r="J187" s="112" t="b">
        <v>0</v>
      </c>
      <c r="K187" s="112" t="b">
        <v>0</v>
      </c>
      <c r="L187" s="112" t="b">
        <v>0</v>
      </c>
    </row>
    <row r="188" spans="1:12" ht="15">
      <c r="A188" s="112" t="s">
        <v>3328</v>
      </c>
      <c r="B188" s="112" t="s">
        <v>3375</v>
      </c>
      <c r="C188" s="112">
        <v>7</v>
      </c>
      <c r="D188" s="117">
        <v>0.0007327907378131701</v>
      </c>
      <c r="E188" s="117">
        <v>3.225373904072817</v>
      </c>
      <c r="F188" s="112" t="s">
        <v>4760</v>
      </c>
      <c r="G188" s="112" t="b">
        <v>0</v>
      </c>
      <c r="H188" s="112" t="b">
        <v>0</v>
      </c>
      <c r="I188" s="112" t="b">
        <v>0</v>
      </c>
      <c r="J188" s="112" t="b">
        <v>0</v>
      </c>
      <c r="K188" s="112" t="b">
        <v>0</v>
      </c>
      <c r="L188" s="112" t="b">
        <v>0</v>
      </c>
    </row>
    <row r="189" spans="1:12" ht="15">
      <c r="A189" s="112" t="s">
        <v>3375</v>
      </c>
      <c r="B189" s="112" t="s">
        <v>3376</v>
      </c>
      <c r="C189" s="112">
        <v>7</v>
      </c>
      <c r="D189" s="117">
        <v>0.0007327907378131701</v>
      </c>
      <c r="E189" s="117">
        <v>3.2833658510505037</v>
      </c>
      <c r="F189" s="112" t="s">
        <v>4760</v>
      </c>
      <c r="G189" s="112" t="b">
        <v>0</v>
      </c>
      <c r="H189" s="112" t="b">
        <v>0</v>
      </c>
      <c r="I189" s="112" t="b">
        <v>0</v>
      </c>
      <c r="J189" s="112" t="b">
        <v>0</v>
      </c>
      <c r="K189" s="112" t="b">
        <v>0</v>
      </c>
      <c r="L189" s="112" t="b">
        <v>0</v>
      </c>
    </row>
    <row r="190" spans="1:12" ht="15">
      <c r="A190" s="112" t="s">
        <v>3376</v>
      </c>
      <c r="B190" s="112" t="s">
        <v>3377</v>
      </c>
      <c r="C190" s="112">
        <v>7</v>
      </c>
      <c r="D190" s="117">
        <v>0.0007327907378131701</v>
      </c>
      <c r="E190" s="117">
        <v>3.2833658510505037</v>
      </c>
      <c r="F190" s="112" t="s">
        <v>4760</v>
      </c>
      <c r="G190" s="112" t="b">
        <v>0</v>
      </c>
      <c r="H190" s="112" t="b">
        <v>0</v>
      </c>
      <c r="I190" s="112" t="b">
        <v>0</v>
      </c>
      <c r="J190" s="112" t="b">
        <v>0</v>
      </c>
      <c r="K190" s="112" t="b">
        <v>0</v>
      </c>
      <c r="L190" s="112" t="b">
        <v>0</v>
      </c>
    </row>
    <row r="191" spans="1:12" ht="15">
      <c r="A191" s="112" t="s">
        <v>3377</v>
      </c>
      <c r="B191" s="112" t="s">
        <v>3296</v>
      </c>
      <c r="C191" s="112">
        <v>7</v>
      </c>
      <c r="D191" s="117">
        <v>0.0007327907378131701</v>
      </c>
      <c r="E191" s="117">
        <v>3.1742213816254354</v>
      </c>
      <c r="F191" s="112" t="s">
        <v>4760</v>
      </c>
      <c r="G191" s="112" t="b">
        <v>0</v>
      </c>
      <c r="H191" s="112" t="b">
        <v>0</v>
      </c>
      <c r="I191" s="112" t="b">
        <v>0</v>
      </c>
      <c r="J191" s="112" t="b">
        <v>0</v>
      </c>
      <c r="K191" s="112" t="b">
        <v>0</v>
      </c>
      <c r="L191" s="112" t="b">
        <v>0</v>
      </c>
    </row>
    <row r="192" spans="1:12" ht="15">
      <c r="A192" s="112" t="s">
        <v>3296</v>
      </c>
      <c r="B192" s="112" t="s">
        <v>3378</v>
      </c>
      <c r="C192" s="112">
        <v>7</v>
      </c>
      <c r="D192" s="117">
        <v>0.0007327907378131701</v>
      </c>
      <c r="E192" s="117">
        <v>3.1742213816254354</v>
      </c>
      <c r="F192" s="112" t="s">
        <v>4760</v>
      </c>
      <c r="G192" s="112" t="b">
        <v>0</v>
      </c>
      <c r="H192" s="112" t="b">
        <v>0</v>
      </c>
      <c r="I192" s="112" t="b">
        <v>0</v>
      </c>
      <c r="J192" s="112" t="b">
        <v>0</v>
      </c>
      <c r="K192" s="112" t="b">
        <v>0</v>
      </c>
      <c r="L192" s="112" t="b">
        <v>0</v>
      </c>
    </row>
    <row r="193" spans="1:12" ht="15">
      <c r="A193" s="112" t="s">
        <v>3378</v>
      </c>
      <c r="B193" s="112" t="s">
        <v>3103</v>
      </c>
      <c r="C193" s="112">
        <v>7</v>
      </c>
      <c r="D193" s="117">
        <v>0.0007327907378131701</v>
      </c>
      <c r="E193" s="117">
        <v>2.438267811036247</v>
      </c>
      <c r="F193" s="112" t="s">
        <v>4760</v>
      </c>
      <c r="G193" s="112" t="b">
        <v>0</v>
      </c>
      <c r="H193" s="112" t="b">
        <v>0</v>
      </c>
      <c r="I193" s="112" t="b">
        <v>0</v>
      </c>
      <c r="J193" s="112" t="b">
        <v>0</v>
      </c>
      <c r="K193" s="112" t="b">
        <v>0</v>
      </c>
      <c r="L193" s="112" t="b">
        <v>0</v>
      </c>
    </row>
    <row r="194" spans="1:12" ht="15">
      <c r="A194" s="112" t="s">
        <v>3103</v>
      </c>
      <c r="B194" s="112" t="s">
        <v>3329</v>
      </c>
      <c r="C194" s="112">
        <v>7</v>
      </c>
      <c r="D194" s="117">
        <v>0.0007327907378131701</v>
      </c>
      <c r="E194" s="117">
        <v>2.38027586405856</v>
      </c>
      <c r="F194" s="112" t="s">
        <v>4760</v>
      </c>
      <c r="G194" s="112" t="b">
        <v>0</v>
      </c>
      <c r="H194" s="112" t="b">
        <v>0</v>
      </c>
      <c r="I194" s="112" t="b">
        <v>0</v>
      </c>
      <c r="J194" s="112" t="b">
        <v>0</v>
      </c>
      <c r="K194" s="112" t="b">
        <v>0</v>
      </c>
      <c r="L194" s="112" t="b">
        <v>0</v>
      </c>
    </row>
    <row r="195" spans="1:12" ht="15">
      <c r="A195" s="112" t="s">
        <v>3329</v>
      </c>
      <c r="B195" s="112" t="s">
        <v>3379</v>
      </c>
      <c r="C195" s="112">
        <v>7</v>
      </c>
      <c r="D195" s="117">
        <v>0.0007327907378131701</v>
      </c>
      <c r="E195" s="117">
        <v>3.225373904072817</v>
      </c>
      <c r="F195" s="112" t="s">
        <v>4760</v>
      </c>
      <c r="G195" s="112" t="b">
        <v>0</v>
      </c>
      <c r="H195" s="112" t="b">
        <v>0</v>
      </c>
      <c r="I195" s="112" t="b">
        <v>0</v>
      </c>
      <c r="J195" s="112" t="b">
        <v>0</v>
      </c>
      <c r="K195" s="112" t="b">
        <v>0</v>
      </c>
      <c r="L195" s="112" t="b">
        <v>0</v>
      </c>
    </row>
    <row r="196" spans="1:12" ht="15">
      <c r="A196" s="112" t="s">
        <v>3379</v>
      </c>
      <c r="B196" s="112" t="s">
        <v>3134</v>
      </c>
      <c r="C196" s="112">
        <v>7</v>
      </c>
      <c r="D196" s="117">
        <v>0.0007327907378131701</v>
      </c>
      <c r="E196" s="117">
        <v>2.786041210242554</v>
      </c>
      <c r="F196" s="112" t="s">
        <v>4760</v>
      </c>
      <c r="G196" s="112" t="b">
        <v>0</v>
      </c>
      <c r="H196" s="112" t="b">
        <v>0</v>
      </c>
      <c r="I196" s="112" t="b">
        <v>0</v>
      </c>
      <c r="J196" s="112" t="b">
        <v>0</v>
      </c>
      <c r="K196" s="112" t="b">
        <v>0</v>
      </c>
      <c r="L196" s="112" t="b">
        <v>0</v>
      </c>
    </row>
    <row r="197" spans="1:12" ht="15">
      <c r="A197" s="112" t="s">
        <v>3134</v>
      </c>
      <c r="B197" s="112" t="s">
        <v>3330</v>
      </c>
      <c r="C197" s="112">
        <v>7</v>
      </c>
      <c r="D197" s="117">
        <v>0.0007327907378131701</v>
      </c>
      <c r="E197" s="117">
        <v>2.7280492632648676</v>
      </c>
      <c r="F197" s="112" t="s">
        <v>4760</v>
      </c>
      <c r="G197" s="112" t="b">
        <v>0</v>
      </c>
      <c r="H197" s="112" t="b">
        <v>0</v>
      </c>
      <c r="I197" s="112" t="b">
        <v>0</v>
      </c>
      <c r="J197" s="112" t="b">
        <v>1</v>
      </c>
      <c r="K197" s="112" t="b">
        <v>0</v>
      </c>
      <c r="L197" s="112" t="b">
        <v>0</v>
      </c>
    </row>
    <row r="198" spans="1:12" ht="15">
      <c r="A198" s="112" t="s">
        <v>3330</v>
      </c>
      <c r="B198" s="112" t="s">
        <v>3192</v>
      </c>
      <c r="C198" s="112">
        <v>7</v>
      </c>
      <c r="D198" s="117">
        <v>0.0007327907378131701</v>
      </c>
      <c r="E198" s="117">
        <v>2.9243439084088356</v>
      </c>
      <c r="F198" s="112" t="s">
        <v>4760</v>
      </c>
      <c r="G198" s="112" t="b">
        <v>1</v>
      </c>
      <c r="H198" s="112" t="b">
        <v>0</v>
      </c>
      <c r="I198" s="112" t="b">
        <v>0</v>
      </c>
      <c r="J198" s="112" t="b">
        <v>0</v>
      </c>
      <c r="K198" s="112" t="b">
        <v>1</v>
      </c>
      <c r="L198" s="112" t="b">
        <v>0</v>
      </c>
    </row>
    <row r="199" spans="1:12" ht="15">
      <c r="A199" s="112" t="s">
        <v>3192</v>
      </c>
      <c r="B199" s="112" t="s">
        <v>3297</v>
      </c>
      <c r="C199" s="112">
        <v>7</v>
      </c>
      <c r="D199" s="117">
        <v>0.0007327907378131701</v>
      </c>
      <c r="E199" s="117">
        <v>2.8731913859614546</v>
      </c>
      <c r="F199" s="112" t="s">
        <v>4760</v>
      </c>
      <c r="G199" s="112" t="b">
        <v>0</v>
      </c>
      <c r="H199" s="112" t="b">
        <v>1</v>
      </c>
      <c r="I199" s="112" t="b">
        <v>0</v>
      </c>
      <c r="J199" s="112" t="b">
        <v>0</v>
      </c>
      <c r="K199" s="112" t="b">
        <v>0</v>
      </c>
      <c r="L199" s="112" t="b">
        <v>0</v>
      </c>
    </row>
    <row r="200" spans="1:12" ht="15">
      <c r="A200" s="112" t="s">
        <v>3297</v>
      </c>
      <c r="B200" s="112" t="s">
        <v>3380</v>
      </c>
      <c r="C200" s="112">
        <v>7</v>
      </c>
      <c r="D200" s="117">
        <v>0.0007327907378131701</v>
      </c>
      <c r="E200" s="117">
        <v>3.1742213816254354</v>
      </c>
      <c r="F200" s="112" t="s">
        <v>4760</v>
      </c>
      <c r="G200" s="112" t="b">
        <v>0</v>
      </c>
      <c r="H200" s="112" t="b">
        <v>0</v>
      </c>
      <c r="I200" s="112" t="b">
        <v>0</v>
      </c>
      <c r="J200" s="112" t="b">
        <v>1</v>
      </c>
      <c r="K200" s="112" t="b">
        <v>0</v>
      </c>
      <c r="L200" s="112" t="b">
        <v>0</v>
      </c>
    </row>
    <row r="201" spans="1:12" ht="15">
      <c r="A201" s="112" t="s">
        <v>3380</v>
      </c>
      <c r="B201" s="112" t="s">
        <v>3171</v>
      </c>
      <c r="C201" s="112">
        <v>7</v>
      </c>
      <c r="D201" s="117">
        <v>0.0007327907378131701</v>
      </c>
      <c r="E201" s="117">
        <v>2.9523726320090793</v>
      </c>
      <c r="F201" s="112" t="s">
        <v>4760</v>
      </c>
      <c r="G201" s="112" t="b">
        <v>1</v>
      </c>
      <c r="H201" s="112" t="b">
        <v>0</v>
      </c>
      <c r="I201" s="112" t="b">
        <v>0</v>
      </c>
      <c r="J201" s="112" t="b">
        <v>0</v>
      </c>
      <c r="K201" s="112" t="b">
        <v>0</v>
      </c>
      <c r="L201" s="112" t="b">
        <v>0</v>
      </c>
    </row>
    <row r="202" spans="1:12" ht="15">
      <c r="A202" s="112" t="s">
        <v>3171</v>
      </c>
      <c r="B202" s="112" t="s">
        <v>3193</v>
      </c>
      <c r="C202" s="112">
        <v>7</v>
      </c>
      <c r="D202" s="117">
        <v>0.0007327907378131701</v>
      </c>
      <c r="E202" s="117">
        <v>2.651342636345098</v>
      </c>
      <c r="F202" s="112" t="s">
        <v>4760</v>
      </c>
      <c r="G202" s="112" t="b">
        <v>0</v>
      </c>
      <c r="H202" s="112" t="b">
        <v>0</v>
      </c>
      <c r="I202" s="112" t="b">
        <v>0</v>
      </c>
      <c r="J202" s="112" t="b">
        <v>0</v>
      </c>
      <c r="K202" s="112" t="b">
        <v>0</v>
      </c>
      <c r="L202" s="112" t="b">
        <v>0</v>
      </c>
    </row>
    <row r="203" spans="1:12" ht="15">
      <c r="A203" s="112" t="s">
        <v>3193</v>
      </c>
      <c r="B203" s="112" t="s">
        <v>3381</v>
      </c>
      <c r="C203" s="112">
        <v>7</v>
      </c>
      <c r="D203" s="117">
        <v>0.0007327907378131701</v>
      </c>
      <c r="E203" s="117">
        <v>2.9823358553865225</v>
      </c>
      <c r="F203" s="112" t="s">
        <v>4760</v>
      </c>
      <c r="G203" s="112" t="b">
        <v>0</v>
      </c>
      <c r="H203" s="112" t="b">
        <v>0</v>
      </c>
      <c r="I203" s="112" t="b">
        <v>0</v>
      </c>
      <c r="J203" s="112" t="b">
        <v>1</v>
      </c>
      <c r="K203" s="112" t="b">
        <v>0</v>
      </c>
      <c r="L203" s="112" t="b">
        <v>0</v>
      </c>
    </row>
    <row r="204" spans="1:12" ht="15">
      <c r="A204" s="112" t="s">
        <v>3381</v>
      </c>
      <c r="B204" s="112" t="s">
        <v>3151</v>
      </c>
      <c r="C204" s="112">
        <v>7</v>
      </c>
      <c r="D204" s="117">
        <v>0.0007327907378131701</v>
      </c>
      <c r="E204" s="117">
        <v>2.8497102901119313</v>
      </c>
      <c r="F204" s="112" t="s">
        <v>4760</v>
      </c>
      <c r="G204" s="112" t="b">
        <v>1</v>
      </c>
      <c r="H204" s="112" t="b">
        <v>0</v>
      </c>
      <c r="I204" s="112" t="b">
        <v>0</v>
      </c>
      <c r="J204" s="112" t="b">
        <v>0</v>
      </c>
      <c r="K204" s="112" t="b">
        <v>0</v>
      </c>
      <c r="L204" s="112" t="b">
        <v>0</v>
      </c>
    </row>
    <row r="205" spans="1:12" ht="15">
      <c r="A205" s="112" t="s">
        <v>3151</v>
      </c>
      <c r="B205" s="112" t="s">
        <v>3209</v>
      </c>
      <c r="C205" s="112">
        <v>7</v>
      </c>
      <c r="D205" s="117">
        <v>0.0007327907378131701</v>
      </c>
      <c r="E205" s="117">
        <v>2.5808649778193513</v>
      </c>
      <c r="F205" s="112" t="s">
        <v>4760</v>
      </c>
      <c r="G205" s="112" t="b">
        <v>0</v>
      </c>
      <c r="H205" s="112" t="b">
        <v>0</v>
      </c>
      <c r="I205" s="112" t="b">
        <v>0</v>
      </c>
      <c r="J205" s="112" t="b">
        <v>0</v>
      </c>
      <c r="K205" s="112" t="b">
        <v>0</v>
      </c>
      <c r="L205" s="112" t="b">
        <v>0</v>
      </c>
    </row>
    <row r="206" spans="1:12" ht="15">
      <c r="A206" s="112" t="s">
        <v>3209</v>
      </c>
      <c r="B206" s="112" t="s">
        <v>3382</v>
      </c>
      <c r="C206" s="112">
        <v>7</v>
      </c>
      <c r="D206" s="117">
        <v>0.0007327907378131701</v>
      </c>
      <c r="E206" s="117">
        <v>3.0145205387579237</v>
      </c>
      <c r="F206" s="112" t="s">
        <v>4760</v>
      </c>
      <c r="G206" s="112" t="b">
        <v>0</v>
      </c>
      <c r="H206" s="112" t="b">
        <v>0</v>
      </c>
      <c r="I206" s="112" t="b">
        <v>0</v>
      </c>
      <c r="J206" s="112" t="b">
        <v>0</v>
      </c>
      <c r="K206" s="112" t="b">
        <v>0</v>
      </c>
      <c r="L206" s="112" t="b">
        <v>0</v>
      </c>
    </row>
    <row r="207" spans="1:12" ht="15">
      <c r="A207" s="112" t="s">
        <v>3382</v>
      </c>
      <c r="B207" s="112" t="s">
        <v>3155</v>
      </c>
      <c r="C207" s="112">
        <v>7</v>
      </c>
      <c r="D207" s="117">
        <v>0.0007327907378131701</v>
      </c>
      <c r="E207" s="117">
        <v>2.8731913859614546</v>
      </c>
      <c r="F207" s="112" t="s">
        <v>4760</v>
      </c>
      <c r="G207" s="112" t="b">
        <v>0</v>
      </c>
      <c r="H207" s="112" t="b">
        <v>0</v>
      </c>
      <c r="I207" s="112" t="b">
        <v>0</v>
      </c>
      <c r="J207" s="112" t="b">
        <v>0</v>
      </c>
      <c r="K207" s="112" t="b">
        <v>0</v>
      </c>
      <c r="L207" s="112" t="b">
        <v>0</v>
      </c>
    </row>
    <row r="208" spans="1:12" ht="15">
      <c r="A208" s="112" t="s">
        <v>3155</v>
      </c>
      <c r="B208" s="112" t="s">
        <v>3383</v>
      </c>
      <c r="C208" s="112">
        <v>7</v>
      </c>
      <c r="D208" s="117">
        <v>0.0007327907378131701</v>
      </c>
      <c r="E208" s="117">
        <v>2.8731913859614546</v>
      </c>
      <c r="F208" s="112" t="s">
        <v>4760</v>
      </c>
      <c r="G208" s="112" t="b">
        <v>0</v>
      </c>
      <c r="H208" s="112" t="b">
        <v>0</v>
      </c>
      <c r="I208" s="112" t="b">
        <v>0</v>
      </c>
      <c r="J208" s="112" t="b">
        <v>1</v>
      </c>
      <c r="K208" s="112" t="b">
        <v>0</v>
      </c>
      <c r="L208" s="112" t="b">
        <v>0</v>
      </c>
    </row>
    <row r="209" spans="1:12" ht="15">
      <c r="A209" s="112" t="s">
        <v>3383</v>
      </c>
      <c r="B209" s="112" t="s">
        <v>3193</v>
      </c>
      <c r="C209" s="112">
        <v>7</v>
      </c>
      <c r="D209" s="117">
        <v>0.0007327907378131701</v>
      </c>
      <c r="E209" s="117">
        <v>2.9823358553865225</v>
      </c>
      <c r="F209" s="112" t="s">
        <v>4760</v>
      </c>
      <c r="G209" s="112" t="b">
        <v>1</v>
      </c>
      <c r="H209" s="112" t="b">
        <v>0</v>
      </c>
      <c r="I209" s="112" t="b">
        <v>0</v>
      </c>
      <c r="J209" s="112" t="b">
        <v>0</v>
      </c>
      <c r="K209" s="112" t="b">
        <v>0</v>
      </c>
      <c r="L209" s="112" t="b">
        <v>0</v>
      </c>
    </row>
    <row r="210" spans="1:12" ht="15">
      <c r="A210" s="112" t="s">
        <v>3193</v>
      </c>
      <c r="B210" s="112" t="s">
        <v>3271</v>
      </c>
      <c r="C210" s="112">
        <v>7</v>
      </c>
      <c r="D210" s="117">
        <v>0.0007327907378131701</v>
      </c>
      <c r="E210" s="117">
        <v>2.8274338954007794</v>
      </c>
      <c r="F210" s="112" t="s">
        <v>4760</v>
      </c>
      <c r="G210" s="112" t="b">
        <v>0</v>
      </c>
      <c r="H210" s="112" t="b">
        <v>0</v>
      </c>
      <c r="I210" s="112" t="b">
        <v>0</v>
      </c>
      <c r="J210" s="112" t="b">
        <v>0</v>
      </c>
      <c r="K210" s="112" t="b">
        <v>0</v>
      </c>
      <c r="L210" s="112" t="b">
        <v>0</v>
      </c>
    </row>
    <row r="211" spans="1:12" ht="15">
      <c r="A211" s="112" t="s">
        <v>3271</v>
      </c>
      <c r="B211" s="112" t="s">
        <v>3155</v>
      </c>
      <c r="C211" s="112">
        <v>7</v>
      </c>
      <c r="D211" s="117">
        <v>0.0007327907378131701</v>
      </c>
      <c r="E211" s="117">
        <v>2.718289425975711</v>
      </c>
      <c r="F211" s="112" t="s">
        <v>4760</v>
      </c>
      <c r="G211" s="112" t="b">
        <v>0</v>
      </c>
      <c r="H211" s="112" t="b">
        <v>0</v>
      </c>
      <c r="I211" s="112" t="b">
        <v>0</v>
      </c>
      <c r="J211" s="112" t="b">
        <v>0</v>
      </c>
      <c r="K211" s="112" t="b">
        <v>0</v>
      </c>
      <c r="L211" s="112" t="b">
        <v>0</v>
      </c>
    </row>
    <row r="212" spans="1:12" ht="15">
      <c r="A212" s="112" t="s">
        <v>3155</v>
      </c>
      <c r="B212" s="112" t="s">
        <v>3192</v>
      </c>
      <c r="C212" s="112">
        <v>7</v>
      </c>
      <c r="D212" s="117">
        <v>0.0007327907378131701</v>
      </c>
      <c r="E212" s="117">
        <v>2.5721613902974734</v>
      </c>
      <c r="F212" s="112" t="s">
        <v>4760</v>
      </c>
      <c r="G212" s="112" t="b">
        <v>0</v>
      </c>
      <c r="H212" s="112" t="b">
        <v>0</v>
      </c>
      <c r="I212" s="112" t="b">
        <v>0</v>
      </c>
      <c r="J212" s="112" t="b">
        <v>0</v>
      </c>
      <c r="K212" s="112" t="b">
        <v>1</v>
      </c>
      <c r="L212" s="112" t="b">
        <v>0</v>
      </c>
    </row>
    <row r="213" spans="1:12" ht="15">
      <c r="A213" s="112" t="s">
        <v>3192</v>
      </c>
      <c r="B213" s="112" t="s">
        <v>3331</v>
      </c>
      <c r="C213" s="112">
        <v>7</v>
      </c>
      <c r="D213" s="117">
        <v>0.0007327907378131701</v>
      </c>
      <c r="E213" s="117">
        <v>2.9243439084088356</v>
      </c>
      <c r="F213" s="112" t="s">
        <v>4760</v>
      </c>
      <c r="G213" s="112" t="b">
        <v>0</v>
      </c>
      <c r="H213" s="112" t="b">
        <v>1</v>
      </c>
      <c r="I213" s="112" t="b">
        <v>0</v>
      </c>
      <c r="J213" s="112" t="b">
        <v>0</v>
      </c>
      <c r="K213" s="112" t="b">
        <v>0</v>
      </c>
      <c r="L213" s="112" t="b">
        <v>0</v>
      </c>
    </row>
    <row r="214" spans="1:12" ht="15">
      <c r="A214" s="112" t="s">
        <v>3331</v>
      </c>
      <c r="B214" s="112" t="s">
        <v>3221</v>
      </c>
      <c r="C214" s="112">
        <v>7</v>
      </c>
      <c r="D214" s="117">
        <v>0.0007327907378131701</v>
      </c>
      <c r="E214" s="117">
        <v>2.991290698039449</v>
      </c>
      <c r="F214" s="112" t="s">
        <v>4760</v>
      </c>
      <c r="G214" s="112" t="b">
        <v>0</v>
      </c>
      <c r="H214" s="112" t="b">
        <v>0</v>
      </c>
      <c r="I214" s="112" t="b">
        <v>0</v>
      </c>
      <c r="J214" s="112" t="b">
        <v>0</v>
      </c>
      <c r="K214" s="112" t="b">
        <v>0</v>
      </c>
      <c r="L214" s="112" t="b">
        <v>0</v>
      </c>
    </row>
    <row r="215" spans="1:12" ht="15">
      <c r="A215" s="112" t="s">
        <v>3221</v>
      </c>
      <c r="B215" s="112" t="s">
        <v>3298</v>
      </c>
      <c r="C215" s="112">
        <v>7</v>
      </c>
      <c r="D215" s="117">
        <v>0.0007327907378131701</v>
      </c>
      <c r="E215" s="117">
        <v>2.9401381755920677</v>
      </c>
      <c r="F215" s="112" t="s">
        <v>4760</v>
      </c>
      <c r="G215" s="112" t="b">
        <v>0</v>
      </c>
      <c r="H215" s="112" t="b">
        <v>0</v>
      </c>
      <c r="I215" s="112" t="b">
        <v>0</v>
      </c>
      <c r="J215" s="112" t="b">
        <v>0</v>
      </c>
      <c r="K215" s="112" t="b">
        <v>0</v>
      </c>
      <c r="L215" s="112" t="b">
        <v>0</v>
      </c>
    </row>
    <row r="216" spans="1:12" ht="15">
      <c r="A216" s="112" t="s">
        <v>3298</v>
      </c>
      <c r="B216" s="112" t="s">
        <v>3384</v>
      </c>
      <c r="C216" s="112">
        <v>7</v>
      </c>
      <c r="D216" s="117">
        <v>0.0007327907378131701</v>
      </c>
      <c r="E216" s="117">
        <v>3.1742213816254354</v>
      </c>
      <c r="F216" s="112" t="s">
        <v>4760</v>
      </c>
      <c r="G216" s="112" t="b">
        <v>0</v>
      </c>
      <c r="H216" s="112" t="b">
        <v>0</v>
      </c>
      <c r="I216" s="112" t="b">
        <v>0</v>
      </c>
      <c r="J216" s="112" t="b">
        <v>0</v>
      </c>
      <c r="K216" s="112" t="b">
        <v>0</v>
      </c>
      <c r="L216" s="112" t="b">
        <v>0</v>
      </c>
    </row>
    <row r="217" spans="1:12" ht="15">
      <c r="A217" s="112" t="s">
        <v>3384</v>
      </c>
      <c r="B217" s="112" t="s">
        <v>3385</v>
      </c>
      <c r="C217" s="112">
        <v>7</v>
      </c>
      <c r="D217" s="117">
        <v>0.0007327907378131701</v>
      </c>
      <c r="E217" s="117">
        <v>3.2833658510505037</v>
      </c>
      <c r="F217" s="112" t="s">
        <v>4760</v>
      </c>
      <c r="G217" s="112" t="b">
        <v>0</v>
      </c>
      <c r="H217" s="112" t="b">
        <v>0</v>
      </c>
      <c r="I217" s="112" t="b">
        <v>0</v>
      </c>
      <c r="J217" s="112" t="b">
        <v>0</v>
      </c>
      <c r="K217" s="112" t="b">
        <v>0</v>
      </c>
      <c r="L217" s="112" t="b">
        <v>0</v>
      </c>
    </row>
    <row r="218" spans="1:12" ht="15">
      <c r="A218" s="112" t="s">
        <v>3385</v>
      </c>
      <c r="B218" s="112" t="s">
        <v>3386</v>
      </c>
      <c r="C218" s="112">
        <v>7</v>
      </c>
      <c r="D218" s="117">
        <v>0.0007327907378131701</v>
      </c>
      <c r="E218" s="117">
        <v>3.2833658510505037</v>
      </c>
      <c r="F218" s="112" t="s">
        <v>4760</v>
      </c>
      <c r="G218" s="112" t="b">
        <v>0</v>
      </c>
      <c r="H218" s="112" t="b">
        <v>0</v>
      </c>
      <c r="I218" s="112" t="b">
        <v>0</v>
      </c>
      <c r="J218" s="112" t="b">
        <v>0</v>
      </c>
      <c r="K218" s="112" t="b">
        <v>0</v>
      </c>
      <c r="L218" s="112" t="b">
        <v>0</v>
      </c>
    </row>
    <row r="219" spans="1:12" ht="15">
      <c r="A219" s="112" t="s">
        <v>3386</v>
      </c>
      <c r="B219" s="112" t="s">
        <v>3387</v>
      </c>
      <c r="C219" s="112">
        <v>7</v>
      </c>
      <c r="D219" s="117">
        <v>0.0007327907378131701</v>
      </c>
      <c r="E219" s="117">
        <v>3.2833658510505037</v>
      </c>
      <c r="F219" s="112" t="s">
        <v>4760</v>
      </c>
      <c r="G219" s="112" t="b">
        <v>0</v>
      </c>
      <c r="H219" s="112" t="b">
        <v>0</v>
      </c>
      <c r="I219" s="112" t="b">
        <v>0</v>
      </c>
      <c r="J219" s="112" t="b">
        <v>0</v>
      </c>
      <c r="K219" s="112" t="b">
        <v>0</v>
      </c>
      <c r="L219" s="112" t="b">
        <v>0</v>
      </c>
    </row>
    <row r="220" spans="1:12" ht="15">
      <c r="A220" s="112" t="s">
        <v>3387</v>
      </c>
      <c r="B220" s="112" t="s">
        <v>3332</v>
      </c>
      <c r="C220" s="112">
        <v>7</v>
      </c>
      <c r="D220" s="117">
        <v>0.0007327907378131701</v>
      </c>
      <c r="E220" s="117">
        <v>3.225373904072817</v>
      </c>
      <c r="F220" s="112" t="s">
        <v>4760</v>
      </c>
      <c r="G220" s="112" t="b">
        <v>0</v>
      </c>
      <c r="H220" s="112" t="b">
        <v>0</v>
      </c>
      <c r="I220" s="112" t="b">
        <v>0</v>
      </c>
      <c r="J220" s="112" t="b">
        <v>0</v>
      </c>
      <c r="K220" s="112" t="b">
        <v>0</v>
      </c>
      <c r="L220" s="112" t="b">
        <v>0</v>
      </c>
    </row>
    <row r="221" spans="1:12" ht="15">
      <c r="A221" s="112" t="s">
        <v>3332</v>
      </c>
      <c r="B221" s="112" t="s">
        <v>3333</v>
      </c>
      <c r="C221" s="112">
        <v>7</v>
      </c>
      <c r="D221" s="117">
        <v>0.0007327907378131701</v>
      </c>
      <c r="E221" s="117">
        <v>3.16738195709513</v>
      </c>
      <c r="F221" s="112" t="s">
        <v>4760</v>
      </c>
      <c r="G221" s="112" t="b">
        <v>0</v>
      </c>
      <c r="H221" s="112" t="b">
        <v>0</v>
      </c>
      <c r="I221" s="112" t="b">
        <v>0</v>
      </c>
      <c r="J221" s="112" t="b">
        <v>0</v>
      </c>
      <c r="K221" s="112" t="b">
        <v>0</v>
      </c>
      <c r="L221" s="112" t="b">
        <v>0</v>
      </c>
    </row>
    <row r="222" spans="1:12" ht="15">
      <c r="A222" s="112" t="s">
        <v>3333</v>
      </c>
      <c r="B222" s="112" t="s">
        <v>3272</v>
      </c>
      <c r="C222" s="112">
        <v>7</v>
      </c>
      <c r="D222" s="117">
        <v>0.0007327907378131701</v>
      </c>
      <c r="E222" s="117">
        <v>3.070471944087074</v>
      </c>
      <c r="F222" s="112" t="s">
        <v>4760</v>
      </c>
      <c r="G222" s="112" t="b">
        <v>0</v>
      </c>
      <c r="H222" s="112" t="b">
        <v>0</v>
      </c>
      <c r="I222" s="112" t="b">
        <v>0</v>
      </c>
      <c r="J222" s="112" t="b">
        <v>0</v>
      </c>
      <c r="K222" s="112" t="b">
        <v>0</v>
      </c>
      <c r="L222" s="112" t="b">
        <v>0</v>
      </c>
    </row>
    <row r="223" spans="1:12" ht="15">
      <c r="A223" s="112" t="s">
        <v>3090</v>
      </c>
      <c r="B223" s="112" t="s">
        <v>3093</v>
      </c>
      <c r="C223" s="112">
        <v>7</v>
      </c>
      <c r="D223" s="117">
        <v>0.0008078436580382538</v>
      </c>
      <c r="E223" s="117">
        <v>1.0492826450171358</v>
      </c>
      <c r="F223" s="112" t="s">
        <v>4760</v>
      </c>
      <c r="G223" s="112" t="b">
        <v>0</v>
      </c>
      <c r="H223" s="112" t="b">
        <v>0</v>
      </c>
      <c r="I223" s="112" t="b">
        <v>0</v>
      </c>
      <c r="J223" s="112" t="b">
        <v>0</v>
      </c>
      <c r="K223" s="112" t="b">
        <v>0</v>
      </c>
      <c r="L223" s="112" t="b">
        <v>0</v>
      </c>
    </row>
    <row r="224" spans="1:12" ht="15">
      <c r="A224" s="112" t="s">
        <v>3091</v>
      </c>
      <c r="B224" s="112" t="s">
        <v>3093</v>
      </c>
      <c r="C224" s="112">
        <v>7</v>
      </c>
      <c r="D224" s="117">
        <v>0.0008078436580382538</v>
      </c>
      <c r="E224" s="117">
        <v>1.079245868394579</v>
      </c>
      <c r="F224" s="112" t="s">
        <v>4760</v>
      </c>
      <c r="G224" s="112" t="b">
        <v>0</v>
      </c>
      <c r="H224" s="112" t="b">
        <v>0</v>
      </c>
      <c r="I224" s="112" t="b">
        <v>0</v>
      </c>
      <c r="J224" s="112" t="b">
        <v>0</v>
      </c>
      <c r="K224" s="112" t="b">
        <v>0</v>
      </c>
      <c r="L224" s="112" t="b">
        <v>0</v>
      </c>
    </row>
    <row r="225" spans="1:12" ht="15">
      <c r="A225" s="112" t="s">
        <v>3080</v>
      </c>
      <c r="B225" s="112" t="s">
        <v>3104</v>
      </c>
      <c r="C225" s="112">
        <v>7</v>
      </c>
      <c r="D225" s="117">
        <v>0.0008078436580382538</v>
      </c>
      <c r="E225" s="117">
        <v>0.965302516087742</v>
      </c>
      <c r="F225" s="112" t="s">
        <v>4760</v>
      </c>
      <c r="G225" s="112" t="b">
        <v>0</v>
      </c>
      <c r="H225" s="112" t="b">
        <v>0</v>
      </c>
      <c r="I225" s="112" t="b">
        <v>0</v>
      </c>
      <c r="J225" s="112" t="b">
        <v>0</v>
      </c>
      <c r="K225" s="112" t="b">
        <v>0</v>
      </c>
      <c r="L225" s="112" t="b">
        <v>0</v>
      </c>
    </row>
    <row r="226" spans="1:12" ht="15">
      <c r="A226" s="112" t="s">
        <v>3104</v>
      </c>
      <c r="B226" s="112" t="s">
        <v>3094</v>
      </c>
      <c r="C226" s="112">
        <v>7</v>
      </c>
      <c r="D226" s="117">
        <v>0.0008078436580382538</v>
      </c>
      <c r="E226" s="117">
        <v>1.4093694704528195</v>
      </c>
      <c r="F226" s="112" t="s">
        <v>4760</v>
      </c>
      <c r="G226" s="112" t="b">
        <v>0</v>
      </c>
      <c r="H226" s="112" t="b">
        <v>0</v>
      </c>
      <c r="I226" s="112" t="b">
        <v>0</v>
      </c>
      <c r="J226" s="112" t="b">
        <v>0</v>
      </c>
      <c r="K226" s="112" t="b">
        <v>0</v>
      </c>
      <c r="L226" s="112" t="b">
        <v>0</v>
      </c>
    </row>
    <row r="227" spans="1:12" ht="15">
      <c r="A227" s="112" t="s">
        <v>3094</v>
      </c>
      <c r="B227" s="112" t="s">
        <v>3093</v>
      </c>
      <c r="C227" s="112">
        <v>7</v>
      </c>
      <c r="D227" s="117">
        <v>0.0008078436580382538</v>
      </c>
      <c r="E227" s="117">
        <v>1.1896583518062824</v>
      </c>
      <c r="F227" s="112" t="s">
        <v>4760</v>
      </c>
      <c r="G227" s="112" t="b">
        <v>0</v>
      </c>
      <c r="H227" s="112" t="b">
        <v>0</v>
      </c>
      <c r="I227" s="112" t="b">
        <v>0</v>
      </c>
      <c r="J227" s="112" t="b">
        <v>0</v>
      </c>
      <c r="K227" s="112" t="b">
        <v>0</v>
      </c>
      <c r="L227" s="112" t="b">
        <v>0</v>
      </c>
    </row>
    <row r="228" spans="1:12" ht="15">
      <c r="A228" s="112" t="s">
        <v>3109</v>
      </c>
      <c r="B228" s="112" t="s">
        <v>3100</v>
      </c>
      <c r="C228" s="112">
        <v>7</v>
      </c>
      <c r="D228" s="117">
        <v>0.0008078436580382538</v>
      </c>
      <c r="E228" s="117">
        <v>1.6179188808581484</v>
      </c>
      <c r="F228" s="112" t="s">
        <v>4760</v>
      </c>
      <c r="G228" s="112" t="b">
        <v>0</v>
      </c>
      <c r="H228" s="112" t="b">
        <v>0</v>
      </c>
      <c r="I228" s="112" t="b">
        <v>0</v>
      </c>
      <c r="J228" s="112" t="b">
        <v>0</v>
      </c>
      <c r="K228" s="112" t="b">
        <v>0</v>
      </c>
      <c r="L228" s="112" t="b">
        <v>0</v>
      </c>
    </row>
    <row r="229" spans="1:12" ht="15">
      <c r="A229" s="112" t="s">
        <v>3100</v>
      </c>
      <c r="B229" s="112" t="s">
        <v>3094</v>
      </c>
      <c r="C229" s="112">
        <v>7</v>
      </c>
      <c r="D229" s="117">
        <v>0.0007327907378131701</v>
      </c>
      <c r="E229" s="117">
        <v>1.3654639847537378</v>
      </c>
      <c r="F229" s="112" t="s">
        <v>4760</v>
      </c>
      <c r="G229" s="112" t="b">
        <v>0</v>
      </c>
      <c r="H229" s="112" t="b">
        <v>0</v>
      </c>
      <c r="I229" s="112" t="b">
        <v>0</v>
      </c>
      <c r="J229" s="112" t="b">
        <v>0</v>
      </c>
      <c r="K229" s="112" t="b">
        <v>0</v>
      </c>
      <c r="L229" s="112" t="b">
        <v>0</v>
      </c>
    </row>
    <row r="230" spans="1:12" ht="15">
      <c r="A230" s="112" t="s">
        <v>3079</v>
      </c>
      <c r="B230" s="112" t="s">
        <v>3078</v>
      </c>
      <c r="C230" s="112">
        <v>7</v>
      </c>
      <c r="D230" s="117">
        <v>0.0007671753241668492</v>
      </c>
      <c r="E230" s="117">
        <v>0.18671117188421082</v>
      </c>
      <c r="F230" s="112" t="s">
        <v>4760</v>
      </c>
      <c r="G230" s="112" t="b">
        <v>0</v>
      </c>
      <c r="H230" s="112" t="b">
        <v>0</v>
      </c>
      <c r="I230" s="112" t="b">
        <v>0</v>
      </c>
      <c r="J230" s="112" t="b">
        <v>1</v>
      </c>
      <c r="K230" s="112" t="b">
        <v>0</v>
      </c>
      <c r="L230" s="112" t="b">
        <v>0</v>
      </c>
    </row>
    <row r="231" spans="1:12" ht="15">
      <c r="A231" s="112" t="s">
        <v>3090</v>
      </c>
      <c r="B231" s="112" t="s">
        <v>3101</v>
      </c>
      <c r="C231" s="112">
        <v>7</v>
      </c>
      <c r="D231" s="117">
        <v>0.0007327907378131701</v>
      </c>
      <c r="E231" s="117">
        <v>1.2448024559111428</v>
      </c>
      <c r="F231" s="112" t="s">
        <v>4760</v>
      </c>
      <c r="G231" s="112" t="b">
        <v>0</v>
      </c>
      <c r="H231" s="112" t="b">
        <v>0</v>
      </c>
      <c r="I231" s="112" t="b">
        <v>0</v>
      </c>
      <c r="J231" s="112" t="b">
        <v>0</v>
      </c>
      <c r="K231" s="112" t="b">
        <v>0</v>
      </c>
      <c r="L231" s="112" t="b">
        <v>0</v>
      </c>
    </row>
    <row r="232" spans="1:12" ht="15">
      <c r="A232" s="112" t="s">
        <v>3090</v>
      </c>
      <c r="B232" s="112" t="s">
        <v>3109</v>
      </c>
      <c r="C232" s="112">
        <v>7</v>
      </c>
      <c r="D232" s="117">
        <v>0.0007327907378131701</v>
      </c>
      <c r="E232" s="117">
        <v>1.3291233416111787</v>
      </c>
      <c r="F232" s="112" t="s">
        <v>4760</v>
      </c>
      <c r="G232" s="112" t="b">
        <v>0</v>
      </c>
      <c r="H232" s="112" t="b">
        <v>0</v>
      </c>
      <c r="I232" s="112" t="b">
        <v>0</v>
      </c>
      <c r="J232" s="112" t="b">
        <v>0</v>
      </c>
      <c r="K232" s="112" t="b">
        <v>0</v>
      </c>
      <c r="L232" s="112" t="b">
        <v>0</v>
      </c>
    </row>
    <row r="233" spans="1:12" ht="15">
      <c r="A233" s="112" t="s">
        <v>3134</v>
      </c>
      <c r="B233" s="112" t="s">
        <v>3338</v>
      </c>
      <c r="C233" s="112">
        <v>7</v>
      </c>
      <c r="D233" s="117">
        <v>0.0009217875458740815</v>
      </c>
      <c r="E233" s="117">
        <v>2.7280492632648676</v>
      </c>
      <c r="F233" s="112" t="s">
        <v>4760</v>
      </c>
      <c r="G233" s="112" t="b">
        <v>0</v>
      </c>
      <c r="H233" s="112" t="b">
        <v>0</v>
      </c>
      <c r="I233" s="112" t="b">
        <v>0</v>
      </c>
      <c r="J233" s="112" t="b">
        <v>0</v>
      </c>
      <c r="K233" s="112" t="b">
        <v>0</v>
      </c>
      <c r="L233" s="112" t="b">
        <v>0</v>
      </c>
    </row>
    <row r="234" spans="1:12" ht="15">
      <c r="A234" s="112" t="s">
        <v>3418</v>
      </c>
      <c r="B234" s="112" t="s">
        <v>3359</v>
      </c>
      <c r="C234" s="112">
        <v>7</v>
      </c>
      <c r="D234" s="117">
        <v>0.0009217875458740815</v>
      </c>
      <c r="E234" s="117">
        <v>3.225373904072817</v>
      </c>
      <c r="F234" s="112" t="s">
        <v>4760</v>
      </c>
      <c r="G234" s="112" t="b">
        <v>0</v>
      </c>
      <c r="H234" s="112" t="b">
        <v>0</v>
      </c>
      <c r="I234" s="112" t="b">
        <v>0</v>
      </c>
      <c r="J234" s="112" t="b">
        <v>0</v>
      </c>
      <c r="K234" s="112" t="b">
        <v>0</v>
      </c>
      <c r="L234" s="112" t="b">
        <v>0</v>
      </c>
    </row>
    <row r="235" spans="1:12" ht="15">
      <c r="A235" s="112" t="s">
        <v>3361</v>
      </c>
      <c r="B235" s="112" t="s">
        <v>3082</v>
      </c>
      <c r="C235" s="112">
        <v>7</v>
      </c>
      <c r="D235" s="117">
        <v>0.0010122298977259978</v>
      </c>
      <c r="E235" s="117">
        <v>1.943367145722266</v>
      </c>
      <c r="F235" s="112" t="s">
        <v>4760</v>
      </c>
      <c r="G235" s="112" t="b">
        <v>0</v>
      </c>
      <c r="H235" s="112" t="b">
        <v>0</v>
      </c>
      <c r="I235" s="112" t="b">
        <v>0</v>
      </c>
      <c r="J235" s="112" t="b">
        <v>0</v>
      </c>
      <c r="K235" s="112" t="b">
        <v>0</v>
      </c>
      <c r="L235" s="112" t="b">
        <v>0</v>
      </c>
    </row>
    <row r="236" spans="1:12" ht="15">
      <c r="A236" s="112" t="s">
        <v>3309</v>
      </c>
      <c r="B236" s="112" t="s">
        <v>3078</v>
      </c>
      <c r="C236" s="112">
        <v>7</v>
      </c>
      <c r="D236" s="117">
        <v>0.0008078436580382538</v>
      </c>
      <c r="E236" s="117">
        <v>1.6144857050197543</v>
      </c>
      <c r="F236" s="112" t="s">
        <v>4760</v>
      </c>
      <c r="G236" s="112" t="b">
        <v>0</v>
      </c>
      <c r="H236" s="112" t="b">
        <v>0</v>
      </c>
      <c r="I236" s="112" t="b">
        <v>0</v>
      </c>
      <c r="J236" s="112" t="b">
        <v>1</v>
      </c>
      <c r="K236" s="112" t="b">
        <v>0</v>
      </c>
      <c r="L236" s="112" t="b">
        <v>0</v>
      </c>
    </row>
    <row r="237" spans="1:12" ht="15">
      <c r="A237" s="112" t="s">
        <v>3083</v>
      </c>
      <c r="B237" s="112" t="s">
        <v>3156</v>
      </c>
      <c r="C237" s="112">
        <v>6</v>
      </c>
      <c r="D237" s="117">
        <v>0.0006575788492858707</v>
      </c>
      <c r="E237" s="117">
        <v>1.5862611086307323</v>
      </c>
      <c r="F237" s="112" t="s">
        <v>4760</v>
      </c>
      <c r="G237" s="112" t="b">
        <v>0</v>
      </c>
      <c r="H237" s="112" t="b">
        <v>0</v>
      </c>
      <c r="I237" s="112" t="b">
        <v>0</v>
      </c>
      <c r="J237" s="112" t="b">
        <v>1</v>
      </c>
      <c r="K237" s="112" t="b">
        <v>0</v>
      </c>
      <c r="L237" s="112" t="b">
        <v>0</v>
      </c>
    </row>
    <row r="238" spans="1:12" ht="15">
      <c r="A238" s="112" t="s">
        <v>3156</v>
      </c>
      <c r="B238" s="112" t="s">
        <v>3422</v>
      </c>
      <c r="C238" s="112">
        <v>6</v>
      </c>
      <c r="D238" s="117">
        <v>0.0006575788492858707</v>
      </c>
      <c r="E238" s="117">
        <v>2.8980149696864865</v>
      </c>
      <c r="F238" s="112" t="s">
        <v>4760</v>
      </c>
      <c r="G238" s="112" t="b">
        <v>1</v>
      </c>
      <c r="H238" s="112" t="b">
        <v>0</v>
      </c>
      <c r="I238" s="112" t="b">
        <v>0</v>
      </c>
      <c r="J238" s="112" t="b">
        <v>0</v>
      </c>
      <c r="K238" s="112" t="b">
        <v>0</v>
      </c>
      <c r="L238" s="112" t="b">
        <v>0</v>
      </c>
    </row>
    <row r="239" spans="1:12" ht="15">
      <c r="A239" s="112" t="s">
        <v>3422</v>
      </c>
      <c r="B239" s="112" t="s">
        <v>3152</v>
      </c>
      <c r="C239" s="112">
        <v>6</v>
      </c>
      <c r="D239" s="117">
        <v>0.0006575788492858707</v>
      </c>
      <c r="E239" s="117">
        <v>2.8731913859614546</v>
      </c>
      <c r="F239" s="112" t="s">
        <v>4760</v>
      </c>
      <c r="G239" s="112" t="b">
        <v>0</v>
      </c>
      <c r="H239" s="112" t="b">
        <v>0</v>
      </c>
      <c r="I239" s="112" t="b">
        <v>0</v>
      </c>
      <c r="J239" s="112" t="b">
        <v>0</v>
      </c>
      <c r="K239" s="112" t="b">
        <v>0</v>
      </c>
      <c r="L239" s="112" t="b">
        <v>0</v>
      </c>
    </row>
    <row r="240" spans="1:12" ht="15">
      <c r="A240" s="112" t="s">
        <v>3163</v>
      </c>
      <c r="B240" s="112" t="s">
        <v>3139</v>
      </c>
      <c r="C240" s="112">
        <v>6</v>
      </c>
      <c r="D240" s="117">
        <v>0.0006575788492858707</v>
      </c>
      <c r="E240" s="117">
        <v>2.4014651631284982</v>
      </c>
      <c r="F240" s="112" t="s">
        <v>4760</v>
      </c>
      <c r="G240" s="112" t="b">
        <v>0</v>
      </c>
      <c r="H240" s="112" t="b">
        <v>0</v>
      </c>
      <c r="I240" s="112" t="b">
        <v>0</v>
      </c>
      <c r="J240" s="112" t="b">
        <v>0</v>
      </c>
      <c r="K240" s="112" t="b">
        <v>0</v>
      </c>
      <c r="L240" s="112" t="b">
        <v>0</v>
      </c>
    </row>
    <row r="241" spans="1:12" ht="15">
      <c r="A241" s="112" t="s">
        <v>3139</v>
      </c>
      <c r="B241" s="112" t="s">
        <v>3140</v>
      </c>
      <c r="C241" s="112">
        <v>6</v>
      </c>
      <c r="D241" s="117">
        <v>0.0006575788492858707</v>
      </c>
      <c r="E241" s="117">
        <v>2.304555150120442</v>
      </c>
      <c r="F241" s="112" t="s">
        <v>4760</v>
      </c>
      <c r="G241" s="112" t="b">
        <v>0</v>
      </c>
      <c r="H241" s="112" t="b">
        <v>0</v>
      </c>
      <c r="I241" s="112" t="b">
        <v>0</v>
      </c>
      <c r="J241" s="112" t="b">
        <v>0</v>
      </c>
      <c r="K241" s="112" t="b">
        <v>0</v>
      </c>
      <c r="L241" s="112" t="b">
        <v>0</v>
      </c>
    </row>
    <row r="242" spans="1:12" ht="15">
      <c r="A242" s="112" t="s">
        <v>3140</v>
      </c>
      <c r="B242" s="112" t="s">
        <v>3310</v>
      </c>
      <c r="C242" s="112">
        <v>6</v>
      </c>
      <c r="D242" s="117">
        <v>0.0006575788492858707</v>
      </c>
      <c r="E242" s="117">
        <v>2.7024951587924795</v>
      </c>
      <c r="F242" s="112" t="s">
        <v>4760</v>
      </c>
      <c r="G242" s="112" t="b">
        <v>0</v>
      </c>
      <c r="H242" s="112" t="b">
        <v>0</v>
      </c>
      <c r="I242" s="112" t="b">
        <v>0</v>
      </c>
      <c r="J242" s="112" t="b">
        <v>1</v>
      </c>
      <c r="K242" s="112" t="b">
        <v>0</v>
      </c>
      <c r="L242" s="112" t="b">
        <v>0</v>
      </c>
    </row>
    <row r="243" spans="1:12" ht="15">
      <c r="A243" s="112" t="s">
        <v>3310</v>
      </c>
      <c r="B243" s="112" t="s">
        <v>3123</v>
      </c>
      <c r="C243" s="112">
        <v>6</v>
      </c>
      <c r="D243" s="117">
        <v>0.0006575788492858707</v>
      </c>
      <c r="E243" s="117">
        <v>2.5721613902974734</v>
      </c>
      <c r="F243" s="112" t="s">
        <v>4760</v>
      </c>
      <c r="G243" s="112" t="b">
        <v>1</v>
      </c>
      <c r="H243" s="112" t="b">
        <v>0</v>
      </c>
      <c r="I243" s="112" t="b">
        <v>0</v>
      </c>
      <c r="J243" s="112" t="b">
        <v>0</v>
      </c>
      <c r="K243" s="112" t="b">
        <v>0</v>
      </c>
      <c r="L243" s="112" t="b">
        <v>0</v>
      </c>
    </row>
    <row r="244" spans="1:12" ht="15">
      <c r="A244" s="112" t="s">
        <v>3123</v>
      </c>
      <c r="B244" s="112" t="s">
        <v>3311</v>
      </c>
      <c r="C244" s="112">
        <v>6</v>
      </c>
      <c r="D244" s="117">
        <v>0.0006575788492858707</v>
      </c>
      <c r="E244" s="117">
        <v>2.5721613902974734</v>
      </c>
      <c r="F244" s="112" t="s">
        <v>4760</v>
      </c>
      <c r="G244" s="112" t="b">
        <v>0</v>
      </c>
      <c r="H244" s="112" t="b">
        <v>0</v>
      </c>
      <c r="I244" s="112" t="b">
        <v>0</v>
      </c>
      <c r="J244" s="112" t="b">
        <v>0</v>
      </c>
      <c r="K244" s="112" t="b">
        <v>0</v>
      </c>
      <c r="L244" s="112" t="b">
        <v>0</v>
      </c>
    </row>
    <row r="245" spans="1:12" ht="15">
      <c r="A245" s="112" t="s">
        <v>3311</v>
      </c>
      <c r="B245" s="112" t="s">
        <v>3201</v>
      </c>
      <c r="C245" s="112">
        <v>6</v>
      </c>
      <c r="D245" s="117">
        <v>0.0006575788492858707</v>
      </c>
      <c r="E245" s="117">
        <v>2.889581802149624</v>
      </c>
      <c r="F245" s="112" t="s">
        <v>4760</v>
      </c>
      <c r="G245" s="112" t="b">
        <v>0</v>
      </c>
      <c r="H245" s="112" t="b">
        <v>0</v>
      </c>
      <c r="I245" s="112" t="b">
        <v>0</v>
      </c>
      <c r="J245" s="112" t="b">
        <v>0</v>
      </c>
      <c r="K245" s="112" t="b">
        <v>0</v>
      </c>
      <c r="L245" s="112" t="b">
        <v>0</v>
      </c>
    </row>
    <row r="246" spans="1:12" ht="15">
      <c r="A246" s="112" t="s">
        <v>3179</v>
      </c>
      <c r="B246" s="112" t="s">
        <v>3423</v>
      </c>
      <c r="C246" s="112">
        <v>6</v>
      </c>
      <c r="D246" s="117">
        <v>0.0006575788492858707</v>
      </c>
      <c r="E246" s="117">
        <v>2.9823358553865225</v>
      </c>
      <c r="F246" s="112" t="s">
        <v>4760</v>
      </c>
      <c r="G246" s="112" t="b">
        <v>0</v>
      </c>
      <c r="H246" s="112" t="b">
        <v>0</v>
      </c>
      <c r="I246" s="112" t="b">
        <v>0</v>
      </c>
      <c r="J246" s="112" t="b">
        <v>0</v>
      </c>
      <c r="K246" s="112" t="b">
        <v>0</v>
      </c>
      <c r="L246" s="112" t="b">
        <v>0</v>
      </c>
    </row>
    <row r="247" spans="1:12" ht="15">
      <c r="A247" s="112" t="s">
        <v>3423</v>
      </c>
      <c r="B247" s="112" t="s">
        <v>3091</v>
      </c>
      <c r="C247" s="112">
        <v>6</v>
      </c>
      <c r="D247" s="117">
        <v>0.0006575788492858707</v>
      </c>
      <c r="E247" s="117">
        <v>2.1328286964672105</v>
      </c>
      <c r="F247" s="112" t="s">
        <v>4760</v>
      </c>
      <c r="G247" s="112" t="b">
        <v>0</v>
      </c>
      <c r="H247" s="112" t="b">
        <v>0</v>
      </c>
      <c r="I247" s="112" t="b">
        <v>0</v>
      </c>
      <c r="J247" s="112" t="b">
        <v>0</v>
      </c>
      <c r="K247" s="112" t="b">
        <v>0</v>
      </c>
      <c r="L247" s="112" t="b">
        <v>0</v>
      </c>
    </row>
    <row r="248" spans="1:12" ht="15">
      <c r="A248" s="112" t="s">
        <v>3091</v>
      </c>
      <c r="B248" s="112" t="s">
        <v>3364</v>
      </c>
      <c r="C248" s="112">
        <v>6</v>
      </c>
      <c r="D248" s="117">
        <v>0.0006575788492858707</v>
      </c>
      <c r="E248" s="117">
        <v>2.0702910257416525</v>
      </c>
      <c r="F248" s="112" t="s">
        <v>4760</v>
      </c>
      <c r="G248" s="112" t="b">
        <v>0</v>
      </c>
      <c r="H248" s="112" t="b">
        <v>0</v>
      </c>
      <c r="I248" s="112" t="b">
        <v>0</v>
      </c>
      <c r="J248" s="112" t="b">
        <v>0</v>
      </c>
      <c r="K248" s="112" t="b">
        <v>0</v>
      </c>
      <c r="L248" s="112" t="b">
        <v>0</v>
      </c>
    </row>
    <row r="249" spans="1:12" ht="15">
      <c r="A249" s="112" t="s">
        <v>3364</v>
      </c>
      <c r="B249" s="112" t="s">
        <v>3202</v>
      </c>
      <c r="C249" s="112">
        <v>6</v>
      </c>
      <c r="D249" s="117">
        <v>0.0006575788492858707</v>
      </c>
      <c r="E249" s="117">
        <v>2.9475737491273106</v>
      </c>
      <c r="F249" s="112" t="s">
        <v>4760</v>
      </c>
      <c r="G249" s="112" t="b">
        <v>0</v>
      </c>
      <c r="H249" s="112" t="b">
        <v>0</v>
      </c>
      <c r="I249" s="112" t="b">
        <v>0</v>
      </c>
      <c r="J249" s="112" t="b">
        <v>0</v>
      </c>
      <c r="K249" s="112" t="b">
        <v>0</v>
      </c>
      <c r="L249" s="112" t="b">
        <v>0</v>
      </c>
    </row>
    <row r="250" spans="1:12" ht="15">
      <c r="A250" s="112" t="s">
        <v>3202</v>
      </c>
      <c r="B250" s="112" t="s">
        <v>3424</v>
      </c>
      <c r="C250" s="112">
        <v>6</v>
      </c>
      <c r="D250" s="117">
        <v>0.0006575788492858707</v>
      </c>
      <c r="E250" s="117">
        <v>3.0145205387579237</v>
      </c>
      <c r="F250" s="112" t="s">
        <v>4760</v>
      </c>
      <c r="G250" s="112" t="b">
        <v>0</v>
      </c>
      <c r="H250" s="112" t="b">
        <v>0</v>
      </c>
      <c r="I250" s="112" t="b">
        <v>0</v>
      </c>
      <c r="J250" s="112" t="b">
        <v>0</v>
      </c>
      <c r="K250" s="112" t="b">
        <v>0</v>
      </c>
      <c r="L250" s="112" t="b">
        <v>0</v>
      </c>
    </row>
    <row r="251" spans="1:12" ht="15">
      <c r="A251" s="112" t="s">
        <v>3424</v>
      </c>
      <c r="B251" s="112" t="s">
        <v>3425</v>
      </c>
      <c r="C251" s="112">
        <v>6</v>
      </c>
      <c r="D251" s="117">
        <v>0.0006575788492858707</v>
      </c>
      <c r="E251" s="117">
        <v>3.350312640681117</v>
      </c>
      <c r="F251" s="112" t="s">
        <v>4760</v>
      </c>
      <c r="G251" s="112" t="b">
        <v>0</v>
      </c>
      <c r="H251" s="112" t="b">
        <v>0</v>
      </c>
      <c r="I251" s="112" t="b">
        <v>0</v>
      </c>
      <c r="J251" s="112" t="b">
        <v>0</v>
      </c>
      <c r="K251" s="112" t="b">
        <v>0</v>
      </c>
      <c r="L251" s="112" t="b">
        <v>0</v>
      </c>
    </row>
    <row r="252" spans="1:12" ht="15">
      <c r="A252" s="112" t="s">
        <v>3425</v>
      </c>
      <c r="B252" s="112" t="s">
        <v>3083</v>
      </c>
      <c r="C252" s="112">
        <v>6</v>
      </c>
      <c r="D252" s="117">
        <v>0.0006575788492858707</v>
      </c>
      <c r="E252" s="117">
        <v>1.994924982694543</v>
      </c>
      <c r="F252" s="112" t="s">
        <v>4760</v>
      </c>
      <c r="G252" s="112" t="b">
        <v>0</v>
      </c>
      <c r="H252" s="112" t="b">
        <v>0</v>
      </c>
      <c r="I252" s="112" t="b">
        <v>0</v>
      </c>
      <c r="J252" s="112" t="b">
        <v>0</v>
      </c>
      <c r="K252" s="112" t="b">
        <v>0</v>
      </c>
      <c r="L252" s="112" t="b">
        <v>0</v>
      </c>
    </row>
    <row r="253" spans="1:12" ht="15">
      <c r="A253" s="112" t="s">
        <v>3083</v>
      </c>
      <c r="B253" s="112" t="s">
        <v>3312</v>
      </c>
      <c r="C253" s="112">
        <v>6</v>
      </c>
      <c r="D253" s="117">
        <v>0.0006575788492858707</v>
      </c>
      <c r="E253" s="117">
        <v>1.9136200430170627</v>
      </c>
      <c r="F253" s="112" t="s">
        <v>4760</v>
      </c>
      <c r="G253" s="112" t="b">
        <v>0</v>
      </c>
      <c r="H253" s="112" t="b">
        <v>0</v>
      </c>
      <c r="I253" s="112" t="b">
        <v>0</v>
      </c>
      <c r="J253" s="112" t="b">
        <v>0</v>
      </c>
      <c r="K253" s="112" t="b">
        <v>0</v>
      </c>
      <c r="L253" s="112" t="b">
        <v>0</v>
      </c>
    </row>
    <row r="254" spans="1:12" ht="15">
      <c r="A254" s="112" t="s">
        <v>3312</v>
      </c>
      <c r="B254" s="112" t="s">
        <v>3105</v>
      </c>
      <c r="C254" s="112">
        <v>6</v>
      </c>
      <c r="D254" s="117">
        <v>0.0006575788492858707</v>
      </c>
      <c r="E254" s="117">
        <v>2.360072477970273</v>
      </c>
      <c r="F254" s="112" t="s">
        <v>4760</v>
      </c>
      <c r="G254" s="112" t="b">
        <v>0</v>
      </c>
      <c r="H254" s="112" t="b">
        <v>0</v>
      </c>
      <c r="I254" s="112" t="b">
        <v>0</v>
      </c>
      <c r="J254" s="112" t="b">
        <v>0</v>
      </c>
      <c r="K254" s="112" t="b">
        <v>0</v>
      </c>
      <c r="L254" s="112" t="b">
        <v>0</v>
      </c>
    </row>
    <row r="255" spans="1:12" ht="15">
      <c r="A255" s="112" t="s">
        <v>3105</v>
      </c>
      <c r="B255" s="112" t="s">
        <v>3426</v>
      </c>
      <c r="C255" s="112">
        <v>6</v>
      </c>
      <c r="D255" s="117">
        <v>0.0006575788492858707</v>
      </c>
      <c r="E255" s="117">
        <v>2.485011214578573</v>
      </c>
      <c r="F255" s="112" t="s">
        <v>4760</v>
      </c>
      <c r="G255" s="112" t="b">
        <v>0</v>
      </c>
      <c r="H255" s="112" t="b">
        <v>0</v>
      </c>
      <c r="I255" s="112" t="b">
        <v>0</v>
      </c>
      <c r="J255" s="112" t="b">
        <v>0</v>
      </c>
      <c r="K255" s="112" t="b">
        <v>0</v>
      </c>
      <c r="L255" s="112" t="b">
        <v>0</v>
      </c>
    </row>
    <row r="256" spans="1:12" ht="15">
      <c r="A256" s="112" t="s">
        <v>3426</v>
      </c>
      <c r="B256" s="112" t="s">
        <v>3100</v>
      </c>
      <c r="C256" s="112">
        <v>6</v>
      </c>
      <c r="D256" s="117">
        <v>0.0006575788492858707</v>
      </c>
      <c r="E256" s="117">
        <v>2.396070131241792</v>
      </c>
      <c r="F256" s="112" t="s">
        <v>4760</v>
      </c>
      <c r="G256" s="112" t="b">
        <v>0</v>
      </c>
      <c r="H256" s="112" t="b">
        <v>0</v>
      </c>
      <c r="I256" s="112" t="b">
        <v>0</v>
      </c>
      <c r="J256" s="112" t="b">
        <v>0</v>
      </c>
      <c r="K256" s="112" t="b">
        <v>0</v>
      </c>
      <c r="L256" s="112" t="b">
        <v>0</v>
      </c>
    </row>
    <row r="257" spans="1:12" ht="15">
      <c r="A257" s="112" t="s">
        <v>3100</v>
      </c>
      <c r="B257" s="112" t="s">
        <v>3080</v>
      </c>
      <c r="C257" s="112">
        <v>6</v>
      </c>
      <c r="D257" s="117">
        <v>0.0006575788492858707</v>
      </c>
      <c r="E257" s="117">
        <v>0.8683925030796857</v>
      </c>
      <c r="F257" s="112" t="s">
        <v>4760</v>
      </c>
      <c r="G257" s="112" t="b">
        <v>0</v>
      </c>
      <c r="H257" s="112" t="b">
        <v>0</v>
      </c>
      <c r="I257" s="112" t="b">
        <v>0</v>
      </c>
      <c r="J257" s="112" t="b">
        <v>0</v>
      </c>
      <c r="K257" s="112" t="b">
        <v>0</v>
      </c>
      <c r="L257" s="112" t="b">
        <v>0</v>
      </c>
    </row>
    <row r="258" spans="1:12" ht="15">
      <c r="A258" s="112" t="s">
        <v>3237</v>
      </c>
      <c r="B258" s="112" t="s">
        <v>3123</v>
      </c>
      <c r="C258" s="112">
        <v>6</v>
      </c>
      <c r="D258" s="117">
        <v>0.0006575788492858707</v>
      </c>
      <c r="E258" s="117">
        <v>2.4338586921311918</v>
      </c>
      <c r="F258" s="112" t="s">
        <v>4760</v>
      </c>
      <c r="G258" s="112" t="b">
        <v>0</v>
      </c>
      <c r="H258" s="112" t="b">
        <v>0</v>
      </c>
      <c r="I258" s="112" t="b">
        <v>0</v>
      </c>
      <c r="J258" s="112" t="b">
        <v>0</v>
      </c>
      <c r="K258" s="112" t="b">
        <v>0</v>
      </c>
      <c r="L258" s="112" t="b">
        <v>0</v>
      </c>
    </row>
    <row r="259" spans="1:12" ht="15">
      <c r="A259" s="112" t="s">
        <v>3123</v>
      </c>
      <c r="B259" s="112" t="s">
        <v>3427</v>
      </c>
      <c r="C259" s="112">
        <v>6</v>
      </c>
      <c r="D259" s="117">
        <v>0.0006575788492858707</v>
      </c>
      <c r="E259" s="117">
        <v>2.6971001269057733</v>
      </c>
      <c r="F259" s="112" t="s">
        <v>4760</v>
      </c>
      <c r="G259" s="112" t="b">
        <v>0</v>
      </c>
      <c r="H259" s="112" t="b">
        <v>0</v>
      </c>
      <c r="I259" s="112" t="b">
        <v>0</v>
      </c>
      <c r="J259" s="112" t="b">
        <v>0</v>
      </c>
      <c r="K259" s="112" t="b">
        <v>0</v>
      </c>
      <c r="L259" s="112" t="b">
        <v>0</v>
      </c>
    </row>
    <row r="260" spans="1:12" ht="15">
      <c r="A260" s="112" t="s">
        <v>3427</v>
      </c>
      <c r="B260" s="112" t="s">
        <v>3313</v>
      </c>
      <c r="C260" s="112">
        <v>6</v>
      </c>
      <c r="D260" s="117">
        <v>0.0006575788492858707</v>
      </c>
      <c r="E260" s="117">
        <v>3.225373904072817</v>
      </c>
      <c r="F260" s="112" t="s">
        <v>4760</v>
      </c>
      <c r="G260" s="112" t="b">
        <v>0</v>
      </c>
      <c r="H260" s="112" t="b">
        <v>0</v>
      </c>
      <c r="I260" s="112" t="b">
        <v>0</v>
      </c>
      <c r="J260" s="112" t="b">
        <v>1</v>
      </c>
      <c r="K260" s="112" t="b">
        <v>0</v>
      </c>
      <c r="L260" s="112" t="b">
        <v>0</v>
      </c>
    </row>
    <row r="261" spans="1:12" ht="15">
      <c r="A261" s="112" t="s">
        <v>3259</v>
      </c>
      <c r="B261" s="112" t="s">
        <v>3260</v>
      </c>
      <c r="C261" s="112">
        <v>6</v>
      </c>
      <c r="D261" s="117">
        <v>0.0006575788492858707</v>
      </c>
      <c r="E261" s="117">
        <v>2.906615141448404</v>
      </c>
      <c r="F261" s="112" t="s">
        <v>4760</v>
      </c>
      <c r="G261" s="112" t="b">
        <v>1</v>
      </c>
      <c r="H261" s="112" t="b">
        <v>0</v>
      </c>
      <c r="I261" s="112" t="b">
        <v>0</v>
      </c>
      <c r="J261" s="112" t="b">
        <v>0</v>
      </c>
      <c r="K261" s="112" t="b">
        <v>0</v>
      </c>
      <c r="L261" s="112" t="b">
        <v>0</v>
      </c>
    </row>
    <row r="262" spans="1:12" ht="15">
      <c r="A262" s="112" t="s">
        <v>3260</v>
      </c>
      <c r="B262" s="112" t="s">
        <v>3428</v>
      </c>
      <c r="C262" s="112">
        <v>6</v>
      </c>
      <c r="D262" s="117">
        <v>0.0006575788492858707</v>
      </c>
      <c r="E262" s="117">
        <v>3.1284638910647606</v>
      </c>
      <c r="F262" s="112" t="s">
        <v>4760</v>
      </c>
      <c r="G262" s="112" t="b">
        <v>0</v>
      </c>
      <c r="H262" s="112" t="b">
        <v>0</v>
      </c>
      <c r="I262" s="112" t="b">
        <v>0</v>
      </c>
      <c r="J262" s="112" t="b">
        <v>0</v>
      </c>
      <c r="K262" s="112" t="b">
        <v>0</v>
      </c>
      <c r="L262" s="112" t="b">
        <v>0</v>
      </c>
    </row>
    <row r="263" spans="1:12" ht="15">
      <c r="A263" s="112" t="s">
        <v>3428</v>
      </c>
      <c r="B263" s="112" t="s">
        <v>3148</v>
      </c>
      <c r="C263" s="112">
        <v>6</v>
      </c>
      <c r="D263" s="117">
        <v>0.0006575788492858707</v>
      </c>
      <c r="E263" s="117">
        <v>2.8497102901119313</v>
      </c>
      <c r="F263" s="112" t="s">
        <v>4760</v>
      </c>
      <c r="G263" s="112" t="b">
        <v>0</v>
      </c>
      <c r="H263" s="112" t="b">
        <v>0</v>
      </c>
      <c r="I263" s="112" t="b">
        <v>0</v>
      </c>
      <c r="J263" s="112" t="b">
        <v>0</v>
      </c>
      <c r="K263" s="112" t="b">
        <v>0</v>
      </c>
      <c r="L263" s="112" t="b">
        <v>0</v>
      </c>
    </row>
    <row r="264" spans="1:12" ht="15">
      <c r="A264" s="112" t="s">
        <v>3282</v>
      </c>
      <c r="B264" s="112" t="s">
        <v>3118</v>
      </c>
      <c r="C264" s="112">
        <v>6</v>
      </c>
      <c r="D264" s="117">
        <v>0.0006575788492858707</v>
      </c>
      <c r="E264" s="117">
        <v>2.4752513772894167</v>
      </c>
      <c r="F264" s="112" t="s">
        <v>4760</v>
      </c>
      <c r="G264" s="112" t="b">
        <v>0</v>
      </c>
      <c r="H264" s="112" t="b">
        <v>0</v>
      </c>
      <c r="I264" s="112" t="b">
        <v>0</v>
      </c>
      <c r="J264" s="112" t="b">
        <v>0</v>
      </c>
      <c r="K264" s="112" t="b">
        <v>0</v>
      </c>
      <c r="L264" s="112" t="b">
        <v>0</v>
      </c>
    </row>
    <row r="265" spans="1:12" ht="15">
      <c r="A265" s="112" t="s">
        <v>3118</v>
      </c>
      <c r="B265" s="112" t="s">
        <v>3283</v>
      </c>
      <c r="C265" s="112">
        <v>6</v>
      </c>
      <c r="D265" s="117">
        <v>0.0006575788492858707</v>
      </c>
      <c r="E265" s="117">
        <v>2.4752513772894167</v>
      </c>
      <c r="F265" s="112" t="s">
        <v>4760</v>
      </c>
      <c r="G265" s="112" t="b">
        <v>0</v>
      </c>
      <c r="H265" s="112" t="b">
        <v>0</v>
      </c>
      <c r="I265" s="112" t="b">
        <v>0</v>
      </c>
      <c r="J265" s="112" t="b">
        <v>0</v>
      </c>
      <c r="K265" s="112" t="b">
        <v>0</v>
      </c>
      <c r="L265" s="112" t="b">
        <v>0</v>
      </c>
    </row>
    <row r="266" spans="1:12" ht="15">
      <c r="A266" s="112" t="s">
        <v>3283</v>
      </c>
      <c r="B266" s="112" t="s">
        <v>3284</v>
      </c>
      <c r="C266" s="112">
        <v>6</v>
      </c>
      <c r="D266" s="117">
        <v>0.0006575788492858707</v>
      </c>
      <c r="E266" s="117">
        <v>2.9981301225697545</v>
      </c>
      <c r="F266" s="112" t="s">
        <v>4760</v>
      </c>
      <c r="G266" s="112" t="b">
        <v>0</v>
      </c>
      <c r="H266" s="112" t="b">
        <v>0</v>
      </c>
      <c r="I266" s="112" t="b">
        <v>0</v>
      </c>
      <c r="J266" s="112" t="b">
        <v>0</v>
      </c>
      <c r="K266" s="112" t="b">
        <v>0</v>
      </c>
      <c r="L266" s="112" t="b">
        <v>0</v>
      </c>
    </row>
    <row r="267" spans="1:12" ht="15">
      <c r="A267" s="112" t="s">
        <v>3284</v>
      </c>
      <c r="B267" s="112" t="s">
        <v>3120</v>
      </c>
      <c r="C267" s="112">
        <v>6</v>
      </c>
      <c r="D267" s="117">
        <v>0.0006575788492858707</v>
      </c>
      <c r="E267" s="117">
        <v>2.50521460066686</v>
      </c>
      <c r="F267" s="112" t="s">
        <v>4760</v>
      </c>
      <c r="G267" s="112" t="b">
        <v>0</v>
      </c>
      <c r="H267" s="112" t="b">
        <v>0</v>
      </c>
      <c r="I267" s="112" t="b">
        <v>0</v>
      </c>
      <c r="J267" s="112" t="b">
        <v>0</v>
      </c>
      <c r="K267" s="112" t="b">
        <v>0</v>
      </c>
      <c r="L267" s="112" t="b">
        <v>0</v>
      </c>
    </row>
    <row r="268" spans="1:12" ht="15">
      <c r="A268" s="112" t="s">
        <v>3263</v>
      </c>
      <c r="B268" s="112" t="s">
        <v>3430</v>
      </c>
      <c r="C268" s="112">
        <v>6</v>
      </c>
      <c r="D268" s="117">
        <v>0.0007351008651589418</v>
      </c>
      <c r="E268" s="117">
        <v>3.1284638910647606</v>
      </c>
      <c r="F268" s="112" t="s">
        <v>4760</v>
      </c>
      <c r="G268" s="112" t="b">
        <v>0</v>
      </c>
      <c r="H268" s="112" t="b">
        <v>0</v>
      </c>
      <c r="I268" s="112" t="b">
        <v>0</v>
      </c>
      <c r="J268" s="112" t="b">
        <v>0</v>
      </c>
      <c r="K268" s="112" t="b">
        <v>0</v>
      </c>
      <c r="L268" s="112" t="b">
        <v>0</v>
      </c>
    </row>
    <row r="269" spans="1:12" ht="15">
      <c r="A269" s="112" t="s">
        <v>3079</v>
      </c>
      <c r="B269" s="112" t="s">
        <v>3110</v>
      </c>
      <c r="C269" s="112">
        <v>6</v>
      </c>
      <c r="D269" s="117">
        <v>0.0007351008651589418</v>
      </c>
      <c r="E269" s="117">
        <v>0.9335334918470366</v>
      </c>
      <c r="F269" s="112" t="s">
        <v>4760</v>
      </c>
      <c r="G269" s="112" t="b">
        <v>0</v>
      </c>
      <c r="H269" s="112" t="b">
        <v>0</v>
      </c>
      <c r="I269" s="112" t="b">
        <v>0</v>
      </c>
      <c r="J269" s="112" t="b">
        <v>0</v>
      </c>
      <c r="K269" s="112" t="b">
        <v>0</v>
      </c>
      <c r="L269" s="112" t="b">
        <v>0</v>
      </c>
    </row>
    <row r="270" spans="1:12" ht="15">
      <c r="A270" s="112" t="s">
        <v>3116</v>
      </c>
      <c r="B270" s="112" t="s">
        <v>3119</v>
      </c>
      <c r="C270" s="112">
        <v>6</v>
      </c>
      <c r="D270" s="117">
        <v>0.0006575788492858707</v>
      </c>
      <c r="E270" s="117">
        <v>1.9257032036715607</v>
      </c>
      <c r="F270" s="112" t="s">
        <v>4760</v>
      </c>
      <c r="G270" s="112" t="b">
        <v>0</v>
      </c>
      <c r="H270" s="112" t="b">
        <v>0</v>
      </c>
      <c r="I270" s="112" t="b">
        <v>0</v>
      </c>
      <c r="J270" s="112" t="b">
        <v>0</v>
      </c>
      <c r="K270" s="112" t="b">
        <v>0</v>
      </c>
      <c r="L270" s="112" t="b">
        <v>0</v>
      </c>
    </row>
    <row r="271" spans="1:12" ht="15">
      <c r="A271" s="112" t="s">
        <v>3180</v>
      </c>
      <c r="B271" s="112" t="s">
        <v>3119</v>
      </c>
      <c r="C271" s="112">
        <v>6</v>
      </c>
      <c r="D271" s="117">
        <v>0.0006924374211756461</v>
      </c>
      <c r="E271" s="117">
        <v>2.2980891078712102</v>
      </c>
      <c r="F271" s="112" t="s">
        <v>4760</v>
      </c>
      <c r="G271" s="112" t="b">
        <v>0</v>
      </c>
      <c r="H271" s="112" t="b">
        <v>0</v>
      </c>
      <c r="I271" s="112" t="b">
        <v>0</v>
      </c>
      <c r="J271" s="112" t="b">
        <v>0</v>
      </c>
      <c r="K271" s="112" t="b">
        <v>0</v>
      </c>
      <c r="L271" s="112" t="b">
        <v>0</v>
      </c>
    </row>
    <row r="272" spans="1:12" ht="15">
      <c r="A272" s="112" t="s">
        <v>3116</v>
      </c>
      <c r="B272" s="112" t="s">
        <v>3394</v>
      </c>
      <c r="C272" s="112">
        <v>6</v>
      </c>
      <c r="D272" s="117">
        <v>0.0006575788492858707</v>
      </c>
      <c r="E272" s="117">
        <v>2.5430031615562596</v>
      </c>
      <c r="F272" s="112" t="s">
        <v>4760</v>
      </c>
      <c r="G272" s="112" t="b">
        <v>0</v>
      </c>
      <c r="H272" s="112" t="b">
        <v>0</v>
      </c>
      <c r="I272" s="112" t="b">
        <v>0</v>
      </c>
      <c r="J272" s="112" t="b">
        <v>0</v>
      </c>
      <c r="K272" s="112" t="b">
        <v>0</v>
      </c>
      <c r="L272" s="112" t="b">
        <v>0</v>
      </c>
    </row>
    <row r="273" spans="1:12" ht="15">
      <c r="A273" s="112" t="s">
        <v>3174</v>
      </c>
      <c r="B273" s="112" t="s">
        <v>3081</v>
      </c>
      <c r="C273" s="112">
        <v>6</v>
      </c>
      <c r="D273" s="117">
        <v>0.0007901036107492126</v>
      </c>
      <c r="E273" s="117">
        <v>1.4924777792639274</v>
      </c>
      <c r="F273" s="112" t="s">
        <v>4760</v>
      </c>
      <c r="G273" s="112" t="b">
        <v>0</v>
      </c>
      <c r="H273" s="112" t="b">
        <v>0</v>
      </c>
      <c r="I273" s="112" t="b">
        <v>0</v>
      </c>
      <c r="J273" s="112" t="b">
        <v>0</v>
      </c>
      <c r="K273" s="112" t="b">
        <v>0</v>
      </c>
      <c r="L273" s="112" t="b">
        <v>0</v>
      </c>
    </row>
    <row r="274" spans="1:12" ht="15">
      <c r="A274" s="112" t="s">
        <v>3084</v>
      </c>
      <c r="B274" s="112" t="s">
        <v>3126</v>
      </c>
      <c r="C274" s="112">
        <v>6</v>
      </c>
      <c r="D274" s="117">
        <v>0.0007901036107492126</v>
      </c>
      <c r="E274" s="117">
        <v>1.36130802498258</v>
      </c>
      <c r="F274" s="112" t="s">
        <v>4760</v>
      </c>
      <c r="G274" s="112" t="b">
        <v>0</v>
      </c>
      <c r="H274" s="112" t="b">
        <v>0</v>
      </c>
      <c r="I274" s="112" t="b">
        <v>0</v>
      </c>
      <c r="J274" s="112" t="b">
        <v>0</v>
      </c>
      <c r="K274" s="112" t="b">
        <v>0</v>
      </c>
      <c r="L274" s="112" t="b">
        <v>0</v>
      </c>
    </row>
    <row r="275" spans="1:12" ht="15">
      <c r="A275" s="112" t="s">
        <v>3466</v>
      </c>
      <c r="B275" s="112" t="s">
        <v>3467</v>
      </c>
      <c r="C275" s="112">
        <v>6</v>
      </c>
      <c r="D275" s="117">
        <v>0.0006924374211756461</v>
      </c>
      <c r="E275" s="117">
        <v>3.350312640681117</v>
      </c>
      <c r="F275" s="112" t="s">
        <v>4760</v>
      </c>
      <c r="G275" s="112" t="b">
        <v>0</v>
      </c>
      <c r="H275" s="112" t="b">
        <v>0</v>
      </c>
      <c r="I275" s="112" t="b">
        <v>0</v>
      </c>
      <c r="J275" s="112" t="b">
        <v>0</v>
      </c>
      <c r="K275" s="112" t="b">
        <v>0</v>
      </c>
      <c r="L275" s="112" t="b">
        <v>0</v>
      </c>
    </row>
    <row r="276" spans="1:12" ht="15">
      <c r="A276" s="112" t="s">
        <v>3111</v>
      </c>
      <c r="B276" s="112" t="s">
        <v>3135</v>
      </c>
      <c r="C276" s="112">
        <v>6</v>
      </c>
      <c r="D276" s="117">
        <v>0.0010001503880856257</v>
      </c>
      <c r="E276" s="117">
        <v>1.9731278535996986</v>
      </c>
      <c r="F276" s="112" t="s">
        <v>4760</v>
      </c>
      <c r="G276" s="112" t="b">
        <v>0</v>
      </c>
      <c r="H276" s="112" t="b">
        <v>0</v>
      </c>
      <c r="I276" s="112" t="b">
        <v>0</v>
      </c>
      <c r="J276" s="112" t="b">
        <v>0</v>
      </c>
      <c r="K276" s="112" t="b">
        <v>0</v>
      </c>
      <c r="L276" s="112" t="b">
        <v>0</v>
      </c>
    </row>
    <row r="277" spans="1:12" ht="15">
      <c r="A277" s="112" t="s">
        <v>3210</v>
      </c>
      <c r="B277" s="112" t="s">
        <v>3141</v>
      </c>
      <c r="C277" s="112">
        <v>6</v>
      </c>
      <c r="D277" s="117">
        <v>0.0006924374211756461</v>
      </c>
      <c r="E277" s="117">
        <v>2.4916417934775863</v>
      </c>
      <c r="F277" s="112" t="s">
        <v>4760</v>
      </c>
      <c r="G277" s="112" t="b">
        <v>0</v>
      </c>
      <c r="H277" s="112" t="b">
        <v>0</v>
      </c>
      <c r="I277" s="112" t="b">
        <v>0</v>
      </c>
      <c r="J277" s="112" t="b">
        <v>0</v>
      </c>
      <c r="K277" s="112" t="b">
        <v>0</v>
      </c>
      <c r="L277" s="112" t="b">
        <v>0</v>
      </c>
    </row>
    <row r="278" spans="1:12" ht="15">
      <c r="A278" s="112" t="s">
        <v>3115</v>
      </c>
      <c r="B278" s="112" t="s">
        <v>3166</v>
      </c>
      <c r="C278" s="112">
        <v>6</v>
      </c>
      <c r="D278" s="117">
        <v>0.0006575788492858707</v>
      </c>
      <c r="E278" s="117">
        <v>2.199044965350468</v>
      </c>
      <c r="F278" s="112" t="s">
        <v>4760</v>
      </c>
      <c r="G278" s="112" t="b">
        <v>0</v>
      </c>
      <c r="H278" s="112" t="b">
        <v>0</v>
      </c>
      <c r="I278" s="112" t="b">
        <v>0</v>
      </c>
      <c r="J278" s="112" t="b">
        <v>0</v>
      </c>
      <c r="K278" s="112" t="b">
        <v>0</v>
      </c>
      <c r="L278" s="112" t="b">
        <v>0</v>
      </c>
    </row>
    <row r="279" spans="1:12" ht="15">
      <c r="A279" s="112" t="s">
        <v>3099</v>
      </c>
      <c r="B279" s="112" t="s">
        <v>3143</v>
      </c>
      <c r="C279" s="112">
        <v>6</v>
      </c>
      <c r="D279" s="117">
        <v>0.0010001503880856257</v>
      </c>
      <c r="E279" s="117">
        <v>1.8497102901119316</v>
      </c>
      <c r="F279" s="112" t="s">
        <v>4760</v>
      </c>
      <c r="G279" s="112" t="b">
        <v>0</v>
      </c>
      <c r="H279" s="112" t="b">
        <v>0</v>
      </c>
      <c r="I279" s="112" t="b">
        <v>0</v>
      </c>
      <c r="J279" s="112" t="b">
        <v>0</v>
      </c>
      <c r="K279" s="112" t="b">
        <v>0</v>
      </c>
      <c r="L279" s="112" t="b">
        <v>0</v>
      </c>
    </row>
    <row r="280" spans="1:12" ht="15">
      <c r="A280" s="112" t="s">
        <v>3362</v>
      </c>
      <c r="B280" s="112" t="s">
        <v>3078</v>
      </c>
      <c r="C280" s="112">
        <v>6</v>
      </c>
      <c r="D280" s="117">
        <v>0.0006924374211756461</v>
      </c>
      <c r="E280" s="117">
        <v>1.5986914378365225</v>
      </c>
      <c r="F280" s="112" t="s">
        <v>4760</v>
      </c>
      <c r="G280" s="112" t="b">
        <v>0</v>
      </c>
      <c r="H280" s="112" t="b">
        <v>0</v>
      </c>
      <c r="I280" s="112" t="b">
        <v>0</v>
      </c>
      <c r="J280" s="112" t="b">
        <v>1</v>
      </c>
      <c r="K280" s="112" t="b">
        <v>0</v>
      </c>
      <c r="L280" s="112" t="b">
        <v>0</v>
      </c>
    </row>
    <row r="281" spans="1:12" ht="15">
      <c r="A281" s="112" t="s">
        <v>3110</v>
      </c>
      <c r="B281" s="112" t="s">
        <v>3079</v>
      </c>
      <c r="C281" s="112">
        <v>5</v>
      </c>
      <c r="D281" s="117">
        <v>0.0005770311843130383</v>
      </c>
      <c r="E281" s="117">
        <v>0.8736258977354721</v>
      </c>
      <c r="F281" s="112" t="s">
        <v>4760</v>
      </c>
      <c r="G281" s="112" t="b">
        <v>0</v>
      </c>
      <c r="H281" s="112" t="b">
        <v>0</v>
      </c>
      <c r="I281" s="112" t="b">
        <v>0</v>
      </c>
      <c r="J281" s="112" t="b">
        <v>0</v>
      </c>
      <c r="K281" s="112" t="b">
        <v>0</v>
      </c>
      <c r="L281" s="112" t="b">
        <v>0</v>
      </c>
    </row>
    <row r="282" spans="1:12" ht="15">
      <c r="A282" s="112" t="s">
        <v>3082</v>
      </c>
      <c r="B282" s="112" t="s">
        <v>3079</v>
      </c>
      <c r="C282" s="112">
        <v>5</v>
      </c>
      <c r="D282" s="117">
        <v>0.0005770311843130383</v>
      </c>
      <c r="E282" s="117">
        <v>0.26573636274678586</v>
      </c>
      <c r="F282" s="112" t="s">
        <v>4760</v>
      </c>
      <c r="G282" s="112" t="b">
        <v>0</v>
      </c>
      <c r="H282" s="112" t="b">
        <v>0</v>
      </c>
      <c r="I282" s="112" t="b">
        <v>0</v>
      </c>
      <c r="J282" s="112" t="b">
        <v>0</v>
      </c>
      <c r="K282" s="112" t="b">
        <v>0</v>
      </c>
      <c r="L282" s="112" t="b">
        <v>0</v>
      </c>
    </row>
    <row r="283" spans="1:12" ht="15">
      <c r="A283" s="112" t="s">
        <v>3090</v>
      </c>
      <c r="B283" s="112" t="s">
        <v>3091</v>
      </c>
      <c r="C283" s="112">
        <v>5</v>
      </c>
      <c r="D283" s="117">
        <v>0.0005770311843130383</v>
      </c>
      <c r="E283" s="117">
        <v>0.8106094017332912</v>
      </c>
      <c r="F283" s="112" t="s">
        <v>4760</v>
      </c>
      <c r="G283" s="112" t="b">
        <v>0</v>
      </c>
      <c r="H283" s="112" t="b">
        <v>0</v>
      </c>
      <c r="I283" s="112" t="b">
        <v>0</v>
      </c>
      <c r="J283" s="112" t="b">
        <v>0</v>
      </c>
      <c r="K283" s="112" t="b">
        <v>0</v>
      </c>
      <c r="L283" s="112" t="b">
        <v>0</v>
      </c>
    </row>
    <row r="284" spans="1:12" ht="15">
      <c r="A284" s="112" t="s">
        <v>3144</v>
      </c>
      <c r="B284" s="112" t="s">
        <v>3127</v>
      </c>
      <c r="C284" s="112">
        <v>5</v>
      </c>
      <c r="D284" s="117">
        <v>0.0005770311843130383</v>
      </c>
      <c r="E284" s="117">
        <v>2.1284638910647606</v>
      </c>
      <c r="F284" s="112" t="s">
        <v>4760</v>
      </c>
      <c r="G284" s="112" t="b">
        <v>0</v>
      </c>
      <c r="H284" s="112" t="b">
        <v>0</v>
      </c>
      <c r="I284" s="112" t="b">
        <v>0</v>
      </c>
      <c r="J284" s="112" t="b">
        <v>0</v>
      </c>
      <c r="K284" s="112" t="b">
        <v>0</v>
      </c>
      <c r="L284" s="112" t="b">
        <v>0</v>
      </c>
    </row>
    <row r="285" spans="1:12" ht="15">
      <c r="A285" s="112" t="s">
        <v>3521</v>
      </c>
      <c r="B285" s="112" t="s">
        <v>3079</v>
      </c>
      <c r="C285" s="112">
        <v>5</v>
      </c>
      <c r="D285" s="117">
        <v>0.0005770311843130383</v>
      </c>
      <c r="E285" s="117">
        <v>1.7428576174664483</v>
      </c>
      <c r="F285" s="112" t="s">
        <v>4760</v>
      </c>
      <c r="G285" s="112" t="b">
        <v>0</v>
      </c>
      <c r="H285" s="112" t="b">
        <v>0</v>
      </c>
      <c r="I285" s="112" t="b">
        <v>0</v>
      </c>
      <c r="J285" s="112" t="b">
        <v>0</v>
      </c>
      <c r="K285" s="112" t="b">
        <v>0</v>
      </c>
      <c r="L285" s="112" t="b">
        <v>0</v>
      </c>
    </row>
    <row r="286" spans="1:12" ht="15">
      <c r="A286" s="112" t="s">
        <v>3525</v>
      </c>
      <c r="B286" s="112" t="s">
        <v>3436</v>
      </c>
      <c r="C286" s="112">
        <v>5</v>
      </c>
      <c r="D286" s="117">
        <v>0.0005770311843130383</v>
      </c>
      <c r="E286" s="117">
        <v>3.350312640681117</v>
      </c>
      <c r="F286" s="112" t="s">
        <v>4760</v>
      </c>
      <c r="G286" s="112" t="b">
        <v>0</v>
      </c>
      <c r="H286" s="112" t="b">
        <v>0</v>
      </c>
      <c r="I286" s="112" t="b">
        <v>0</v>
      </c>
      <c r="J286" s="112" t="b">
        <v>0</v>
      </c>
      <c r="K286" s="112" t="b">
        <v>0</v>
      </c>
      <c r="L286" s="112" t="b">
        <v>0</v>
      </c>
    </row>
    <row r="287" spans="1:12" ht="15">
      <c r="A287" s="112" t="s">
        <v>3097</v>
      </c>
      <c r="B287" s="112" t="s">
        <v>3081</v>
      </c>
      <c r="C287" s="112">
        <v>5</v>
      </c>
      <c r="D287" s="117">
        <v>0.0005770311843130383</v>
      </c>
      <c r="E287" s="117">
        <v>0.8040579572612168</v>
      </c>
      <c r="F287" s="112" t="s">
        <v>4760</v>
      </c>
      <c r="G287" s="112" t="b">
        <v>0</v>
      </c>
      <c r="H287" s="112" t="b">
        <v>0</v>
      </c>
      <c r="I287" s="112" t="b">
        <v>0</v>
      </c>
      <c r="J287" s="112" t="b">
        <v>0</v>
      </c>
      <c r="K287" s="112" t="b">
        <v>0</v>
      </c>
      <c r="L287" s="112" t="b">
        <v>0</v>
      </c>
    </row>
    <row r="288" spans="1:12" ht="15">
      <c r="A288" s="112" t="s">
        <v>3097</v>
      </c>
      <c r="B288" s="112" t="s">
        <v>3125</v>
      </c>
      <c r="C288" s="112">
        <v>5</v>
      </c>
      <c r="D288" s="117">
        <v>0.0005770311843130383</v>
      </c>
      <c r="E288" s="117">
        <v>1.6271307124191943</v>
      </c>
      <c r="F288" s="112" t="s">
        <v>4760</v>
      </c>
      <c r="G288" s="112" t="b">
        <v>0</v>
      </c>
      <c r="H288" s="112" t="b">
        <v>0</v>
      </c>
      <c r="I288" s="112" t="b">
        <v>0</v>
      </c>
      <c r="J288" s="112" t="b">
        <v>0</v>
      </c>
      <c r="K288" s="112" t="b">
        <v>0</v>
      </c>
      <c r="L288" s="112" t="b">
        <v>0</v>
      </c>
    </row>
    <row r="289" spans="1:12" ht="15">
      <c r="A289" s="112" t="s">
        <v>3125</v>
      </c>
      <c r="B289" s="112" t="s">
        <v>3097</v>
      </c>
      <c r="C289" s="112">
        <v>5</v>
      </c>
      <c r="D289" s="117">
        <v>0.0005770311843130383</v>
      </c>
      <c r="E289" s="117">
        <v>1.6271307124191943</v>
      </c>
      <c r="F289" s="112" t="s">
        <v>4760</v>
      </c>
      <c r="G289" s="112" t="b">
        <v>0</v>
      </c>
      <c r="H289" s="112" t="b">
        <v>0</v>
      </c>
      <c r="I289" s="112" t="b">
        <v>0</v>
      </c>
      <c r="J289" s="112" t="b">
        <v>0</v>
      </c>
      <c r="K289" s="112" t="b">
        <v>0</v>
      </c>
      <c r="L289" s="112" t="b">
        <v>0</v>
      </c>
    </row>
    <row r="290" spans="1:12" ht="15">
      <c r="A290" s="112" t="s">
        <v>3097</v>
      </c>
      <c r="B290" s="112" t="s">
        <v>3108</v>
      </c>
      <c r="C290" s="112">
        <v>5</v>
      </c>
      <c r="D290" s="117">
        <v>0.0005770311843130383</v>
      </c>
      <c r="E290" s="117">
        <v>1.4188547699921117</v>
      </c>
      <c r="F290" s="112" t="s">
        <v>4760</v>
      </c>
      <c r="G290" s="112" t="b">
        <v>0</v>
      </c>
      <c r="H290" s="112" t="b">
        <v>0</v>
      </c>
      <c r="I290" s="112" t="b">
        <v>0</v>
      </c>
      <c r="J290" s="112" t="b">
        <v>0</v>
      </c>
      <c r="K290" s="112" t="b">
        <v>0</v>
      </c>
      <c r="L290" s="112" t="b">
        <v>0</v>
      </c>
    </row>
    <row r="291" spans="1:12" ht="15">
      <c r="A291" s="112" t="s">
        <v>3101</v>
      </c>
      <c r="B291" s="112" t="s">
        <v>3097</v>
      </c>
      <c r="C291" s="112">
        <v>5</v>
      </c>
      <c r="D291" s="117">
        <v>0.0005770311843130383</v>
      </c>
      <c r="E291" s="117">
        <v>1.3431340560539935</v>
      </c>
      <c r="F291" s="112" t="s">
        <v>4760</v>
      </c>
      <c r="G291" s="112" t="b">
        <v>0</v>
      </c>
      <c r="H291" s="112" t="b">
        <v>0</v>
      </c>
      <c r="I291" s="112" t="b">
        <v>0</v>
      </c>
      <c r="J291" s="112" t="b">
        <v>0</v>
      </c>
      <c r="K291" s="112" t="b">
        <v>0</v>
      </c>
      <c r="L291" s="112" t="b">
        <v>0</v>
      </c>
    </row>
    <row r="292" spans="1:12" ht="15">
      <c r="A292" s="112" t="s">
        <v>3392</v>
      </c>
      <c r="B292" s="112" t="s">
        <v>3530</v>
      </c>
      <c r="C292" s="112">
        <v>5</v>
      </c>
      <c r="D292" s="117">
        <v>0.0005770311843130383</v>
      </c>
      <c r="E292" s="117">
        <v>3.2833658510505037</v>
      </c>
      <c r="F292" s="112" t="s">
        <v>4760</v>
      </c>
      <c r="G292" s="112" t="b">
        <v>0</v>
      </c>
      <c r="H292" s="112" t="b">
        <v>0</v>
      </c>
      <c r="I292" s="112" t="b">
        <v>0</v>
      </c>
      <c r="J292" s="112" t="b">
        <v>0</v>
      </c>
      <c r="K292" s="112" t="b">
        <v>0</v>
      </c>
      <c r="L292" s="112" t="b">
        <v>0</v>
      </c>
    </row>
    <row r="293" spans="1:12" ht="15">
      <c r="A293" s="112" t="s">
        <v>3109</v>
      </c>
      <c r="B293" s="112" t="s">
        <v>3172</v>
      </c>
      <c r="C293" s="112">
        <v>5</v>
      </c>
      <c r="D293" s="117">
        <v>0.0005770311843130383</v>
      </c>
      <c r="E293" s="117">
        <v>2.0280933459471977</v>
      </c>
      <c r="F293" s="112" t="s">
        <v>4760</v>
      </c>
      <c r="G293" s="112" t="b">
        <v>0</v>
      </c>
      <c r="H293" s="112" t="b">
        <v>0</v>
      </c>
      <c r="I293" s="112" t="b">
        <v>0</v>
      </c>
      <c r="J293" s="112" t="b">
        <v>0</v>
      </c>
      <c r="K293" s="112" t="b">
        <v>0</v>
      </c>
      <c r="L293" s="112" t="b">
        <v>0</v>
      </c>
    </row>
    <row r="294" spans="1:12" ht="15">
      <c r="A294" s="112" t="s">
        <v>3172</v>
      </c>
      <c r="B294" s="112" t="s">
        <v>3533</v>
      </c>
      <c r="C294" s="112">
        <v>5</v>
      </c>
      <c r="D294" s="117">
        <v>0.0005770311843130383</v>
      </c>
      <c r="E294" s="117">
        <v>2.9523726320090793</v>
      </c>
      <c r="F294" s="112" t="s">
        <v>4760</v>
      </c>
      <c r="G294" s="112" t="b">
        <v>0</v>
      </c>
      <c r="H294" s="112" t="b">
        <v>0</v>
      </c>
      <c r="I294" s="112" t="b">
        <v>0</v>
      </c>
      <c r="J294" s="112" t="b">
        <v>0</v>
      </c>
      <c r="K294" s="112" t="b">
        <v>0</v>
      </c>
      <c r="L294" s="112" t="b">
        <v>0</v>
      </c>
    </row>
    <row r="295" spans="1:12" ht="15">
      <c r="A295" s="112" t="s">
        <v>3248</v>
      </c>
      <c r="B295" s="112" t="s">
        <v>3341</v>
      </c>
      <c r="C295" s="112">
        <v>5</v>
      </c>
      <c r="D295" s="117">
        <v>0.0005770311843130383</v>
      </c>
      <c r="E295" s="117">
        <v>2.8829512232506107</v>
      </c>
      <c r="F295" s="112" t="s">
        <v>4760</v>
      </c>
      <c r="G295" s="112" t="b">
        <v>0</v>
      </c>
      <c r="H295" s="112" t="b">
        <v>0</v>
      </c>
      <c r="I295" s="112" t="b">
        <v>0</v>
      </c>
      <c r="J295" s="112" t="b">
        <v>0</v>
      </c>
      <c r="K295" s="112" t="b">
        <v>0</v>
      </c>
      <c r="L295" s="112" t="b">
        <v>0</v>
      </c>
    </row>
    <row r="296" spans="1:12" ht="15">
      <c r="A296" s="112" t="s">
        <v>3534</v>
      </c>
      <c r="B296" s="112" t="s">
        <v>3455</v>
      </c>
      <c r="C296" s="112">
        <v>5</v>
      </c>
      <c r="D296" s="117">
        <v>0.0005770311843130383</v>
      </c>
      <c r="E296" s="117">
        <v>3.350312640681117</v>
      </c>
      <c r="F296" s="112" t="s">
        <v>4760</v>
      </c>
      <c r="G296" s="112" t="b">
        <v>0</v>
      </c>
      <c r="H296" s="112" t="b">
        <v>0</v>
      </c>
      <c r="I296" s="112" t="b">
        <v>0</v>
      </c>
      <c r="J296" s="112" t="b">
        <v>0</v>
      </c>
      <c r="K296" s="112" t="b">
        <v>0</v>
      </c>
      <c r="L296" s="112" t="b">
        <v>0</v>
      </c>
    </row>
    <row r="297" spans="1:12" ht="15">
      <c r="A297" s="112" t="s">
        <v>3455</v>
      </c>
      <c r="B297" s="112" t="s">
        <v>3173</v>
      </c>
      <c r="C297" s="112">
        <v>5</v>
      </c>
      <c r="D297" s="117">
        <v>0.0005770311843130383</v>
      </c>
      <c r="E297" s="117">
        <v>2.873191385961454</v>
      </c>
      <c r="F297" s="112" t="s">
        <v>4760</v>
      </c>
      <c r="G297" s="112" t="b">
        <v>0</v>
      </c>
      <c r="H297" s="112" t="b">
        <v>0</v>
      </c>
      <c r="I297" s="112" t="b">
        <v>0</v>
      </c>
      <c r="J297" s="112" t="b">
        <v>0</v>
      </c>
      <c r="K297" s="112" t="b">
        <v>0</v>
      </c>
      <c r="L297" s="112" t="b">
        <v>0</v>
      </c>
    </row>
    <row r="298" spans="1:12" ht="15">
      <c r="A298" s="112" t="s">
        <v>3342</v>
      </c>
      <c r="B298" s="112" t="s">
        <v>3227</v>
      </c>
      <c r="C298" s="112">
        <v>5</v>
      </c>
      <c r="D298" s="117">
        <v>0.0005770311843130383</v>
      </c>
      <c r="E298" s="117">
        <v>2.845162662361211</v>
      </c>
      <c r="F298" s="112" t="s">
        <v>4760</v>
      </c>
      <c r="G298" s="112" t="b">
        <v>1</v>
      </c>
      <c r="H298" s="112" t="b">
        <v>0</v>
      </c>
      <c r="I298" s="112" t="b">
        <v>0</v>
      </c>
      <c r="J298" s="112" t="b">
        <v>0</v>
      </c>
      <c r="K298" s="112" t="b">
        <v>0</v>
      </c>
      <c r="L298" s="112" t="b">
        <v>0</v>
      </c>
    </row>
    <row r="299" spans="1:12" ht="15">
      <c r="A299" s="112" t="s">
        <v>3080</v>
      </c>
      <c r="B299" s="112" t="s">
        <v>3249</v>
      </c>
      <c r="C299" s="112">
        <v>5</v>
      </c>
      <c r="D299" s="117">
        <v>0.0005770311843130383</v>
      </c>
      <c r="E299" s="117">
        <v>1.4679778752797927</v>
      </c>
      <c r="F299" s="112" t="s">
        <v>4760</v>
      </c>
      <c r="G299" s="112" t="b">
        <v>0</v>
      </c>
      <c r="H299" s="112" t="b">
        <v>0</v>
      </c>
      <c r="I299" s="112" t="b">
        <v>0</v>
      </c>
      <c r="J299" s="112" t="b">
        <v>0</v>
      </c>
      <c r="K299" s="112" t="b">
        <v>0</v>
      </c>
      <c r="L299" s="112" t="b">
        <v>0</v>
      </c>
    </row>
    <row r="300" spans="1:12" ht="15">
      <c r="A300" s="112" t="s">
        <v>3172</v>
      </c>
      <c r="B300" s="112" t="s">
        <v>3457</v>
      </c>
      <c r="C300" s="112">
        <v>5</v>
      </c>
      <c r="D300" s="117">
        <v>0.0005770311843130383</v>
      </c>
      <c r="E300" s="117">
        <v>2.873191385961454</v>
      </c>
      <c r="F300" s="112" t="s">
        <v>4760</v>
      </c>
      <c r="G300" s="112" t="b">
        <v>0</v>
      </c>
      <c r="H300" s="112" t="b">
        <v>0</v>
      </c>
      <c r="I300" s="112" t="b">
        <v>0</v>
      </c>
      <c r="J300" s="112" t="b">
        <v>1</v>
      </c>
      <c r="K300" s="112" t="b">
        <v>0</v>
      </c>
      <c r="L300" s="112" t="b">
        <v>0</v>
      </c>
    </row>
    <row r="301" spans="1:12" ht="15">
      <c r="A301" s="112" t="s">
        <v>3535</v>
      </c>
      <c r="B301" s="112" t="s">
        <v>3202</v>
      </c>
      <c r="C301" s="112">
        <v>5</v>
      </c>
      <c r="D301" s="117">
        <v>0.0005770311843130383</v>
      </c>
      <c r="E301" s="117">
        <v>3.0145205387579237</v>
      </c>
      <c r="F301" s="112" t="s">
        <v>4760</v>
      </c>
      <c r="G301" s="112" t="b">
        <v>0</v>
      </c>
      <c r="H301" s="112" t="b">
        <v>0</v>
      </c>
      <c r="I301" s="112" t="b">
        <v>0</v>
      </c>
      <c r="J301" s="112" t="b">
        <v>0</v>
      </c>
      <c r="K301" s="112" t="b">
        <v>0</v>
      </c>
      <c r="L301" s="112" t="b">
        <v>0</v>
      </c>
    </row>
    <row r="302" spans="1:12" ht="15">
      <c r="A302" s="112" t="s">
        <v>3202</v>
      </c>
      <c r="B302" s="112" t="s">
        <v>3536</v>
      </c>
      <c r="C302" s="112">
        <v>5</v>
      </c>
      <c r="D302" s="117">
        <v>0.0005770311843130383</v>
      </c>
      <c r="E302" s="117">
        <v>3.0145205387579237</v>
      </c>
      <c r="F302" s="112" t="s">
        <v>4760</v>
      </c>
      <c r="G302" s="112" t="b">
        <v>0</v>
      </c>
      <c r="H302" s="112" t="b">
        <v>0</v>
      </c>
      <c r="I302" s="112" t="b">
        <v>0</v>
      </c>
      <c r="J302" s="112" t="b">
        <v>0</v>
      </c>
      <c r="K302" s="112" t="b">
        <v>0</v>
      </c>
      <c r="L302" s="112" t="b">
        <v>0</v>
      </c>
    </row>
    <row r="303" spans="1:12" ht="15">
      <c r="A303" s="112" t="s">
        <v>3536</v>
      </c>
      <c r="B303" s="112" t="s">
        <v>3537</v>
      </c>
      <c r="C303" s="112">
        <v>5</v>
      </c>
      <c r="D303" s="117">
        <v>0.0005770311843130383</v>
      </c>
      <c r="E303" s="117">
        <v>3.429493886728742</v>
      </c>
      <c r="F303" s="112" t="s">
        <v>4760</v>
      </c>
      <c r="G303" s="112" t="b">
        <v>0</v>
      </c>
      <c r="H303" s="112" t="b">
        <v>0</v>
      </c>
      <c r="I303" s="112" t="b">
        <v>0</v>
      </c>
      <c r="J303" s="112" t="b">
        <v>1</v>
      </c>
      <c r="K303" s="112" t="b">
        <v>0</v>
      </c>
      <c r="L303" s="112" t="b">
        <v>0</v>
      </c>
    </row>
    <row r="304" spans="1:12" ht="15">
      <c r="A304" s="112" t="s">
        <v>3537</v>
      </c>
      <c r="B304" s="112" t="s">
        <v>3276</v>
      </c>
      <c r="C304" s="112">
        <v>5</v>
      </c>
      <c r="D304" s="117">
        <v>0.0005770311843130383</v>
      </c>
      <c r="E304" s="117">
        <v>3.1284638910647606</v>
      </c>
      <c r="F304" s="112" t="s">
        <v>4760</v>
      </c>
      <c r="G304" s="112" t="b">
        <v>1</v>
      </c>
      <c r="H304" s="112" t="b">
        <v>0</v>
      </c>
      <c r="I304" s="112" t="b">
        <v>0</v>
      </c>
      <c r="J304" s="112" t="b">
        <v>0</v>
      </c>
      <c r="K304" s="112" t="b">
        <v>0</v>
      </c>
      <c r="L304" s="112" t="b">
        <v>0</v>
      </c>
    </row>
    <row r="305" spans="1:12" ht="15">
      <c r="A305" s="112" t="s">
        <v>3276</v>
      </c>
      <c r="B305" s="112" t="s">
        <v>3080</v>
      </c>
      <c r="C305" s="112">
        <v>5</v>
      </c>
      <c r="D305" s="117">
        <v>0.0005770311843130383</v>
      </c>
      <c r="E305" s="117">
        <v>1.50521460066686</v>
      </c>
      <c r="F305" s="112" t="s">
        <v>4760</v>
      </c>
      <c r="G305" s="112" t="b">
        <v>0</v>
      </c>
      <c r="H305" s="112" t="b">
        <v>0</v>
      </c>
      <c r="I305" s="112" t="b">
        <v>0</v>
      </c>
      <c r="J305" s="112" t="b">
        <v>0</v>
      </c>
      <c r="K305" s="112" t="b">
        <v>0</v>
      </c>
      <c r="L305" s="112" t="b">
        <v>0</v>
      </c>
    </row>
    <row r="306" spans="1:12" ht="15">
      <c r="A306" s="112" t="s">
        <v>3080</v>
      </c>
      <c r="B306" s="112" t="s">
        <v>3538</v>
      </c>
      <c r="C306" s="112">
        <v>5</v>
      </c>
      <c r="D306" s="117">
        <v>0.0005770311843130383</v>
      </c>
      <c r="E306" s="117">
        <v>1.810400556101999</v>
      </c>
      <c r="F306" s="112" t="s">
        <v>4760</v>
      </c>
      <c r="G306" s="112" t="b">
        <v>0</v>
      </c>
      <c r="H306" s="112" t="b">
        <v>0</v>
      </c>
      <c r="I306" s="112" t="b">
        <v>0</v>
      </c>
      <c r="J306" s="112" t="b">
        <v>0</v>
      </c>
      <c r="K306" s="112" t="b">
        <v>0</v>
      </c>
      <c r="L306" s="112" t="b">
        <v>0</v>
      </c>
    </row>
    <row r="307" spans="1:12" ht="15">
      <c r="A307" s="112" t="s">
        <v>3538</v>
      </c>
      <c r="B307" s="112" t="s">
        <v>3539</v>
      </c>
      <c r="C307" s="112">
        <v>5</v>
      </c>
      <c r="D307" s="117">
        <v>0.0005770311843130383</v>
      </c>
      <c r="E307" s="117">
        <v>3.429493886728742</v>
      </c>
      <c r="F307" s="112" t="s">
        <v>4760</v>
      </c>
      <c r="G307" s="112" t="b">
        <v>0</v>
      </c>
      <c r="H307" s="112" t="b">
        <v>0</v>
      </c>
      <c r="I307" s="112" t="b">
        <v>0</v>
      </c>
      <c r="J307" s="112" t="b">
        <v>0</v>
      </c>
      <c r="K307" s="112" t="b">
        <v>0</v>
      </c>
      <c r="L307" s="112" t="b">
        <v>0</v>
      </c>
    </row>
    <row r="308" spans="1:12" ht="15">
      <c r="A308" s="112" t="s">
        <v>3539</v>
      </c>
      <c r="B308" s="112" t="s">
        <v>3540</v>
      </c>
      <c r="C308" s="112">
        <v>5</v>
      </c>
      <c r="D308" s="117">
        <v>0.0005770311843130383</v>
      </c>
      <c r="E308" s="117">
        <v>3.429493886728742</v>
      </c>
      <c r="F308" s="112" t="s">
        <v>4760</v>
      </c>
      <c r="G308" s="112" t="b">
        <v>0</v>
      </c>
      <c r="H308" s="112" t="b">
        <v>0</v>
      </c>
      <c r="I308" s="112" t="b">
        <v>0</v>
      </c>
      <c r="J308" s="112" t="b">
        <v>0</v>
      </c>
      <c r="K308" s="112" t="b">
        <v>0</v>
      </c>
      <c r="L308" s="112" t="b">
        <v>0</v>
      </c>
    </row>
    <row r="309" spans="1:12" ht="15">
      <c r="A309" s="112" t="s">
        <v>3540</v>
      </c>
      <c r="B309" s="112" t="s">
        <v>3196</v>
      </c>
      <c r="C309" s="112">
        <v>5</v>
      </c>
      <c r="D309" s="117">
        <v>0.0005770311843130383</v>
      </c>
      <c r="E309" s="117">
        <v>2.9823358553865225</v>
      </c>
      <c r="F309" s="112" t="s">
        <v>4760</v>
      </c>
      <c r="G309" s="112" t="b">
        <v>0</v>
      </c>
      <c r="H309" s="112" t="b">
        <v>0</v>
      </c>
      <c r="I309" s="112" t="b">
        <v>0</v>
      </c>
      <c r="J309" s="112" t="b">
        <v>1</v>
      </c>
      <c r="K309" s="112" t="b">
        <v>0</v>
      </c>
      <c r="L309" s="112" t="b">
        <v>0</v>
      </c>
    </row>
    <row r="310" spans="1:12" ht="15">
      <c r="A310" s="112" t="s">
        <v>3196</v>
      </c>
      <c r="B310" s="112" t="s">
        <v>3541</v>
      </c>
      <c r="C310" s="112">
        <v>5</v>
      </c>
      <c r="D310" s="117">
        <v>0.0005770311843130383</v>
      </c>
      <c r="E310" s="117">
        <v>2.9823358553865225</v>
      </c>
      <c r="F310" s="112" t="s">
        <v>4760</v>
      </c>
      <c r="G310" s="112" t="b">
        <v>1</v>
      </c>
      <c r="H310" s="112" t="b">
        <v>0</v>
      </c>
      <c r="I310" s="112" t="b">
        <v>0</v>
      </c>
      <c r="J310" s="112" t="b">
        <v>0</v>
      </c>
      <c r="K310" s="112" t="b">
        <v>0</v>
      </c>
      <c r="L310" s="112" t="b">
        <v>0</v>
      </c>
    </row>
    <row r="311" spans="1:12" ht="15">
      <c r="A311" s="112" t="s">
        <v>3541</v>
      </c>
      <c r="B311" s="112" t="s">
        <v>3542</v>
      </c>
      <c r="C311" s="112">
        <v>5</v>
      </c>
      <c r="D311" s="117">
        <v>0.0005770311843130383</v>
      </c>
      <c r="E311" s="117">
        <v>3.429493886728742</v>
      </c>
      <c r="F311" s="112" t="s">
        <v>4760</v>
      </c>
      <c r="G311" s="112" t="b">
        <v>0</v>
      </c>
      <c r="H311" s="112" t="b">
        <v>0</v>
      </c>
      <c r="I311" s="112" t="b">
        <v>0</v>
      </c>
      <c r="J311" s="112" t="b">
        <v>0</v>
      </c>
      <c r="K311" s="112" t="b">
        <v>0</v>
      </c>
      <c r="L311" s="112" t="b">
        <v>0</v>
      </c>
    </row>
    <row r="312" spans="1:12" ht="15">
      <c r="A312" s="112" t="s">
        <v>3542</v>
      </c>
      <c r="B312" s="112" t="s">
        <v>3543</v>
      </c>
      <c r="C312" s="112">
        <v>5</v>
      </c>
      <c r="D312" s="117">
        <v>0.0005770311843130383</v>
      </c>
      <c r="E312" s="117">
        <v>3.429493886728742</v>
      </c>
      <c r="F312" s="112" t="s">
        <v>4760</v>
      </c>
      <c r="G312" s="112" t="b">
        <v>0</v>
      </c>
      <c r="H312" s="112" t="b">
        <v>0</v>
      </c>
      <c r="I312" s="112" t="b">
        <v>0</v>
      </c>
      <c r="J312" s="112" t="b">
        <v>0</v>
      </c>
      <c r="K312" s="112" t="b">
        <v>0</v>
      </c>
      <c r="L312" s="112" t="b">
        <v>0</v>
      </c>
    </row>
    <row r="313" spans="1:12" ht="15">
      <c r="A313" s="112" t="s">
        <v>3543</v>
      </c>
      <c r="B313" s="112" t="s">
        <v>3090</v>
      </c>
      <c r="C313" s="112">
        <v>5</v>
      </c>
      <c r="D313" s="117">
        <v>0.0005770311843130383</v>
      </c>
      <c r="E313" s="117">
        <v>2.1072745919948224</v>
      </c>
      <c r="F313" s="112" t="s">
        <v>4760</v>
      </c>
      <c r="G313" s="112" t="b">
        <v>0</v>
      </c>
      <c r="H313" s="112" t="b">
        <v>0</v>
      </c>
      <c r="I313" s="112" t="b">
        <v>0</v>
      </c>
      <c r="J313" s="112" t="b">
        <v>0</v>
      </c>
      <c r="K313" s="112" t="b">
        <v>0</v>
      </c>
      <c r="L313" s="112" t="b">
        <v>0</v>
      </c>
    </row>
    <row r="314" spans="1:12" ht="15">
      <c r="A314" s="112" t="s">
        <v>3121</v>
      </c>
      <c r="B314" s="112" t="s">
        <v>3544</v>
      </c>
      <c r="C314" s="112">
        <v>5</v>
      </c>
      <c r="D314" s="117">
        <v>0.0005770311843130383</v>
      </c>
      <c r="E314" s="117">
        <v>2.681305859722541</v>
      </c>
      <c r="F314" s="112" t="s">
        <v>4760</v>
      </c>
      <c r="G314" s="112" t="b">
        <v>0</v>
      </c>
      <c r="H314" s="112" t="b">
        <v>0</v>
      </c>
      <c r="I314" s="112" t="b">
        <v>0</v>
      </c>
      <c r="J314" s="112" t="b">
        <v>1</v>
      </c>
      <c r="K314" s="112" t="b">
        <v>0</v>
      </c>
      <c r="L314" s="112" t="b">
        <v>0</v>
      </c>
    </row>
    <row r="315" spans="1:12" ht="15">
      <c r="A315" s="112" t="s">
        <v>3544</v>
      </c>
      <c r="B315" s="112" t="s">
        <v>3169</v>
      </c>
      <c r="C315" s="112">
        <v>5</v>
      </c>
      <c r="D315" s="117">
        <v>0.0005770311843130383</v>
      </c>
      <c r="E315" s="117">
        <v>2.9523726320090793</v>
      </c>
      <c r="F315" s="112" t="s">
        <v>4760</v>
      </c>
      <c r="G315" s="112" t="b">
        <v>1</v>
      </c>
      <c r="H315" s="112" t="b">
        <v>0</v>
      </c>
      <c r="I315" s="112" t="b">
        <v>0</v>
      </c>
      <c r="J315" s="112" t="b">
        <v>0</v>
      </c>
      <c r="K315" s="112" t="b">
        <v>0</v>
      </c>
      <c r="L315" s="112" t="b">
        <v>0</v>
      </c>
    </row>
    <row r="316" spans="1:12" ht="15">
      <c r="A316" s="112" t="s">
        <v>3169</v>
      </c>
      <c r="B316" s="112" t="s">
        <v>3343</v>
      </c>
      <c r="C316" s="112">
        <v>5</v>
      </c>
      <c r="D316" s="117">
        <v>0.0005770311843130383</v>
      </c>
      <c r="E316" s="117">
        <v>2.7482526493531543</v>
      </c>
      <c r="F316" s="112" t="s">
        <v>4760</v>
      </c>
      <c r="G316" s="112" t="b">
        <v>0</v>
      </c>
      <c r="H316" s="112" t="b">
        <v>0</v>
      </c>
      <c r="I316" s="112" t="b">
        <v>0</v>
      </c>
      <c r="J316" s="112" t="b">
        <v>0</v>
      </c>
      <c r="K316" s="112" t="b">
        <v>0</v>
      </c>
      <c r="L316" s="112" t="b">
        <v>0</v>
      </c>
    </row>
    <row r="317" spans="1:12" ht="15">
      <c r="A317" s="112" t="s">
        <v>3343</v>
      </c>
      <c r="B317" s="112" t="s">
        <v>3197</v>
      </c>
      <c r="C317" s="112">
        <v>5</v>
      </c>
      <c r="D317" s="117">
        <v>0.0005770311843130383</v>
      </c>
      <c r="E317" s="117">
        <v>2.7782158727305974</v>
      </c>
      <c r="F317" s="112" t="s">
        <v>4760</v>
      </c>
      <c r="G317" s="112" t="b">
        <v>0</v>
      </c>
      <c r="H317" s="112" t="b">
        <v>0</v>
      </c>
      <c r="I317" s="112" t="b">
        <v>0</v>
      </c>
      <c r="J317" s="112" t="b">
        <v>0</v>
      </c>
      <c r="K317" s="112" t="b">
        <v>0</v>
      </c>
      <c r="L317" s="112" t="b">
        <v>0</v>
      </c>
    </row>
    <row r="318" spans="1:12" ht="15">
      <c r="A318" s="112" t="s">
        <v>3197</v>
      </c>
      <c r="B318" s="112" t="s">
        <v>3204</v>
      </c>
      <c r="C318" s="112">
        <v>5</v>
      </c>
      <c r="D318" s="117">
        <v>0.0005770311843130383</v>
      </c>
      <c r="E318" s="117">
        <v>2.5673625074157043</v>
      </c>
      <c r="F318" s="112" t="s">
        <v>4760</v>
      </c>
      <c r="G318" s="112" t="b">
        <v>0</v>
      </c>
      <c r="H318" s="112" t="b">
        <v>0</v>
      </c>
      <c r="I318" s="112" t="b">
        <v>0</v>
      </c>
      <c r="J318" s="112" t="b">
        <v>0</v>
      </c>
      <c r="K318" s="112" t="b">
        <v>0</v>
      </c>
      <c r="L318" s="112" t="b">
        <v>0</v>
      </c>
    </row>
    <row r="319" spans="1:12" ht="15">
      <c r="A319" s="112" t="s">
        <v>3204</v>
      </c>
      <c r="B319" s="112" t="s">
        <v>3545</v>
      </c>
      <c r="C319" s="112">
        <v>5</v>
      </c>
      <c r="D319" s="117">
        <v>0.0005770311843130383</v>
      </c>
      <c r="E319" s="117">
        <v>3.0145205387579237</v>
      </c>
      <c r="F319" s="112" t="s">
        <v>4760</v>
      </c>
      <c r="G319" s="112" t="b">
        <v>0</v>
      </c>
      <c r="H319" s="112" t="b">
        <v>0</v>
      </c>
      <c r="I319" s="112" t="b">
        <v>0</v>
      </c>
      <c r="J319" s="112" t="b">
        <v>0</v>
      </c>
      <c r="K319" s="112" t="b">
        <v>0</v>
      </c>
      <c r="L319" s="112" t="b">
        <v>0</v>
      </c>
    </row>
    <row r="320" spans="1:12" ht="15">
      <c r="A320" s="112" t="s">
        <v>3545</v>
      </c>
      <c r="B320" s="112" t="s">
        <v>3546</v>
      </c>
      <c r="C320" s="112">
        <v>5</v>
      </c>
      <c r="D320" s="117">
        <v>0.0005770311843130383</v>
      </c>
      <c r="E320" s="117">
        <v>3.429493886728742</v>
      </c>
      <c r="F320" s="112" t="s">
        <v>4760</v>
      </c>
      <c r="G320" s="112" t="b">
        <v>0</v>
      </c>
      <c r="H320" s="112" t="b">
        <v>0</v>
      </c>
      <c r="I320" s="112" t="b">
        <v>0</v>
      </c>
      <c r="J320" s="112" t="b">
        <v>0</v>
      </c>
      <c r="K320" s="112" t="b">
        <v>0</v>
      </c>
      <c r="L320" s="112" t="b">
        <v>0</v>
      </c>
    </row>
    <row r="321" spans="1:12" ht="15">
      <c r="A321" s="112" t="s">
        <v>3546</v>
      </c>
      <c r="B321" s="112" t="s">
        <v>3277</v>
      </c>
      <c r="C321" s="112">
        <v>5</v>
      </c>
      <c r="D321" s="117">
        <v>0.0005770311843130383</v>
      </c>
      <c r="E321" s="117">
        <v>3.1742213816254354</v>
      </c>
      <c r="F321" s="112" t="s">
        <v>4760</v>
      </c>
      <c r="G321" s="112" t="b">
        <v>0</v>
      </c>
      <c r="H321" s="112" t="b">
        <v>0</v>
      </c>
      <c r="I321" s="112" t="b">
        <v>0</v>
      </c>
      <c r="J321" s="112" t="b">
        <v>0</v>
      </c>
      <c r="K321" s="112" t="b">
        <v>0</v>
      </c>
      <c r="L321" s="112" t="b">
        <v>0</v>
      </c>
    </row>
    <row r="322" spans="1:12" ht="15">
      <c r="A322" s="112" t="s">
        <v>3277</v>
      </c>
      <c r="B322" s="112" t="s">
        <v>3547</v>
      </c>
      <c r="C322" s="112">
        <v>5</v>
      </c>
      <c r="D322" s="117">
        <v>0.0005770311843130383</v>
      </c>
      <c r="E322" s="117">
        <v>3.1284638910647606</v>
      </c>
      <c r="F322" s="112" t="s">
        <v>4760</v>
      </c>
      <c r="G322" s="112" t="b">
        <v>0</v>
      </c>
      <c r="H322" s="112" t="b">
        <v>0</v>
      </c>
      <c r="I322" s="112" t="b">
        <v>0</v>
      </c>
      <c r="J322" s="112" t="b">
        <v>0</v>
      </c>
      <c r="K322" s="112" t="b">
        <v>0</v>
      </c>
      <c r="L322" s="112" t="b">
        <v>0</v>
      </c>
    </row>
    <row r="323" spans="1:12" ht="15">
      <c r="A323" s="112" t="s">
        <v>3547</v>
      </c>
      <c r="B323" s="112" t="s">
        <v>3548</v>
      </c>
      <c r="C323" s="112">
        <v>5</v>
      </c>
      <c r="D323" s="117">
        <v>0.0005770311843130383</v>
      </c>
      <c r="E323" s="117">
        <v>3.429493886728742</v>
      </c>
      <c r="F323" s="112" t="s">
        <v>4760</v>
      </c>
      <c r="G323" s="112" t="b">
        <v>0</v>
      </c>
      <c r="H323" s="112" t="b">
        <v>0</v>
      </c>
      <c r="I323" s="112" t="b">
        <v>0</v>
      </c>
      <c r="J323" s="112" t="b">
        <v>0</v>
      </c>
      <c r="K323" s="112" t="b">
        <v>0</v>
      </c>
      <c r="L323" s="112" t="b">
        <v>0</v>
      </c>
    </row>
    <row r="324" spans="1:12" ht="15">
      <c r="A324" s="112" t="s">
        <v>3548</v>
      </c>
      <c r="B324" s="112" t="s">
        <v>3549</v>
      </c>
      <c r="C324" s="112">
        <v>5</v>
      </c>
      <c r="D324" s="117">
        <v>0.0005770311843130383</v>
      </c>
      <c r="E324" s="117">
        <v>3.429493886728742</v>
      </c>
      <c r="F324" s="112" t="s">
        <v>4760</v>
      </c>
      <c r="G324" s="112" t="b">
        <v>0</v>
      </c>
      <c r="H324" s="112" t="b">
        <v>0</v>
      </c>
      <c r="I324" s="112" t="b">
        <v>0</v>
      </c>
      <c r="J324" s="112" t="b">
        <v>0</v>
      </c>
      <c r="K324" s="112" t="b">
        <v>0</v>
      </c>
      <c r="L324" s="112" t="b">
        <v>0</v>
      </c>
    </row>
    <row r="325" spans="1:12" ht="15">
      <c r="A325" s="112" t="s">
        <v>3549</v>
      </c>
      <c r="B325" s="112" t="s">
        <v>3550</v>
      </c>
      <c r="C325" s="112">
        <v>5</v>
      </c>
      <c r="D325" s="117">
        <v>0.0005770311843130383</v>
      </c>
      <c r="E325" s="117">
        <v>3.429493886728742</v>
      </c>
      <c r="F325" s="112" t="s">
        <v>4760</v>
      </c>
      <c r="G325" s="112" t="b">
        <v>0</v>
      </c>
      <c r="H325" s="112" t="b">
        <v>0</v>
      </c>
      <c r="I325" s="112" t="b">
        <v>0</v>
      </c>
      <c r="J325" s="112" t="b">
        <v>0</v>
      </c>
      <c r="K325" s="112" t="b">
        <v>0</v>
      </c>
      <c r="L325" s="112" t="b">
        <v>0</v>
      </c>
    </row>
    <row r="326" spans="1:12" ht="15">
      <c r="A326" s="112" t="s">
        <v>3550</v>
      </c>
      <c r="B326" s="112" t="s">
        <v>3126</v>
      </c>
      <c r="C326" s="112">
        <v>5</v>
      </c>
      <c r="D326" s="117">
        <v>0.0005770311843130383</v>
      </c>
      <c r="E326" s="117">
        <v>2.7134905430939424</v>
      </c>
      <c r="F326" s="112" t="s">
        <v>4760</v>
      </c>
      <c r="G326" s="112" t="b">
        <v>0</v>
      </c>
      <c r="H326" s="112" t="b">
        <v>0</v>
      </c>
      <c r="I326" s="112" t="b">
        <v>0</v>
      </c>
      <c r="J326" s="112" t="b">
        <v>0</v>
      </c>
      <c r="K326" s="112" t="b">
        <v>0</v>
      </c>
      <c r="L326" s="112" t="b">
        <v>0</v>
      </c>
    </row>
    <row r="327" spans="1:12" ht="15">
      <c r="A327" s="112" t="s">
        <v>3126</v>
      </c>
      <c r="B327" s="112" t="s">
        <v>3458</v>
      </c>
      <c r="C327" s="112">
        <v>5</v>
      </c>
      <c r="D327" s="117">
        <v>0.0005770311843130383</v>
      </c>
      <c r="E327" s="117">
        <v>2.6343092970463178</v>
      </c>
      <c r="F327" s="112" t="s">
        <v>4760</v>
      </c>
      <c r="G327" s="112" t="b">
        <v>0</v>
      </c>
      <c r="H327" s="112" t="b">
        <v>0</v>
      </c>
      <c r="I327" s="112" t="b">
        <v>0</v>
      </c>
      <c r="J327" s="112" t="b">
        <v>0</v>
      </c>
      <c r="K327" s="112" t="b">
        <v>0</v>
      </c>
      <c r="L327" s="112" t="b">
        <v>0</v>
      </c>
    </row>
    <row r="328" spans="1:12" ht="15">
      <c r="A328" s="112" t="s">
        <v>3458</v>
      </c>
      <c r="B328" s="112" t="s">
        <v>3551</v>
      </c>
      <c r="C328" s="112">
        <v>5</v>
      </c>
      <c r="D328" s="117">
        <v>0.0005770311843130383</v>
      </c>
      <c r="E328" s="117">
        <v>3.350312640681117</v>
      </c>
      <c r="F328" s="112" t="s">
        <v>4760</v>
      </c>
      <c r="G328" s="112" t="b">
        <v>0</v>
      </c>
      <c r="H328" s="112" t="b">
        <v>0</v>
      </c>
      <c r="I328" s="112" t="b">
        <v>0</v>
      </c>
      <c r="J328" s="112" t="b">
        <v>0</v>
      </c>
      <c r="K328" s="112" t="b">
        <v>0</v>
      </c>
      <c r="L328" s="112" t="b">
        <v>0</v>
      </c>
    </row>
    <row r="329" spans="1:12" ht="15">
      <c r="A329" s="112" t="s">
        <v>3551</v>
      </c>
      <c r="B329" s="112" t="s">
        <v>3552</v>
      </c>
      <c r="C329" s="112">
        <v>5</v>
      </c>
      <c r="D329" s="117">
        <v>0.0005770311843130383</v>
      </c>
      <c r="E329" s="117">
        <v>3.429493886728742</v>
      </c>
      <c r="F329" s="112" t="s">
        <v>4760</v>
      </c>
      <c r="G329" s="112" t="b">
        <v>0</v>
      </c>
      <c r="H329" s="112" t="b">
        <v>0</v>
      </c>
      <c r="I329" s="112" t="b">
        <v>0</v>
      </c>
      <c r="J329" s="112" t="b">
        <v>0</v>
      </c>
      <c r="K329" s="112" t="b">
        <v>0</v>
      </c>
      <c r="L329" s="112" t="b">
        <v>0</v>
      </c>
    </row>
    <row r="330" spans="1:12" ht="15">
      <c r="A330" s="112" t="s">
        <v>3552</v>
      </c>
      <c r="B330" s="112" t="s">
        <v>3093</v>
      </c>
      <c r="C330" s="112">
        <v>5</v>
      </c>
      <c r="D330" s="117">
        <v>0.0005770311843130383</v>
      </c>
      <c r="E330" s="117">
        <v>2.225373904072817</v>
      </c>
      <c r="F330" s="112" t="s">
        <v>4760</v>
      </c>
      <c r="G330" s="112" t="b">
        <v>0</v>
      </c>
      <c r="H330" s="112" t="b">
        <v>0</v>
      </c>
      <c r="I330" s="112" t="b">
        <v>0</v>
      </c>
      <c r="J330" s="112" t="b">
        <v>0</v>
      </c>
      <c r="K330" s="112" t="b">
        <v>0</v>
      </c>
      <c r="L330" s="112" t="b">
        <v>0</v>
      </c>
    </row>
    <row r="331" spans="1:12" ht="15">
      <c r="A331" s="112" t="s">
        <v>3080</v>
      </c>
      <c r="B331" s="112" t="s">
        <v>3103</v>
      </c>
      <c r="C331" s="112">
        <v>5</v>
      </c>
      <c r="D331" s="117">
        <v>0.0005770311843130383</v>
      </c>
      <c r="E331" s="117">
        <v>0.819174480409504</v>
      </c>
      <c r="F331" s="112" t="s">
        <v>4760</v>
      </c>
      <c r="G331" s="112" t="b">
        <v>0</v>
      </c>
      <c r="H331" s="112" t="b">
        <v>0</v>
      </c>
      <c r="I331" s="112" t="b">
        <v>0</v>
      </c>
      <c r="J331" s="112" t="b">
        <v>0</v>
      </c>
      <c r="K331" s="112" t="b">
        <v>0</v>
      </c>
      <c r="L331" s="112" t="b">
        <v>0</v>
      </c>
    </row>
    <row r="332" spans="1:12" ht="15">
      <c r="A332" s="112" t="s">
        <v>3103</v>
      </c>
      <c r="B332" s="112" t="s">
        <v>3081</v>
      </c>
      <c r="C332" s="112">
        <v>5</v>
      </c>
      <c r="D332" s="117">
        <v>0.0005770311843130383</v>
      </c>
      <c r="E332" s="117">
        <v>0.8991917122434702</v>
      </c>
      <c r="F332" s="112" t="s">
        <v>4760</v>
      </c>
      <c r="G332" s="112" t="b">
        <v>0</v>
      </c>
      <c r="H332" s="112" t="b">
        <v>0</v>
      </c>
      <c r="I332" s="112" t="b">
        <v>0</v>
      </c>
      <c r="J332" s="112" t="b">
        <v>0</v>
      </c>
      <c r="K332" s="112" t="b">
        <v>0</v>
      </c>
      <c r="L332" s="112" t="b">
        <v>0</v>
      </c>
    </row>
    <row r="333" spans="1:12" ht="15">
      <c r="A333" s="112" t="s">
        <v>3091</v>
      </c>
      <c r="B333" s="112" t="s">
        <v>3097</v>
      </c>
      <c r="C333" s="112">
        <v>5</v>
      </c>
      <c r="D333" s="117">
        <v>0.0005770311843130383</v>
      </c>
      <c r="E333" s="117">
        <v>1.0508779846975174</v>
      </c>
      <c r="F333" s="112" t="s">
        <v>4760</v>
      </c>
      <c r="G333" s="112" t="b">
        <v>0</v>
      </c>
      <c r="H333" s="112" t="b">
        <v>0</v>
      </c>
      <c r="I333" s="112" t="b">
        <v>0</v>
      </c>
      <c r="J333" s="112" t="b">
        <v>0</v>
      </c>
      <c r="K333" s="112" t="b">
        <v>0</v>
      </c>
      <c r="L333" s="112" t="b">
        <v>0</v>
      </c>
    </row>
    <row r="334" spans="1:12" ht="15">
      <c r="A334" s="112" t="s">
        <v>3144</v>
      </c>
      <c r="B334" s="112" t="s">
        <v>3218</v>
      </c>
      <c r="C334" s="112">
        <v>5</v>
      </c>
      <c r="D334" s="117">
        <v>0.0005770311843130383</v>
      </c>
      <c r="E334" s="117">
        <v>2.4472226536891735</v>
      </c>
      <c r="F334" s="112" t="s">
        <v>4760</v>
      </c>
      <c r="G334" s="112" t="b">
        <v>0</v>
      </c>
      <c r="H334" s="112" t="b">
        <v>0</v>
      </c>
      <c r="I334" s="112" t="b">
        <v>0</v>
      </c>
      <c r="J334" s="112" t="b">
        <v>0</v>
      </c>
      <c r="K334" s="112" t="b">
        <v>0</v>
      </c>
      <c r="L334" s="112" t="b">
        <v>0</v>
      </c>
    </row>
    <row r="335" spans="1:12" ht="15">
      <c r="A335" s="112" t="s">
        <v>3219</v>
      </c>
      <c r="B335" s="112" t="s">
        <v>3088</v>
      </c>
      <c r="C335" s="112">
        <v>5</v>
      </c>
      <c r="D335" s="117">
        <v>0.0005770311843130383</v>
      </c>
      <c r="E335" s="117">
        <v>1.7614809150869095</v>
      </c>
      <c r="F335" s="112" t="s">
        <v>4760</v>
      </c>
      <c r="G335" s="112" t="b">
        <v>0</v>
      </c>
      <c r="H335" s="112" t="b">
        <v>0</v>
      </c>
      <c r="I335" s="112" t="b">
        <v>0</v>
      </c>
      <c r="J335" s="112" t="b">
        <v>0</v>
      </c>
      <c r="K335" s="112" t="b">
        <v>0</v>
      </c>
      <c r="L335" s="112" t="b">
        <v>0</v>
      </c>
    </row>
    <row r="336" spans="1:12" ht="15">
      <c r="A336" s="112" t="s">
        <v>3563</v>
      </c>
      <c r="B336" s="112" t="s">
        <v>3564</v>
      </c>
      <c r="C336" s="112">
        <v>5</v>
      </c>
      <c r="D336" s="117">
        <v>0.0006584196756243439</v>
      </c>
      <c r="E336" s="117">
        <v>3.429493886728742</v>
      </c>
      <c r="F336" s="112" t="s">
        <v>4760</v>
      </c>
      <c r="G336" s="112" t="b">
        <v>0</v>
      </c>
      <c r="H336" s="112" t="b">
        <v>0</v>
      </c>
      <c r="I336" s="112" t="b">
        <v>0</v>
      </c>
      <c r="J336" s="112" t="b">
        <v>0</v>
      </c>
      <c r="K336" s="112" t="b">
        <v>0</v>
      </c>
      <c r="L336" s="112" t="b">
        <v>0</v>
      </c>
    </row>
    <row r="337" spans="1:12" ht="15">
      <c r="A337" s="112" t="s">
        <v>3349</v>
      </c>
      <c r="B337" s="112" t="s">
        <v>3350</v>
      </c>
      <c r="C337" s="112">
        <v>5</v>
      </c>
      <c r="D337" s="117">
        <v>0.0008334586567380215</v>
      </c>
      <c r="E337" s="117">
        <v>3.0212539214168923</v>
      </c>
      <c r="F337" s="112" t="s">
        <v>4760</v>
      </c>
      <c r="G337" s="112" t="b">
        <v>0</v>
      </c>
      <c r="H337" s="112" t="b">
        <v>0</v>
      </c>
      <c r="I337" s="112" t="b">
        <v>0</v>
      </c>
      <c r="J337" s="112" t="b">
        <v>0</v>
      </c>
      <c r="K337" s="112" t="b">
        <v>0</v>
      </c>
      <c r="L337" s="112" t="b">
        <v>0</v>
      </c>
    </row>
    <row r="338" spans="1:12" ht="15">
      <c r="A338" s="112" t="s">
        <v>3079</v>
      </c>
      <c r="B338" s="112" t="s">
        <v>3116</v>
      </c>
      <c r="C338" s="112">
        <v>5</v>
      </c>
      <c r="D338" s="117">
        <v>0.0005770311843130383</v>
      </c>
      <c r="E338" s="117">
        <v>0.9402668745060049</v>
      </c>
      <c r="F338" s="112" t="s">
        <v>4760</v>
      </c>
      <c r="G338" s="112" t="b">
        <v>0</v>
      </c>
      <c r="H338" s="112" t="b">
        <v>0</v>
      </c>
      <c r="I338" s="112" t="b">
        <v>0</v>
      </c>
      <c r="J338" s="112" t="b">
        <v>0</v>
      </c>
      <c r="K338" s="112" t="b">
        <v>0</v>
      </c>
      <c r="L338" s="112" t="b">
        <v>0</v>
      </c>
    </row>
    <row r="339" spans="1:12" ht="15">
      <c r="A339" s="112" t="s">
        <v>3404</v>
      </c>
      <c r="B339" s="112" t="s">
        <v>3168</v>
      </c>
      <c r="C339" s="112">
        <v>5</v>
      </c>
      <c r="D339" s="117">
        <v>0.0005770311843130383</v>
      </c>
      <c r="E339" s="117">
        <v>2.8362078197082843</v>
      </c>
      <c r="F339" s="112" t="s">
        <v>4760</v>
      </c>
      <c r="G339" s="112" t="b">
        <v>0</v>
      </c>
      <c r="H339" s="112" t="b">
        <v>0</v>
      </c>
      <c r="I339" s="112" t="b">
        <v>0</v>
      </c>
      <c r="J339" s="112" t="b">
        <v>0</v>
      </c>
      <c r="K339" s="112" t="b">
        <v>0</v>
      </c>
      <c r="L339" s="112" t="b">
        <v>0</v>
      </c>
    </row>
    <row r="340" spans="1:12" ht="15">
      <c r="A340" s="112" t="s">
        <v>3147</v>
      </c>
      <c r="B340" s="112" t="s">
        <v>3348</v>
      </c>
      <c r="C340" s="112">
        <v>5</v>
      </c>
      <c r="D340" s="117">
        <v>0.0006125840542991183</v>
      </c>
      <c r="E340" s="117">
        <v>2.6233139127448544</v>
      </c>
      <c r="F340" s="112" t="s">
        <v>4760</v>
      </c>
      <c r="G340" s="112" t="b">
        <v>0</v>
      </c>
      <c r="H340" s="112" t="b">
        <v>0</v>
      </c>
      <c r="I340" s="112" t="b">
        <v>0</v>
      </c>
      <c r="J340" s="112" t="b">
        <v>0</v>
      </c>
      <c r="K340" s="112" t="b">
        <v>0</v>
      </c>
      <c r="L340" s="112" t="b">
        <v>0</v>
      </c>
    </row>
    <row r="341" spans="1:12" ht="15">
      <c r="A341" s="112" t="s">
        <v>3135</v>
      </c>
      <c r="B341" s="112" t="s">
        <v>3091</v>
      </c>
      <c r="C341" s="112">
        <v>5</v>
      </c>
      <c r="D341" s="117">
        <v>0.0008334586567380215</v>
      </c>
      <c r="E341" s="117">
        <v>1.489376019981023</v>
      </c>
      <c r="F341" s="112" t="s">
        <v>4760</v>
      </c>
      <c r="G341" s="112" t="b">
        <v>0</v>
      </c>
      <c r="H341" s="112" t="b">
        <v>0</v>
      </c>
      <c r="I341" s="112" t="b">
        <v>0</v>
      </c>
      <c r="J341" s="112" t="b">
        <v>0</v>
      </c>
      <c r="K341" s="112" t="b">
        <v>0</v>
      </c>
      <c r="L341" s="112" t="b">
        <v>0</v>
      </c>
    </row>
    <row r="342" spans="1:12" ht="15">
      <c r="A342" s="112" t="s">
        <v>3352</v>
      </c>
      <c r="B342" s="112" t="s">
        <v>3487</v>
      </c>
      <c r="C342" s="112">
        <v>5</v>
      </c>
      <c r="D342" s="117">
        <v>0.0008334586567380215</v>
      </c>
      <c r="E342" s="117">
        <v>3.146192658025192</v>
      </c>
      <c r="F342" s="112" t="s">
        <v>4760</v>
      </c>
      <c r="G342" s="112" t="b">
        <v>0</v>
      </c>
      <c r="H342" s="112" t="b">
        <v>0</v>
      </c>
      <c r="I342" s="112" t="b">
        <v>0</v>
      </c>
      <c r="J342" s="112" t="b">
        <v>0</v>
      </c>
      <c r="K342" s="112" t="b">
        <v>0</v>
      </c>
      <c r="L342" s="112" t="b">
        <v>0</v>
      </c>
    </row>
    <row r="343" spans="1:12" ht="15">
      <c r="A343" s="112" t="s">
        <v>3234</v>
      </c>
      <c r="B343" s="112" t="s">
        <v>3486</v>
      </c>
      <c r="C343" s="112">
        <v>5</v>
      </c>
      <c r="D343" s="117">
        <v>0.0008334586567380215</v>
      </c>
      <c r="E343" s="117">
        <v>2.970101398969511</v>
      </c>
      <c r="F343" s="112" t="s">
        <v>4760</v>
      </c>
      <c r="G343" s="112" t="b">
        <v>0</v>
      </c>
      <c r="H343" s="112" t="b">
        <v>0</v>
      </c>
      <c r="I343" s="112" t="b">
        <v>0</v>
      </c>
      <c r="J343" s="112" t="b">
        <v>0</v>
      </c>
      <c r="K343" s="112" t="b">
        <v>0</v>
      </c>
      <c r="L343" s="112" t="b">
        <v>0</v>
      </c>
    </row>
    <row r="344" spans="1:12" ht="15">
      <c r="A344" s="112" t="s">
        <v>3102</v>
      </c>
      <c r="B344" s="112" t="s">
        <v>3085</v>
      </c>
      <c r="C344" s="112">
        <v>5</v>
      </c>
      <c r="D344" s="117">
        <v>0.0005770311843130383</v>
      </c>
      <c r="E344" s="117">
        <v>1.063407287708742</v>
      </c>
      <c r="F344" s="112" t="s">
        <v>4760</v>
      </c>
      <c r="G344" s="112" t="b">
        <v>0</v>
      </c>
      <c r="H344" s="112" t="b">
        <v>0</v>
      </c>
      <c r="I344" s="112" t="b">
        <v>0</v>
      </c>
      <c r="J344" s="112" t="b">
        <v>0</v>
      </c>
      <c r="K344" s="112" t="b">
        <v>0</v>
      </c>
      <c r="L344" s="112" t="b">
        <v>0</v>
      </c>
    </row>
    <row r="345" spans="1:12" ht="15">
      <c r="A345" s="112" t="s">
        <v>3102</v>
      </c>
      <c r="B345" s="112" t="s">
        <v>3087</v>
      </c>
      <c r="C345" s="112">
        <v>5</v>
      </c>
      <c r="D345" s="117">
        <v>0.0005770311843130383</v>
      </c>
      <c r="E345" s="117">
        <v>1.0931142145417723</v>
      </c>
      <c r="F345" s="112" t="s">
        <v>4760</v>
      </c>
      <c r="G345" s="112" t="b">
        <v>0</v>
      </c>
      <c r="H345" s="112" t="b">
        <v>0</v>
      </c>
      <c r="I345" s="112" t="b">
        <v>0</v>
      </c>
      <c r="J345" s="112" t="b">
        <v>0</v>
      </c>
      <c r="K345" s="112" t="b">
        <v>0</v>
      </c>
      <c r="L345" s="112" t="b">
        <v>0</v>
      </c>
    </row>
    <row r="346" spans="1:12" ht="15">
      <c r="A346" s="112" t="s">
        <v>3078</v>
      </c>
      <c r="B346" s="112" t="s">
        <v>3257</v>
      </c>
      <c r="C346" s="112">
        <v>5</v>
      </c>
      <c r="D346" s="117">
        <v>0.0006584196756243439</v>
      </c>
      <c r="E346" s="117">
        <v>1.3660854617527964</v>
      </c>
      <c r="F346" s="112" t="s">
        <v>4760</v>
      </c>
      <c r="G346" s="112" t="b">
        <v>1</v>
      </c>
      <c r="H346" s="112" t="b">
        <v>0</v>
      </c>
      <c r="I346" s="112" t="b">
        <v>0</v>
      </c>
      <c r="J346" s="112" t="b">
        <v>0</v>
      </c>
      <c r="K346" s="112" t="b">
        <v>0</v>
      </c>
      <c r="L346" s="112" t="b">
        <v>0</v>
      </c>
    </row>
    <row r="347" spans="1:12" ht="15">
      <c r="A347" s="112" t="s">
        <v>3110</v>
      </c>
      <c r="B347" s="112" t="s">
        <v>3116</v>
      </c>
      <c r="C347" s="112">
        <v>5</v>
      </c>
      <c r="D347" s="117">
        <v>0.0005770311843130383</v>
      </c>
      <c r="E347" s="117">
        <v>1.7540821930138784</v>
      </c>
      <c r="F347" s="112" t="s">
        <v>4760</v>
      </c>
      <c r="G347" s="112" t="b">
        <v>0</v>
      </c>
      <c r="H347" s="112" t="b">
        <v>0</v>
      </c>
      <c r="I347" s="112" t="b">
        <v>0</v>
      </c>
      <c r="J347" s="112" t="b">
        <v>0</v>
      </c>
      <c r="K347" s="112" t="b">
        <v>0</v>
      </c>
      <c r="L347" s="112" t="b">
        <v>0</v>
      </c>
    </row>
    <row r="348" spans="1:12" ht="15">
      <c r="A348" s="112" t="s">
        <v>3414</v>
      </c>
      <c r="B348" s="112" t="s">
        <v>3302</v>
      </c>
      <c r="C348" s="112">
        <v>5</v>
      </c>
      <c r="D348" s="117">
        <v>0.0006584196756243439</v>
      </c>
      <c r="E348" s="117">
        <v>3.0280933459471977</v>
      </c>
      <c r="F348" s="112" t="s">
        <v>4760</v>
      </c>
      <c r="G348" s="112" t="b">
        <v>0</v>
      </c>
      <c r="H348" s="112" t="b">
        <v>0</v>
      </c>
      <c r="I348" s="112" t="b">
        <v>0</v>
      </c>
      <c r="J348" s="112" t="b">
        <v>0</v>
      </c>
      <c r="K348" s="112" t="b">
        <v>0</v>
      </c>
      <c r="L348" s="112" t="b">
        <v>0</v>
      </c>
    </row>
    <row r="349" spans="1:12" ht="15">
      <c r="A349" s="112" t="s">
        <v>3236</v>
      </c>
      <c r="B349" s="112" t="s">
        <v>3280</v>
      </c>
      <c r="C349" s="112">
        <v>5</v>
      </c>
      <c r="D349" s="117">
        <v>0.0008334586567380215</v>
      </c>
      <c r="E349" s="117">
        <v>2.7482526493531543</v>
      </c>
      <c r="F349" s="112" t="s">
        <v>4760</v>
      </c>
      <c r="G349" s="112" t="b">
        <v>0</v>
      </c>
      <c r="H349" s="112" t="b">
        <v>0</v>
      </c>
      <c r="I349" s="112" t="b">
        <v>0</v>
      </c>
      <c r="J349" s="112" t="b">
        <v>0</v>
      </c>
      <c r="K349" s="112" t="b">
        <v>0</v>
      </c>
      <c r="L349" s="112" t="b">
        <v>0</v>
      </c>
    </row>
    <row r="350" spans="1:12" ht="15">
      <c r="A350" s="112" t="s">
        <v>3079</v>
      </c>
      <c r="B350" s="112" t="s">
        <v>3090</v>
      </c>
      <c r="C350" s="112">
        <v>4</v>
      </c>
      <c r="D350" s="117">
        <v>0.0004900672434392946</v>
      </c>
      <c r="E350" s="117">
        <v>0.32731754074791647</v>
      </c>
      <c r="F350" s="112" t="s">
        <v>4760</v>
      </c>
      <c r="G350" s="112" t="b">
        <v>0</v>
      </c>
      <c r="H350" s="112" t="b">
        <v>0</v>
      </c>
      <c r="I350" s="112" t="b">
        <v>0</v>
      </c>
      <c r="J350" s="112" t="b">
        <v>0</v>
      </c>
      <c r="K350" s="112" t="b">
        <v>0</v>
      </c>
      <c r="L350" s="112" t="b">
        <v>0</v>
      </c>
    </row>
    <row r="351" spans="1:12" ht="15">
      <c r="A351" s="112" t="s">
        <v>3110</v>
      </c>
      <c r="B351" s="112" t="s">
        <v>3095</v>
      </c>
      <c r="C351" s="112">
        <v>4</v>
      </c>
      <c r="D351" s="117">
        <v>0.0004900672434392946</v>
      </c>
      <c r="E351" s="117">
        <v>1.317224118311471</v>
      </c>
      <c r="F351" s="112" t="s">
        <v>4760</v>
      </c>
      <c r="G351" s="112" t="b">
        <v>0</v>
      </c>
      <c r="H351" s="112" t="b">
        <v>0</v>
      </c>
      <c r="I351" s="112" t="b">
        <v>0</v>
      </c>
      <c r="J351" s="112" t="b">
        <v>0</v>
      </c>
      <c r="K351" s="112" t="b">
        <v>0</v>
      </c>
      <c r="L351" s="112" t="b">
        <v>0</v>
      </c>
    </row>
    <row r="352" spans="1:12" ht="15">
      <c r="A352" s="112" t="s">
        <v>3182</v>
      </c>
      <c r="B352" s="112" t="s">
        <v>3141</v>
      </c>
      <c r="C352" s="112">
        <v>4</v>
      </c>
      <c r="D352" s="117">
        <v>0.0004900672434392946</v>
      </c>
      <c r="E352" s="117">
        <v>2.2833658510505037</v>
      </c>
      <c r="F352" s="112" t="s">
        <v>4760</v>
      </c>
      <c r="G352" s="112" t="b">
        <v>0</v>
      </c>
      <c r="H352" s="112" t="b">
        <v>0</v>
      </c>
      <c r="I352" s="112" t="b">
        <v>0</v>
      </c>
      <c r="J352" s="112" t="b">
        <v>0</v>
      </c>
      <c r="K352" s="112" t="b">
        <v>0</v>
      </c>
      <c r="L352" s="112" t="b">
        <v>0</v>
      </c>
    </row>
    <row r="353" spans="1:12" ht="15">
      <c r="A353" s="112" t="s">
        <v>3511</v>
      </c>
      <c r="B353" s="112" t="s">
        <v>3512</v>
      </c>
      <c r="C353" s="112">
        <v>4</v>
      </c>
      <c r="D353" s="117">
        <v>0.0004900672434392946</v>
      </c>
      <c r="E353" s="117">
        <v>3.332583873720685</v>
      </c>
      <c r="F353" s="112" t="s">
        <v>4760</v>
      </c>
      <c r="G353" s="112" t="b">
        <v>0</v>
      </c>
      <c r="H353" s="112" t="b">
        <v>0</v>
      </c>
      <c r="I353" s="112" t="b">
        <v>0</v>
      </c>
      <c r="J353" s="112" t="b">
        <v>0</v>
      </c>
      <c r="K353" s="112" t="b">
        <v>0</v>
      </c>
      <c r="L353" s="112" t="b">
        <v>0</v>
      </c>
    </row>
    <row r="354" spans="1:12" ht="15">
      <c r="A354" s="112" t="s">
        <v>3316</v>
      </c>
      <c r="B354" s="112" t="s">
        <v>3264</v>
      </c>
      <c r="C354" s="112">
        <v>4</v>
      </c>
      <c r="D354" s="117">
        <v>0.0004900672434392946</v>
      </c>
      <c r="E354" s="117">
        <v>2.8274338954007794</v>
      </c>
      <c r="F354" s="112" t="s">
        <v>4760</v>
      </c>
      <c r="G354" s="112" t="b">
        <v>0</v>
      </c>
      <c r="H354" s="112" t="b">
        <v>0</v>
      </c>
      <c r="I354" s="112" t="b">
        <v>0</v>
      </c>
      <c r="J354" s="112" t="b">
        <v>0</v>
      </c>
      <c r="K354" s="112" t="b">
        <v>0</v>
      </c>
      <c r="L354" s="112" t="b">
        <v>0</v>
      </c>
    </row>
    <row r="355" spans="1:12" ht="15">
      <c r="A355" s="112" t="s">
        <v>3078</v>
      </c>
      <c r="B355" s="112" t="s">
        <v>3110</v>
      </c>
      <c r="C355" s="112">
        <v>4</v>
      </c>
      <c r="D355" s="117">
        <v>0.0004900672434392946</v>
      </c>
      <c r="E355" s="117">
        <v>0.7195035268764658</v>
      </c>
      <c r="F355" s="112" t="s">
        <v>4760</v>
      </c>
      <c r="G355" s="112" t="b">
        <v>1</v>
      </c>
      <c r="H355" s="112" t="b">
        <v>0</v>
      </c>
      <c r="I355" s="112" t="b">
        <v>0</v>
      </c>
      <c r="J355" s="112" t="b">
        <v>0</v>
      </c>
      <c r="K355" s="112" t="b">
        <v>0</v>
      </c>
      <c r="L355" s="112" t="b">
        <v>0</v>
      </c>
    </row>
    <row r="356" spans="1:12" ht="15">
      <c r="A356" s="112" t="s">
        <v>3096</v>
      </c>
      <c r="B356" s="112" t="s">
        <v>3320</v>
      </c>
      <c r="C356" s="112">
        <v>4</v>
      </c>
      <c r="D356" s="117">
        <v>0.0005267357404994752</v>
      </c>
      <c r="E356" s="117">
        <v>1.9701013989695109</v>
      </c>
      <c r="F356" s="112" t="s">
        <v>4760</v>
      </c>
      <c r="G356" s="112" t="b">
        <v>0</v>
      </c>
      <c r="H356" s="112" t="b">
        <v>0</v>
      </c>
      <c r="I356" s="112" t="b">
        <v>0</v>
      </c>
      <c r="J356" s="112" t="b">
        <v>0</v>
      </c>
      <c r="K356" s="112" t="b">
        <v>0</v>
      </c>
      <c r="L356" s="112" t="b">
        <v>0</v>
      </c>
    </row>
    <row r="357" spans="1:12" ht="15">
      <c r="A357" s="112" t="s">
        <v>3091</v>
      </c>
      <c r="B357" s="112" t="s">
        <v>3113</v>
      </c>
      <c r="C357" s="112">
        <v>4</v>
      </c>
      <c r="D357" s="117">
        <v>0.0004900672434392946</v>
      </c>
      <c r="E357" s="117">
        <v>1.1829953059329408</v>
      </c>
      <c r="F357" s="112" t="s">
        <v>4760</v>
      </c>
      <c r="G357" s="112" t="b">
        <v>0</v>
      </c>
      <c r="H357" s="112" t="b">
        <v>0</v>
      </c>
      <c r="I357" s="112" t="b">
        <v>0</v>
      </c>
      <c r="J357" s="112" t="b">
        <v>0</v>
      </c>
      <c r="K357" s="112" t="b">
        <v>0</v>
      </c>
      <c r="L357" s="112" t="b">
        <v>0</v>
      </c>
    </row>
    <row r="358" spans="1:12" ht="15">
      <c r="A358" s="112" t="s">
        <v>3526</v>
      </c>
      <c r="B358" s="112" t="s">
        <v>3448</v>
      </c>
      <c r="C358" s="112">
        <v>4</v>
      </c>
      <c r="D358" s="117">
        <v>0.0005784170844148559</v>
      </c>
      <c r="E358" s="117">
        <v>3.2534026276730605</v>
      </c>
      <c r="F358" s="112" t="s">
        <v>4760</v>
      </c>
      <c r="G358" s="112" t="b">
        <v>0</v>
      </c>
      <c r="H358" s="112" t="b">
        <v>0</v>
      </c>
      <c r="I358" s="112" t="b">
        <v>0</v>
      </c>
      <c r="J358" s="112" t="b">
        <v>0</v>
      </c>
      <c r="K358" s="112" t="b">
        <v>0</v>
      </c>
      <c r="L358" s="112" t="b">
        <v>0</v>
      </c>
    </row>
    <row r="359" spans="1:12" ht="15">
      <c r="A359" s="112" t="s">
        <v>3079</v>
      </c>
      <c r="B359" s="112" t="s">
        <v>3119</v>
      </c>
      <c r="C359" s="112">
        <v>4</v>
      </c>
      <c r="D359" s="117">
        <v>0.0004900672434392946</v>
      </c>
      <c r="E359" s="117">
        <v>0.8861088419188984</v>
      </c>
      <c r="F359" s="112" t="s">
        <v>4760</v>
      </c>
      <c r="G359" s="112" t="b">
        <v>0</v>
      </c>
      <c r="H359" s="112" t="b">
        <v>0</v>
      </c>
      <c r="I359" s="112" t="b">
        <v>0</v>
      </c>
      <c r="J359" s="112" t="b">
        <v>0</v>
      </c>
      <c r="K359" s="112" t="b">
        <v>0</v>
      </c>
      <c r="L359" s="112" t="b">
        <v>0</v>
      </c>
    </row>
    <row r="360" spans="1:12" ht="15">
      <c r="A360" s="112" t="s">
        <v>3226</v>
      </c>
      <c r="B360" s="112" t="s">
        <v>3166</v>
      </c>
      <c r="C360" s="112">
        <v>4</v>
      </c>
      <c r="D360" s="117">
        <v>0.0004900672434392946</v>
      </c>
      <c r="E360" s="117">
        <v>2.4752513772894167</v>
      </c>
      <c r="F360" s="112" t="s">
        <v>4760</v>
      </c>
      <c r="G360" s="112" t="b">
        <v>0</v>
      </c>
      <c r="H360" s="112" t="b">
        <v>0</v>
      </c>
      <c r="I360" s="112" t="b">
        <v>0</v>
      </c>
      <c r="J360" s="112" t="b">
        <v>0</v>
      </c>
      <c r="K360" s="112" t="b">
        <v>0</v>
      </c>
      <c r="L360" s="112" t="b">
        <v>0</v>
      </c>
    </row>
    <row r="361" spans="1:12" ht="15">
      <c r="A361" s="112" t="s">
        <v>3336</v>
      </c>
      <c r="B361" s="112" t="s">
        <v>3110</v>
      </c>
      <c r="C361" s="112">
        <v>4</v>
      </c>
      <c r="D361" s="117">
        <v>0.0004900672434392946</v>
      </c>
      <c r="E361" s="117">
        <v>2.23636928837428</v>
      </c>
      <c r="F361" s="112" t="s">
        <v>4760</v>
      </c>
      <c r="G361" s="112" t="b">
        <v>0</v>
      </c>
      <c r="H361" s="112" t="b">
        <v>0</v>
      </c>
      <c r="I361" s="112" t="b">
        <v>0</v>
      </c>
      <c r="J361" s="112" t="b">
        <v>0</v>
      </c>
      <c r="K361" s="112" t="b">
        <v>0</v>
      </c>
      <c r="L361" s="112" t="b">
        <v>0</v>
      </c>
    </row>
    <row r="362" spans="1:12" ht="15">
      <c r="A362" s="112" t="s">
        <v>3117</v>
      </c>
      <c r="B362" s="112" t="s">
        <v>3110</v>
      </c>
      <c r="C362" s="112">
        <v>4</v>
      </c>
      <c r="D362" s="117">
        <v>0.0004900672434392946</v>
      </c>
      <c r="E362" s="117">
        <v>1.648097581531951</v>
      </c>
      <c r="F362" s="112" t="s">
        <v>4760</v>
      </c>
      <c r="G362" s="112" t="b">
        <v>0</v>
      </c>
      <c r="H362" s="112" t="b">
        <v>0</v>
      </c>
      <c r="I362" s="112" t="b">
        <v>0</v>
      </c>
      <c r="J362" s="112" t="b">
        <v>0</v>
      </c>
      <c r="K362" s="112" t="b">
        <v>0</v>
      </c>
      <c r="L362" s="112" t="b">
        <v>0</v>
      </c>
    </row>
    <row r="363" spans="1:12" ht="15">
      <c r="A363" s="112" t="s">
        <v>3300</v>
      </c>
      <c r="B363" s="112" t="s">
        <v>3137</v>
      </c>
      <c r="C363" s="112">
        <v>4</v>
      </c>
      <c r="D363" s="117">
        <v>0.0004900672434392946</v>
      </c>
      <c r="E363" s="117">
        <v>2.4752513772894167</v>
      </c>
      <c r="F363" s="112" t="s">
        <v>4760</v>
      </c>
      <c r="G363" s="112" t="b">
        <v>0</v>
      </c>
      <c r="H363" s="112" t="b">
        <v>0</v>
      </c>
      <c r="I363" s="112" t="b">
        <v>0</v>
      </c>
      <c r="J363" s="112" t="b">
        <v>0</v>
      </c>
      <c r="K363" s="112" t="b">
        <v>1</v>
      </c>
      <c r="L363" s="112" t="b">
        <v>0</v>
      </c>
    </row>
    <row r="364" spans="1:12" ht="15">
      <c r="A364" s="112" t="s">
        <v>3162</v>
      </c>
      <c r="B364" s="112" t="s">
        <v>3080</v>
      </c>
      <c r="C364" s="112">
        <v>4</v>
      </c>
      <c r="D364" s="117">
        <v>0.0004900672434392946</v>
      </c>
      <c r="E364" s="117">
        <v>1.1778556662805297</v>
      </c>
      <c r="F364" s="112" t="s">
        <v>4760</v>
      </c>
      <c r="G364" s="112" t="b">
        <v>0</v>
      </c>
      <c r="H364" s="112" t="b">
        <v>0</v>
      </c>
      <c r="I364" s="112" t="b">
        <v>0</v>
      </c>
      <c r="J364" s="112" t="b">
        <v>0</v>
      </c>
      <c r="K364" s="112" t="b">
        <v>0</v>
      </c>
      <c r="L364" s="112" t="b">
        <v>0</v>
      </c>
    </row>
    <row r="365" spans="1:12" ht="15">
      <c r="A365" s="112" t="s">
        <v>3555</v>
      </c>
      <c r="B365" s="112" t="s">
        <v>3251</v>
      </c>
      <c r="C365" s="112">
        <v>4</v>
      </c>
      <c r="D365" s="117">
        <v>0.0004900672434392946</v>
      </c>
      <c r="E365" s="117">
        <v>3.031553878056704</v>
      </c>
      <c r="F365" s="112" t="s">
        <v>4760</v>
      </c>
      <c r="G365" s="112" t="b">
        <v>0</v>
      </c>
      <c r="H365" s="112" t="b">
        <v>0</v>
      </c>
      <c r="I365" s="112" t="b">
        <v>0</v>
      </c>
      <c r="J365" s="112" t="b">
        <v>0</v>
      </c>
      <c r="K365" s="112" t="b">
        <v>0</v>
      </c>
      <c r="L365" s="112" t="b">
        <v>0</v>
      </c>
    </row>
    <row r="366" spans="1:12" ht="15">
      <c r="A366" s="112" t="s">
        <v>3643</v>
      </c>
      <c r="B366" s="112" t="s">
        <v>3558</v>
      </c>
      <c r="C366" s="112">
        <v>4</v>
      </c>
      <c r="D366" s="117">
        <v>0.0004900672434392946</v>
      </c>
      <c r="E366" s="117">
        <v>3.429493886728742</v>
      </c>
      <c r="F366" s="112" t="s">
        <v>4760</v>
      </c>
      <c r="G366" s="112" t="b">
        <v>0</v>
      </c>
      <c r="H366" s="112" t="b">
        <v>0</v>
      </c>
      <c r="I366" s="112" t="b">
        <v>0</v>
      </c>
      <c r="J366" s="112" t="b">
        <v>0</v>
      </c>
      <c r="K366" s="112" t="b">
        <v>0</v>
      </c>
      <c r="L366" s="112" t="b">
        <v>0</v>
      </c>
    </row>
    <row r="367" spans="1:12" ht="15">
      <c r="A367" s="112" t="s">
        <v>3091</v>
      </c>
      <c r="B367" s="112" t="s">
        <v>3649</v>
      </c>
      <c r="C367" s="112">
        <v>4</v>
      </c>
      <c r="D367" s="117">
        <v>0.0004900672434392946</v>
      </c>
      <c r="E367" s="117">
        <v>2.1372378153722655</v>
      </c>
      <c r="F367" s="112" t="s">
        <v>4760</v>
      </c>
      <c r="G367" s="112" t="b">
        <v>0</v>
      </c>
      <c r="H367" s="112" t="b">
        <v>0</v>
      </c>
      <c r="I367" s="112" t="b">
        <v>0</v>
      </c>
      <c r="J367" s="112" t="b">
        <v>0</v>
      </c>
      <c r="K367" s="112" t="b">
        <v>0</v>
      </c>
      <c r="L367" s="112" t="b">
        <v>0</v>
      </c>
    </row>
    <row r="368" spans="1:12" ht="15">
      <c r="A368" s="112" t="s">
        <v>3649</v>
      </c>
      <c r="B368" s="112" t="s">
        <v>3080</v>
      </c>
      <c r="C368" s="112">
        <v>4</v>
      </c>
      <c r="D368" s="117">
        <v>0.0004900672434392946</v>
      </c>
      <c r="E368" s="117">
        <v>1.8062445963308413</v>
      </c>
      <c r="F368" s="112" t="s">
        <v>4760</v>
      </c>
      <c r="G368" s="112" t="b">
        <v>0</v>
      </c>
      <c r="H368" s="112" t="b">
        <v>0</v>
      </c>
      <c r="I368" s="112" t="b">
        <v>0</v>
      </c>
      <c r="J368" s="112" t="b">
        <v>0</v>
      </c>
      <c r="K368" s="112" t="b">
        <v>0</v>
      </c>
      <c r="L368" s="112" t="b">
        <v>0</v>
      </c>
    </row>
    <row r="369" spans="1:12" ht="15">
      <c r="A369" s="112" t="s">
        <v>3080</v>
      </c>
      <c r="B369" s="112" t="s">
        <v>3111</v>
      </c>
      <c r="C369" s="112">
        <v>4</v>
      </c>
      <c r="D369" s="117">
        <v>0.0004900672434392946</v>
      </c>
      <c r="E369" s="117">
        <v>0.8213959404034621</v>
      </c>
      <c r="F369" s="112" t="s">
        <v>4760</v>
      </c>
      <c r="G369" s="112" t="b">
        <v>0</v>
      </c>
      <c r="H369" s="112" t="b">
        <v>0</v>
      </c>
      <c r="I369" s="112" t="b">
        <v>0</v>
      </c>
      <c r="J369" s="112" t="b">
        <v>0</v>
      </c>
      <c r="K369" s="112" t="b">
        <v>0</v>
      </c>
      <c r="L369" s="112" t="b">
        <v>0</v>
      </c>
    </row>
    <row r="370" spans="1:12" ht="15">
      <c r="A370" s="112" t="s">
        <v>3111</v>
      </c>
      <c r="B370" s="112" t="s">
        <v>3081</v>
      </c>
      <c r="C370" s="112">
        <v>4</v>
      </c>
      <c r="D370" s="117">
        <v>0.0004900672434392946</v>
      </c>
      <c r="E370" s="117">
        <v>0.9014131722374282</v>
      </c>
      <c r="F370" s="112" t="s">
        <v>4760</v>
      </c>
      <c r="G370" s="112" t="b">
        <v>0</v>
      </c>
      <c r="H370" s="112" t="b">
        <v>0</v>
      </c>
      <c r="I370" s="112" t="b">
        <v>0</v>
      </c>
      <c r="J370" s="112" t="b">
        <v>0</v>
      </c>
      <c r="K370" s="112" t="b">
        <v>0</v>
      </c>
      <c r="L370" s="112" t="b">
        <v>0</v>
      </c>
    </row>
    <row r="371" spans="1:12" ht="15">
      <c r="A371" s="112" t="s">
        <v>3085</v>
      </c>
      <c r="B371" s="112" t="s">
        <v>3090</v>
      </c>
      <c r="C371" s="112">
        <v>4</v>
      </c>
      <c r="D371" s="117">
        <v>0.0004900672434392946</v>
      </c>
      <c r="E371" s="117">
        <v>0.6448765940958663</v>
      </c>
      <c r="F371" s="112" t="s">
        <v>4760</v>
      </c>
      <c r="G371" s="112" t="b">
        <v>0</v>
      </c>
      <c r="H371" s="112" t="b">
        <v>0</v>
      </c>
      <c r="I371" s="112" t="b">
        <v>0</v>
      </c>
      <c r="J371" s="112" t="b">
        <v>0</v>
      </c>
      <c r="K371" s="112" t="b">
        <v>0</v>
      </c>
      <c r="L371" s="112" t="b">
        <v>0</v>
      </c>
    </row>
    <row r="372" spans="1:12" ht="15">
      <c r="A372" s="112" t="s">
        <v>3658</v>
      </c>
      <c r="B372" s="112" t="s">
        <v>3079</v>
      </c>
      <c r="C372" s="112">
        <v>4</v>
      </c>
      <c r="D372" s="117">
        <v>0.0004900672434392946</v>
      </c>
      <c r="E372" s="117">
        <v>1.7428576174664483</v>
      </c>
      <c r="F372" s="112" t="s">
        <v>4760</v>
      </c>
      <c r="G372" s="112" t="b">
        <v>0</v>
      </c>
      <c r="H372" s="112" t="b">
        <v>0</v>
      </c>
      <c r="I372" s="112" t="b">
        <v>0</v>
      </c>
      <c r="J372" s="112" t="b">
        <v>0</v>
      </c>
      <c r="K372" s="112" t="b">
        <v>0</v>
      </c>
      <c r="L372" s="112" t="b">
        <v>0</v>
      </c>
    </row>
    <row r="373" spans="1:12" ht="15">
      <c r="A373" s="112" t="s">
        <v>3186</v>
      </c>
      <c r="B373" s="112" t="s">
        <v>3083</v>
      </c>
      <c r="C373" s="112">
        <v>4</v>
      </c>
      <c r="D373" s="117">
        <v>0.0004900672434392946</v>
      </c>
      <c r="E373" s="117">
        <v>1.4508569383442673</v>
      </c>
      <c r="F373" s="112" t="s">
        <v>4760</v>
      </c>
      <c r="G373" s="112" t="b">
        <v>0</v>
      </c>
      <c r="H373" s="112" t="b">
        <v>0</v>
      </c>
      <c r="I373" s="112" t="b">
        <v>0</v>
      </c>
      <c r="J373" s="112" t="b">
        <v>0</v>
      </c>
      <c r="K373" s="112" t="b">
        <v>0</v>
      </c>
      <c r="L373" s="112" t="b">
        <v>0</v>
      </c>
    </row>
    <row r="374" spans="1:12" ht="15">
      <c r="A374" s="112" t="s">
        <v>3670</v>
      </c>
      <c r="B374" s="112" t="s">
        <v>3671</v>
      </c>
      <c r="C374" s="112">
        <v>4</v>
      </c>
      <c r="D374" s="117">
        <v>0.0006667669253904172</v>
      </c>
      <c r="E374" s="117">
        <v>3.526403899736798</v>
      </c>
      <c r="F374" s="112" t="s">
        <v>4760</v>
      </c>
      <c r="G374" s="112" t="b">
        <v>0</v>
      </c>
      <c r="H374" s="112" t="b">
        <v>0</v>
      </c>
      <c r="I374" s="112" t="b">
        <v>0</v>
      </c>
      <c r="J374" s="112" t="b">
        <v>0</v>
      </c>
      <c r="K374" s="112" t="b">
        <v>0</v>
      </c>
      <c r="L374" s="112" t="b">
        <v>0</v>
      </c>
    </row>
    <row r="375" spans="1:12" ht="15">
      <c r="A375" s="112" t="s">
        <v>3671</v>
      </c>
      <c r="B375" s="112" t="s">
        <v>3672</v>
      </c>
      <c r="C375" s="112">
        <v>4</v>
      </c>
      <c r="D375" s="117">
        <v>0.0006667669253904172</v>
      </c>
      <c r="E375" s="117">
        <v>3.526403899736798</v>
      </c>
      <c r="F375" s="112" t="s">
        <v>4760</v>
      </c>
      <c r="G375" s="112" t="b">
        <v>0</v>
      </c>
      <c r="H375" s="112" t="b">
        <v>0</v>
      </c>
      <c r="I375" s="112" t="b">
        <v>0</v>
      </c>
      <c r="J375" s="112" t="b">
        <v>0</v>
      </c>
      <c r="K375" s="112" t="b">
        <v>0</v>
      </c>
      <c r="L375" s="112" t="b">
        <v>0</v>
      </c>
    </row>
    <row r="376" spans="1:12" ht="15">
      <c r="A376" s="112" t="s">
        <v>3672</v>
      </c>
      <c r="B376" s="112" t="s">
        <v>3673</v>
      </c>
      <c r="C376" s="112">
        <v>4</v>
      </c>
      <c r="D376" s="117">
        <v>0.0006667669253904172</v>
      </c>
      <c r="E376" s="117">
        <v>3.526403899736798</v>
      </c>
      <c r="F376" s="112" t="s">
        <v>4760</v>
      </c>
      <c r="G376" s="112" t="b">
        <v>0</v>
      </c>
      <c r="H376" s="112" t="b">
        <v>0</v>
      </c>
      <c r="I376" s="112" t="b">
        <v>0</v>
      </c>
      <c r="J376" s="112" t="b">
        <v>0</v>
      </c>
      <c r="K376" s="112" t="b">
        <v>0</v>
      </c>
      <c r="L376" s="112" t="b">
        <v>0</v>
      </c>
    </row>
    <row r="377" spans="1:12" ht="15">
      <c r="A377" s="112" t="s">
        <v>3437</v>
      </c>
      <c r="B377" s="112" t="s">
        <v>3273</v>
      </c>
      <c r="C377" s="112">
        <v>4</v>
      </c>
      <c r="D377" s="117">
        <v>0.0004900672434392946</v>
      </c>
      <c r="E377" s="117">
        <v>2.9523726320090793</v>
      </c>
      <c r="F377" s="112" t="s">
        <v>4760</v>
      </c>
      <c r="G377" s="112" t="b">
        <v>0</v>
      </c>
      <c r="H377" s="112" t="b">
        <v>1</v>
      </c>
      <c r="I377" s="112" t="b">
        <v>0</v>
      </c>
      <c r="J377" s="112" t="b">
        <v>0</v>
      </c>
      <c r="K377" s="112" t="b">
        <v>0</v>
      </c>
      <c r="L377" s="112" t="b">
        <v>0</v>
      </c>
    </row>
    <row r="378" spans="1:12" ht="15">
      <c r="A378" s="112" t="s">
        <v>3147</v>
      </c>
      <c r="B378" s="112" t="s">
        <v>3477</v>
      </c>
      <c r="C378" s="112">
        <v>4</v>
      </c>
      <c r="D378" s="117">
        <v>0.0004900672434392946</v>
      </c>
      <c r="E378" s="117">
        <v>2.651342636345098</v>
      </c>
      <c r="F378" s="112" t="s">
        <v>4760</v>
      </c>
      <c r="G378" s="112" t="b">
        <v>0</v>
      </c>
      <c r="H378" s="112" t="b">
        <v>0</v>
      </c>
      <c r="I378" s="112" t="b">
        <v>0</v>
      </c>
      <c r="J378" s="112" t="b">
        <v>0</v>
      </c>
      <c r="K378" s="112" t="b">
        <v>0</v>
      </c>
      <c r="L378" s="112" t="b">
        <v>0</v>
      </c>
    </row>
    <row r="379" spans="1:12" ht="15">
      <c r="A379" s="112" t="s">
        <v>3079</v>
      </c>
      <c r="B379" s="112" t="s">
        <v>3096</v>
      </c>
      <c r="C379" s="112">
        <v>4</v>
      </c>
      <c r="D379" s="117">
        <v>0.0004900672434392946</v>
      </c>
      <c r="E379" s="117">
        <v>0.4972484910987792</v>
      </c>
      <c r="F379" s="112" t="s">
        <v>4760</v>
      </c>
      <c r="G379" s="112" t="b">
        <v>0</v>
      </c>
      <c r="H379" s="112" t="b">
        <v>0</v>
      </c>
      <c r="I379" s="112" t="b">
        <v>0</v>
      </c>
      <c r="J379" s="112" t="b">
        <v>0</v>
      </c>
      <c r="K379" s="112" t="b">
        <v>0</v>
      </c>
      <c r="L379" s="112" t="b">
        <v>0</v>
      </c>
    </row>
    <row r="380" spans="1:12" ht="15">
      <c r="A380" s="112" t="s">
        <v>3160</v>
      </c>
      <c r="B380" s="112" t="s">
        <v>3088</v>
      </c>
      <c r="C380" s="112">
        <v>4</v>
      </c>
      <c r="D380" s="117">
        <v>0.0004900672434392946</v>
      </c>
      <c r="E380" s="117">
        <v>1.513303226748204</v>
      </c>
      <c r="F380" s="112" t="s">
        <v>4760</v>
      </c>
      <c r="G380" s="112" t="b">
        <v>0</v>
      </c>
      <c r="H380" s="112" t="b">
        <v>0</v>
      </c>
      <c r="I380" s="112" t="b">
        <v>0</v>
      </c>
      <c r="J380" s="112" t="b">
        <v>0</v>
      </c>
      <c r="K380" s="112" t="b">
        <v>0</v>
      </c>
      <c r="L380" s="112" t="b">
        <v>0</v>
      </c>
    </row>
    <row r="381" spans="1:12" ht="15">
      <c r="A381" s="112" t="s">
        <v>3686</v>
      </c>
      <c r="B381" s="112" t="s">
        <v>3579</v>
      </c>
      <c r="C381" s="112">
        <v>4</v>
      </c>
      <c r="D381" s="117">
        <v>0.0005267357404994752</v>
      </c>
      <c r="E381" s="117">
        <v>3.429493886728742</v>
      </c>
      <c r="F381" s="112" t="s">
        <v>4760</v>
      </c>
      <c r="G381" s="112" t="b">
        <v>0</v>
      </c>
      <c r="H381" s="112" t="b">
        <v>0</v>
      </c>
      <c r="I381" s="112" t="b">
        <v>0</v>
      </c>
      <c r="J381" s="112" t="b">
        <v>0</v>
      </c>
      <c r="K381" s="112" t="b">
        <v>0</v>
      </c>
      <c r="L381" s="112" t="b">
        <v>0</v>
      </c>
    </row>
    <row r="382" spans="1:12" ht="15">
      <c r="A382" s="112" t="s">
        <v>3255</v>
      </c>
      <c r="B382" s="112" t="s">
        <v>3111</v>
      </c>
      <c r="C382" s="112">
        <v>4</v>
      </c>
      <c r="D382" s="117">
        <v>0.0006667669253904172</v>
      </c>
      <c r="E382" s="117">
        <v>2.0980665902079987</v>
      </c>
      <c r="F382" s="112" t="s">
        <v>4760</v>
      </c>
      <c r="G382" s="112" t="b">
        <v>0</v>
      </c>
      <c r="H382" s="112" t="b">
        <v>0</v>
      </c>
      <c r="I382" s="112" t="b">
        <v>0</v>
      </c>
      <c r="J382" s="112" t="b">
        <v>0</v>
      </c>
      <c r="K382" s="112" t="b">
        <v>0</v>
      </c>
      <c r="L382" s="112" t="b">
        <v>0</v>
      </c>
    </row>
    <row r="383" spans="1:12" ht="15">
      <c r="A383" s="112" t="s">
        <v>3484</v>
      </c>
      <c r="B383" s="112" t="s">
        <v>3692</v>
      </c>
      <c r="C383" s="112">
        <v>4</v>
      </c>
      <c r="D383" s="117">
        <v>0.0006667669253904172</v>
      </c>
      <c r="E383" s="117">
        <v>3.350312640681117</v>
      </c>
      <c r="F383" s="112" t="s">
        <v>4760</v>
      </c>
      <c r="G383" s="112" t="b">
        <v>0</v>
      </c>
      <c r="H383" s="112" t="b">
        <v>0</v>
      </c>
      <c r="I383" s="112" t="b">
        <v>0</v>
      </c>
      <c r="J383" s="112" t="b">
        <v>0</v>
      </c>
      <c r="K383" s="112" t="b">
        <v>0</v>
      </c>
      <c r="L383" s="112" t="b">
        <v>0</v>
      </c>
    </row>
    <row r="384" spans="1:12" ht="15">
      <c r="A384" s="112" t="s">
        <v>3182</v>
      </c>
      <c r="B384" s="112" t="s">
        <v>3210</v>
      </c>
      <c r="C384" s="112">
        <v>4</v>
      </c>
      <c r="D384" s="117">
        <v>0.0004900672434392946</v>
      </c>
      <c r="E384" s="117">
        <v>2.470452494407648</v>
      </c>
      <c r="F384" s="112" t="s">
        <v>4760</v>
      </c>
      <c r="G384" s="112" t="b">
        <v>0</v>
      </c>
      <c r="H384" s="112" t="b">
        <v>0</v>
      </c>
      <c r="I384" s="112" t="b">
        <v>0</v>
      </c>
      <c r="J384" s="112" t="b">
        <v>0</v>
      </c>
      <c r="K384" s="112" t="b">
        <v>0</v>
      </c>
      <c r="L384" s="112" t="b">
        <v>0</v>
      </c>
    </row>
    <row r="385" spans="1:12" ht="15">
      <c r="A385" s="112" t="s">
        <v>3080</v>
      </c>
      <c r="B385" s="112" t="s">
        <v>3184</v>
      </c>
      <c r="C385" s="112">
        <v>4</v>
      </c>
      <c r="D385" s="117">
        <v>0.0004900672434392946</v>
      </c>
      <c r="E385" s="117">
        <v>1.2663325117517232</v>
      </c>
      <c r="F385" s="112" t="s">
        <v>4760</v>
      </c>
      <c r="G385" s="112" t="b">
        <v>0</v>
      </c>
      <c r="H385" s="112" t="b">
        <v>0</v>
      </c>
      <c r="I385" s="112" t="b">
        <v>0</v>
      </c>
      <c r="J385" s="112" t="b">
        <v>0</v>
      </c>
      <c r="K385" s="112" t="b">
        <v>0</v>
      </c>
      <c r="L385" s="112" t="b">
        <v>0</v>
      </c>
    </row>
    <row r="386" spans="1:12" ht="15">
      <c r="A386" s="112" t="s">
        <v>3080</v>
      </c>
      <c r="B386" s="112" t="s">
        <v>3112</v>
      </c>
      <c r="C386" s="112">
        <v>4</v>
      </c>
      <c r="D386" s="117">
        <v>0.0004900672434392946</v>
      </c>
      <c r="E386" s="117">
        <v>0.8326769508131512</v>
      </c>
      <c r="F386" s="112" t="s">
        <v>4760</v>
      </c>
      <c r="G386" s="112" t="b">
        <v>0</v>
      </c>
      <c r="H386" s="112" t="b">
        <v>0</v>
      </c>
      <c r="I386" s="112" t="b">
        <v>0</v>
      </c>
      <c r="J386" s="112" t="b">
        <v>0</v>
      </c>
      <c r="K386" s="112" t="b">
        <v>0</v>
      </c>
      <c r="L386" s="112" t="b">
        <v>0</v>
      </c>
    </row>
    <row r="387" spans="1:12" ht="15">
      <c r="A387" s="112" t="s">
        <v>3367</v>
      </c>
      <c r="B387" s="112" t="s">
        <v>3286</v>
      </c>
      <c r="C387" s="112">
        <v>4</v>
      </c>
      <c r="D387" s="117">
        <v>0.0005267357404994752</v>
      </c>
      <c r="E387" s="117">
        <v>2.931183332939141</v>
      </c>
      <c r="F387" s="112" t="s">
        <v>4760</v>
      </c>
      <c r="G387" s="112" t="b">
        <v>0</v>
      </c>
      <c r="H387" s="112" t="b">
        <v>0</v>
      </c>
      <c r="I387" s="112" t="b">
        <v>0</v>
      </c>
      <c r="J387" s="112" t="b">
        <v>0</v>
      </c>
      <c r="K387" s="112" t="b">
        <v>0</v>
      </c>
      <c r="L387" s="112" t="b">
        <v>0</v>
      </c>
    </row>
    <row r="388" spans="1:12" ht="15">
      <c r="A388" s="112" t="s">
        <v>3212</v>
      </c>
      <c r="B388" s="112" t="s">
        <v>3701</v>
      </c>
      <c r="C388" s="112">
        <v>4</v>
      </c>
      <c r="D388" s="117">
        <v>0.0005784170844148559</v>
      </c>
      <c r="E388" s="117">
        <v>3.0145205387579237</v>
      </c>
      <c r="F388" s="112" t="s">
        <v>4760</v>
      </c>
      <c r="G388" s="112" t="b">
        <v>0</v>
      </c>
      <c r="H388" s="112" t="b">
        <v>0</v>
      </c>
      <c r="I388" s="112" t="b">
        <v>0</v>
      </c>
      <c r="J388" s="112" t="b">
        <v>0</v>
      </c>
      <c r="K388" s="112" t="b">
        <v>0</v>
      </c>
      <c r="L388" s="112" t="b">
        <v>0</v>
      </c>
    </row>
    <row r="389" spans="1:12" ht="15">
      <c r="A389" s="112" t="s">
        <v>3235</v>
      </c>
      <c r="B389" s="112" t="s">
        <v>3702</v>
      </c>
      <c r="C389" s="112">
        <v>4</v>
      </c>
      <c r="D389" s="117">
        <v>0.0005784170844148559</v>
      </c>
      <c r="E389" s="117">
        <v>3.0492826450171355</v>
      </c>
      <c r="F389" s="112" t="s">
        <v>4760</v>
      </c>
      <c r="G389" s="112" t="b">
        <v>0</v>
      </c>
      <c r="H389" s="112" t="b">
        <v>0</v>
      </c>
      <c r="I389" s="112" t="b">
        <v>0</v>
      </c>
      <c r="J389" s="112" t="b">
        <v>0</v>
      </c>
      <c r="K389" s="112" t="b">
        <v>0</v>
      </c>
      <c r="L389" s="112" t="b">
        <v>0</v>
      </c>
    </row>
    <row r="390" spans="1:12" ht="15">
      <c r="A390" s="112" t="s">
        <v>3235</v>
      </c>
      <c r="B390" s="112" t="s">
        <v>3703</v>
      </c>
      <c r="C390" s="112">
        <v>4</v>
      </c>
      <c r="D390" s="117">
        <v>0.0005784170844148559</v>
      </c>
      <c r="E390" s="117">
        <v>3.0492826450171355</v>
      </c>
      <c r="F390" s="112" t="s">
        <v>4760</v>
      </c>
      <c r="G390" s="112" t="b">
        <v>0</v>
      </c>
      <c r="H390" s="112" t="b">
        <v>0</v>
      </c>
      <c r="I390" s="112" t="b">
        <v>0</v>
      </c>
      <c r="J390" s="112" t="b">
        <v>0</v>
      </c>
      <c r="K390" s="112" t="b">
        <v>0</v>
      </c>
      <c r="L390" s="112" t="b">
        <v>0</v>
      </c>
    </row>
    <row r="391" spans="1:12" ht="15">
      <c r="A391" s="112" t="s">
        <v>3281</v>
      </c>
      <c r="B391" s="112" t="s">
        <v>3135</v>
      </c>
      <c r="C391" s="112">
        <v>4</v>
      </c>
      <c r="D391" s="117">
        <v>0.0004900672434392946</v>
      </c>
      <c r="E391" s="117">
        <v>2.3881012015705165</v>
      </c>
      <c r="F391" s="112" t="s">
        <v>4760</v>
      </c>
      <c r="G391" s="112" t="b">
        <v>0</v>
      </c>
      <c r="H391" s="112" t="b">
        <v>0</v>
      </c>
      <c r="I391" s="112" t="b">
        <v>0</v>
      </c>
      <c r="J391" s="112" t="b">
        <v>0</v>
      </c>
      <c r="K391" s="112" t="b">
        <v>0</v>
      </c>
      <c r="L391" s="112" t="b">
        <v>0</v>
      </c>
    </row>
    <row r="392" spans="1:12" ht="15">
      <c r="A392" s="112" t="s">
        <v>3358</v>
      </c>
      <c r="B392" s="112" t="s">
        <v>3102</v>
      </c>
      <c r="C392" s="112">
        <v>4</v>
      </c>
      <c r="D392" s="117">
        <v>0.0005267357404994752</v>
      </c>
      <c r="E392" s="117">
        <v>2.119863719302843</v>
      </c>
      <c r="F392" s="112" t="s">
        <v>4760</v>
      </c>
      <c r="G392" s="112" t="b">
        <v>0</v>
      </c>
      <c r="H392" s="112" t="b">
        <v>0</v>
      </c>
      <c r="I392" s="112" t="b">
        <v>0</v>
      </c>
      <c r="J392" s="112" t="b">
        <v>0</v>
      </c>
      <c r="K392" s="112" t="b">
        <v>0</v>
      </c>
      <c r="L392" s="112" t="b">
        <v>0</v>
      </c>
    </row>
    <row r="393" spans="1:12" ht="15">
      <c r="A393" s="112" t="s">
        <v>3302</v>
      </c>
      <c r="B393" s="112" t="s">
        <v>3104</v>
      </c>
      <c r="C393" s="112">
        <v>4</v>
      </c>
      <c r="D393" s="117">
        <v>0.0005784170844148559</v>
      </c>
      <c r="E393" s="117">
        <v>2.1372378153722655</v>
      </c>
      <c r="F393" s="112" t="s">
        <v>4760</v>
      </c>
      <c r="G393" s="112" t="b">
        <v>0</v>
      </c>
      <c r="H393" s="112" t="b">
        <v>0</v>
      </c>
      <c r="I393" s="112" t="b">
        <v>0</v>
      </c>
      <c r="J393" s="112" t="b">
        <v>0</v>
      </c>
      <c r="K393" s="112" t="b">
        <v>0</v>
      </c>
      <c r="L393" s="112" t="b">
        <v>0</v>
      </c>
    </row>
    <row r="394" spans="1:12" ht="15">
      <c r="A394" s="112" t="s">
        <v>3715</v>
      </c>
      <c r="B394" s="112" t="s">
        <v>3233</v>
      </c>
      <c r="C394" s="112">
        <v>4</v>
      </c>
      <c r="D394" s="117">
        <v>0.0005784170844148559</v>
      </c>
      <c r="E394" s="117">
        <v>3.0492826450171355</v>
      </c>
      <c r="F394" s="112" t="s">
        <v>4760</v>
      </c>
      <c r="G394" s="112" t="b">
        <v>0</v>
      </c>
      <c r="H394" s="112" t="b">
        <v>0</v>
      </c>
      <c r="I394" s="112" t="b">
        <v>0</v>
      </c>
      <c r="J394" s="112" t="b">
        <v>0</v>
      </c>
      <c r="K394" s="112" t="b">
        <v>0</v>
      </c>
      <c r="L394" s="112" t="b">
        <v>0</v>
      </c>
    </row>
    <row r="395" spans="1:12" ht="15">
      <c r="A395" s="112" t="s">
        <v>3100</v>
      </c>
      <c r="B395" s="112" t="s">
        <v>3087</v>
      </c>
      <c r="C395" s="112">
        <v>4</v>
      </c>
      <c r="D395" s="117">
        <v>0.0004900672434392946</v>
      </c>
      <c r="E395" s="117">
        <v>0.9614420952745039</v>
      </c>
      <c r="F395" s="112" t="s">
        <v>4760</v>
      </c>
      <c r="G395" s="112" t="b">
        <v>0</v>
      </c>
      <c r="H395" s="112" t="b">
        <v>0</v>
      </c>
      <c r="I395" s="112" t="b">
        <v>0</v>
      </c>
      <c r="J395" s="112" t="b">
        <v>0</v>
      </c>
      <c r="K395" s="112" t="b">
        <v>0</v>
      </c>
      <c r="L395" s="112" t="b">
        <v>0</v>
      </c>
    </row>
    <row r="396" spans="1:12" ht="15">
      <c r="A396" s="112" t="s">
        <v>3084</v>
      </c>
      <c r="B396" s="112" t="s">
        <v>3723</v>
      </c>
      <c r="C396" s="112">
        <v>4</v>
      </c>
      <c r="D396" s="117">
        <v>0.0005784170844148559</v>
      </c>
      <c r="E396" s="117">
        <v>1.9981301225697543</v>
      </c>
      <c r="F396" s="112" t="s">
        <v>4760</v>
      </c>
      <c r="G396" s="112" t="b">
        <v>0</v>
      </c>
      <c r="H396" s="112" t="b">
        <v>0</v>
      </c>
      <c r="I396" s="112" t="b">
        <v>0</v>
      </c>
      <c r="J396" s="112" t="b">
        <v>0</v>
      </c>
      <c r="K396" s="112" t="b">
        <v>0</v>
      </c>
      <c r="L396" s="112" t="b">
        <v>0</v>
      </c>
    </row>
    <row r="397" spans="1:12" ht="15">
      <c r="A397" s="112" t="s">
        <v>3723</v>
      </c>
      <c r="B397" s="112" t="s">
        <v>3724</v>
      </c>
      <c r="C397" s="112">
        <v>4</v>
      </c>
      <c r="D397" s="117">
        <v>0.0005784170844148559</v>
      </c>
      <c r="E397" s="117">
        <v>3.526403899736798</v>
      </c>
      <c r="F397" s="112" t="s">
        <v>4760</v>
      </c>
      <c r="G397" s="112" t="b">
        <v>0</v>
      </c>
      <c r="H397" s="112" t="b">
        <v>0</v>
      </c>
      <c r="I397" s="112" t="b">
        <v>0</v>
      </c>
      <c r="J397" s="112" t="b">
        <v>0</v>
      </c>
      <c r="K397" s="112" t="b">
        <v>0</v>
      </c>
      <c r="L397" s="112" t="b">
        <v>0</v>
      </c>
    </row>
    <row r="398" spans="1:12" ht="15">
      <c r="A398" s="112" t="s">
        <v>3099</v>
      </c>
      <c r="B398" s="112" t="s">
        <v>3080</v>
      </c>
      <c r="C398" s="112">
        <v>4</v>
      </c>
      <c r="D398" s="117">
        <v>0.0005784170844148559</v>
      </c>
      <c r="E398" s="117">
        <v>0.6524297319863123</v>
      </c>
      <c r="F398" s="112" t="s">
        <v>4760</v>
      </c>
      <c r="G398" s="112" t="b">
        <v>0</v>
      </c>
      <c r="H398" s="112" t="b">
        <v>0</v>
      </c>
      <c r="I398" s="112" t="b">
        <v>0</v>
      </c>
      <c r="J398" s="112" t="b">
        <v>0</v>
      </c>
      <c r="K398" s="112" t="b">
        <v>0</v>
      </c>
      <c r="L398" s="112" t="b">
        <v>0</v>
      </c>
    </row>
    <row r="399" spans="1:12" ht="15">
      <c r="A399" s="112" t="s">
        <v>3197</v>
      </c>
      <c r="B399" s="112" t="s">
        <v>3597</v>
      </c>
      <c r="C399" s="112">
        <v>4</v>
      </c>
      <c r="D399" s="117">
        <v>0.0004900672434392946</v>
      </c>
      <c r="E399" s="117">
        <v>2.885425842378466</v>
      </c>
      <c r="F399" s="112" t="s">
        <v>4760</v>
      </c>
      <c r="G399" s="112" t="b">
        <v>0</v>
      </c>
      <c r="H399" s="112" t="b">
        <v>0</v>
      </c>
      <c r="I399" s="112" t="b">
        <v>0</v>
      </c>
      <c r="J399" s="112" t="b">
        <v>0</v>
      </c>
      <c r="K399" s="112" t="b">
        <v>0</v>
      </c>
      <c r="L399" s="112" t="b">
        <v>0</v>
      </c>
    </row>
    <row r="400" spans="1:12" ht="15">
      <c r="A400" s="112" t="s">
        <v>3597</v>
      </c>
      <c r="B400" s="112" t="s">
        <v>3307</v>
      </c>
      <c r="C400" s="112">
        <v>4</v>
      </c>
      <c r="D400" s="117">
        <v>0.0004900672434392946</v>
      </c>
      <c r="E400" s="117">
        <v>3.077311368617379</v>
      </c>
      <c r="F400" s="112" t="s">
        <v>4760</v>
      </c>
      <c r="G400" s="112" t="b">
        <v>0</v>
      </c>
      <c r="H400" s="112" t="b">
        <v>0</v>
      </c>
      <c r="I400" s="112" t="b">
        <v>0</v>
      </c>
      <c r="J400" s="112" t="b">
        <v>0</v>
      </c>
      <c r="K400" s="112" t="b">
        <v>0</v>
      </c>
      <c r="L400" s="112" t="b">
        <v>0</v>
      </c>
    </row>
    <row r="401" spans="1:12" ht="15">
      <c r="A401" s="112" t="s">
        <v>3079</v>
      </c>
      <c r="B401" s="112" t="s">
        <v>3083</v>
      </c>
      <c r="C401" s="112">
        <v>3</v>
      </c>
      <c r="D401" s="117">
        <v>0.0003950518053746063</v>
      </c>
      <c r="E401" s="117">
        <v>0.09002919483933695</v>
      </c>
      <c r="F401" s="112" t="s">
        <v>4760</v>
      </c>
      <c r="G401" s="112" t="b">
        <v>0</v>
      </c>
      <c r="H401" s="112" t="b">
        <v>0</v>
      </c>
      <c r="I401" s="112" t="b">
        <v>0</v>
      </c>
      <c r="J401" s="112" t="b">
        <v>0</v>
      </c>
      <c r="K401" s="112" t="b">
        <v>0</v>
      </c>
      <c r="L401" s="112" t="b">
        <v>0</v>
      </c>
    </row>
    <row r="402" spans="1:12" ht="15">
      <c r="A402" s="112" t="s">
        <v>3079</v>
      </c>
      <c r="B402" s="112" t="s">
        <v>3180</v>
      </c>
      <c r="C402" s="112">
        <v>3</v>
      </c>
      <c r="D402" s="117">
        <v>0.0003950518053746063</v>
      </c>
      <c r="E402" s="117">
        <v>1.0774400675313165</v>
      </c>
      <c r="F402" s="112" t="s">
        <v>4760</v>
      </c>
      <c r="G402" s="112" t="b">
        <v>0</v>
      </c>
      <c r="H402" s="112" t="b">
        <v>0</v>
      </c>
      <c r="I402" s="112" t="b">
        <v>0</v>
      </c>
      <c r="J402" s="112" t="b">
        <v>0</v>
      </c>
      <c r="K402" s="112" t="b">
        <v>0</v>
      </c>
      <c r="L402" s="112" t="b">
        <v>0</v>
      </c>
    </row>
    <row r="403" spans="1:12" ht="15">
      <c r="A403" s="112" t="s">
        <v>3158</v>
      </c>
      <c r="B403" s="112" t="s">
        <v>3158</v>
      </c>
      <c r="C403" s="112">
        <v>3</v>
      </c>
      <c r="D403" s="117">
        <v>0.0004338128133111419</v>
      </c>
      <c r="E403" s="117">
        <v>2.144687303027875</v>
      </c>
      <c r="F403" s="112" t="s">
        <v>4760</v>
      </c>
      <c r="G403" s="112" t="b">
        <v>0</v>
      </c>
      <c r="H403" s="112" t="b">
        <v>0</v>
      </c>
      <c r="I403" s="112" t="b">
        <v>0</v>
      </c>
      <c r="J403" s="112" t="b">
        <v>0</v>
      </c>
      <c r="K403" s="112" t="b">
        <v>0</v>
      </c>
      <c r="L403" s="112" t="b">
        <v>0</v>
      </c>
    </row>
    <row r="404" spans="1:12" ht="15">
      <c r="A404" s="112" t="s">
        <v>3158</v>
      </c>
      <c r="B404" s="112" t="s">
        <v>3101</v>
      </c>
      <c r="C404" s="112">
        <v>3</v>
      </c>
      <c r="D404" s="117">
        <v>0.0004338128133111419</v>
      </c>
      <c r="E404" s="117">
        <v>1.6675660483082126</v>
      </c>
      <c r="F404" s="112" t="s">
        <v>4760</v>
      </c>
      <c r="G404" s="112" t="b">
        <v>0</v>
      </c>
      <c r="H404" s="112" t="b">
        <v>0</v>
      </c>
      <c r="I404" s="112" t="b">
        <v>0</v>
      </c>
      <c r="J404" s="112" t="b">
        <v>0</v>
      </c>
      <c r="K404" s="112" t="b">
        <v>0</v>
      </c>
      <c r="L404" s="112" t="b">
        <v>0</v>
      </c>
    </row>
    <row r="405" spans="1:12" ht="15">
      <c r="A405" s="112" t="s">
        <v>3096</v>
      </c>
      <c r="B405" s="112" t="s">
        <v>3102</v>
      </c>
      <c r="C405" s="112">
        <v>3</v>
      </c>
      <c r="D405" s="117">
        <v>0.0003950518053746063</v>
      </c>
      <c r="E405" s="117">
        <v>1.040682473255218</v>
      </c>
      <c r="F405" s="112" t="s">
        <v>4760</v>
      </c>
      <c r="G405" s="112" t="b">
        <v>0</v>
      </c>
      <c r="H405" s="112" t="b">
        <v>0</v>
      </c>
      <c r="I405" s="112" t="b">
        <v>0</v>
      </c>
      <c r="J405" s="112" t="b">
        <v>0</v>
      </c>
      <c r="K405" s="112" t="b">
        <v>0</v>
      </c>
      <c r="L405" s="112" t="b">
        <v>0</v>
      </c>
    </row>
    <row r="406" spans="1:12" ht="15">
      <c r="A406" s="112" t="s">
        <v>3368</v>
      </c>
      <c r="B406" s="112" t="s">
        <v>3517</v>
      </c>
      <c r="C406" s="112">
        <v>3</v>
      </c>
      <c r="D406" s="117">
        <v>0.0003950518053746063</v>
      </c>
      <c r="E406" s="117">
        <v>3.061517101434147</v>
      </c>
      <c r="F406" s="112" t="s">
        <v>4760</v>
      </c>
      <c r="G406" s="112" t="b">
        <v>0</v>
      </c>
      <c r="H406" s="112" t="b">
        <v>0</v>
      </c>
      <c r="I406" s="112" t="b">
        <v>0</v>
      </c>
      <c r="J406" s="112" t="b">
        <v>0</v>
      </c>
      <c r="K406" s="112" t="b">
        <v>0</v>
      </c>
      <c r="L406" s="112" t="b">
        <v>0</v>
      </c>
    </row>
    <row r="407" spans="1:12" ht="15">
      <c r="A407" s="112" t="s">
        <v>3519</v>
      </c>
      <c r="B407" s="112" t="s">
        <v>3085</v>
      </c>
      <c r="C407" s="112">
        <v>3</v>
      </c>
      <c r="D407" s="117">
        <v>0.0003950518053746063</v>
      </c>
      <c r="E407" s="117">
        <v>1.823829771131954</v>
      </c>
      <c r="F407" s="112" t="s">
        <v>4760</v>
      </c>
      <c r="G407" s="112" t="b">
        <v>0</v>
      </c>
      <c r="H407" s="112" t="b">
        <v>0</v>
      </c>
      <c r="I407" s="112" t="b">
        <v>0</v>
      </c>
      <c r="J407" s="112" t="b">
        <v>0</v>
      </c>
      <c r="K407" s="112" t="b">
        <v>0</v>
      </c>
      <c r="L407" s="112" t="b">
        <v>0</v>
      </c>
    </row>
    <row r="408" spans="1:12" ht="15">
      <c r="A408" s="112" t="s">
        <v>3127</v>
      </c>
      <c r="B408" s="112" t="s">
        <v>3521</v>
      </c>
      <c r="C408" s="112">
        <v>3</v>
      </c>
      <c r="D408" s="117">
        <v>0.0003950518053746063</v>
      </c>
      <c r="E408" s="117">
        <v>2.526403899736798</v>
      </c>
      <c r="F408" s="112" t="s">
        <v>4760</v>
      </c>
      <c r="G408" s="112" t="b">
        <v>0</v>
      </c>
      <c r="H408" s="112" t="b">
        <v>0</v>
      </c>
      <c r="I408" s="112" t="b">
        <v>0</v>
      </c>
      <c r="J408" s="112" t="b">
        <v>0</v>
      </c>
      <c r="K408" s="112" t="b">
        <v>0</v>
      </c>
      <c r="L408" s="112" t="b">
        <v>0</v>
      </c>
    </row>
    <row r="409" spans="1:12" ht="15">
      <c r="A409" s="112" t="s">
        <v>3079</v>
      </c>
      <c r="B409" s="112" t="s">
        <v>3522</v>
      </c>
      <c r="C409" s="112">
        <v>3</v>
      </c>
      <c r="D409" s="117">
        <v>0.0003950518053746063</v>
      </c>
      <c r="E409" s="117">
        <v>1.524598098873536</v>
      </c>
      <c r="F409" s="112" t="s">
        <v>4760</v>
      </c>
      <c r="G409" s="112" t="b">
        <v>0</v>
      </c>
      <c r="H409" s="112" t="b">
        <v>0</v>
      </c>
      <c r="I409" s="112" t="b">
        <v>0</v>
      </c>
      <c r="J409" s="112" t="b">
        <v>0</v>
      </c>
      <c r="K409" s="112" t="b">
        <v>0</v>
      </c>
      <c r="L409" s="112" t="b">
        <v>0</v>
      </c>
    </row>
    <row r="410" spans="1:12" ht="15">
      <c r="A410" s="112" t="s">
        <v>3522</v>
      </c>
      <c r="B410" s="112" t="s">
        <v>3290</v>
      </c>
      <c r="C410" s="112">
        <v>3</v>
      </c>
      <c r="D410" s="117">
        <v>0.0003950518053746063</v>
      </c>
      <c r="E410" s="117">
        <v>2.9523726320090793</v>
      </c>
      <c r="F410" s="112" t="s">
        <v>4760</v>
      </c>
      <c r="G410" s="112" t="b">
        <v>0</v>
      </c>
      <c r="H410" s="112" t="b">
        <v>0</v>
      </c>
      <c r="I410" s="112" t="b">
        <v>0</v>
      </c>
      <c r="J410" s="112" t="b">
        <v>0</v>
      </c>
      <c r="K410" s="112" t="b">
        <v>0</v>
      </c>
      <c r="L410" s="112" t="b">
        <v>0</v>
      </c>
    </row>
    <row r="411" spans="1:12" ht="15">
      <c r="A411" s="112" t="s">
        <v>3290</v>
      </c>
      <c r="B411" s="112" t="s">
        <v>3088</v>
      </c>
      <c r="C411" s="112">
        <v>3</v>
      </c>
      <c r="D411" s="117">
        <v>0.0003950518053746063</v>
      </c>
      <c r="E411" s="117">
        <v>1.6645709020788533</v>
      </c>
      <c r="F411" s="112" t="s">
        <v>4760</v>
      </c>
      <c r="G411" s="112" t="b">
        <v>0</v>
      </c>
      <c r="H411" s="112" t="b">
        <v>0</v>
      </c>
      <c r="I411" s="112" t="b">
        <v>0</v>
      </c>
      <c r="J411" s="112" t="b">
        <v>0</v>
      </c>
      <c r="K411" s="112" t="b">
        <v>0</v>
      </c>
      <c r="L411" s="112" t="b">
        <v>0</v>
      </c>
    </row>
    <row r="412" spans="1:12" ht="15">
      <c r="A412" s="112" t="s">
        <v>3266</v>
      </c>
      <c r="B412" s="112" t="s">
        <v>3180</v>
      </c>
      <c r="C412" s="112">
        <v>3</v>
      </c>
      <c r="D412" s="117">
        <v>0.0003950518053746063</v>
      </c>
      <c r="E412" s="117">
        <v>2.459457110106185</v>
      </c>
      <c r="F412" s="112" t="s">
        <v>4760</v>
      </c>
      <c r="G412" s="112" t="b">
        <v>0</v>
      </c>
      <c r="H412" s="112" t="b">
        <v>0</v>
      </c>
      <c r="I412" s="112" t="b">
        <v>0</v>
      </c>
      <c r="J412" s="112" t="b">
        <v>0</v>
      </c>
      <c r="K412" s="112" t="b">
        <v>0</v>
      </c>
      <c r="L412" s="112" t="b">
        <v>0</v>
      </c>
    </row>
    <row r="413" spans="1:12" ht="15">
      <c r="A413" s="112" t="s">
        <v>3783</v>
      </c>
      <c r="B413" s="112" t="s">
        <v>3784</v>
      </c>
      <c r="C413" s="112">
        <v>3</v>
      </c>
      <c r="D413" s="117">
        <v>0.0004338128133111419</v>
      </c>
      <c r="E413" s="117">
        <v>3.651342636345098</v>
      </c>
      <c r="F413" s="112" t="s">
        <v>4760</v>
      </c>
      <c r="G413" s="112" t="b">
        <v>0</v>
      </c>
      <c r="H413" s="112" t="b">
        <v>0</v>
      </c>
      <c r="I413" s="112" t="b">
        <v>0</v>
      </c>
      <c r="J413" s="112" t="b">
        <v>0</v>
      </c>
      <c r="K413" s="112" t="b">
        <v>0</v>
      </c>
      <c r="L413" s="112" t="b">
        <v>0</v>
      </c>
    </row>
    <row r="414" spans="1:12" ht="15">
      <c r="A414" s="112" t="s">
        <v>3160</v>
      </c>
      <c r="B414" s="112" t="s">
        <v>3082</v>
      </c>
      <c r="C414" s="112">
        <v>3</v>
      </c>
      <c r="D414" s="117">
        <v>0.0003950518053746063</v>
      </c>
      <c r="E414" s="117">
        <v>1.2480314260413414</v>
      </c>
      <c r="F414" s="112" t="s">
        <v>4760</v>
      </c>
      <c r="G414" s="112" t="b">
        <v>0</v>
      </c>
      <c r="H414" s="112" t="b">
        <v>0</v>
      </c>
      <c r="I414" s="112" t="b">
        <v>0</v>
      </c>
      <c r="J414" s="112" t="b">
        <v>0</v>
      </c>
      <c r="K414" s="112" t="b">
        <v>0</v>
      </c>
      <c r="L414" s="112" t="b">
        <v>0</v>
      </c>
    </row>
    <row r="415" spans="1:12" ht="15">
      <c r="A415" s="112" t="s">
        <v>3082</v>
      </c>
      <c r="B415" s="112" t="s">
        <v>3129</v>
      </c>
      <c r="C415" s="112">
        <v>3</v>
      </c>
      <c r="D415" s="117">
        <v>0.0003950518053746063</v>
      </c>
      <c r="E415" s="117">
        <v>1.0677660507111488</v>
      </c>
      <c r="F415" s="112" t="s">
        <v>4760</v>
      </c>
      <c r="G415" s="112" t="b">
        <v>0</v>
      </c>
      <c r="H415" s="112" t="b">
        <v>0</v>
      </c>
      <c r="I415" s="112" t="b">
        <v>0</v>
      </c>
      <c r="J415" s="112" t="b">
        <v>0</v>
      </c>
      <c r="K415" s="112" t="b">
        <v>0</v>
      </c>
      <c r="L415" s="112" t="b">
        <v>0</v>
      </c>
    </row>
    <row r="416" spans="1:12" ht="15">
      <c r="A416" s="112" t="s">
        <v>3141</v>
      </c>
      <c r="B416" s="112" t="s">
        <v>3627</v>
      </c>
      <c r="C416" s="112">
        <v>3</v>
      </c>
      <c r="D416" s="117">
        <v>0.0003950518053746063</v>
      </c>
      <c r="E416" s="117">
        <v>2.7024951587924795</v>
      </c>
      <c r="F416" s="112" t="s">
        <v>4760</v>
      </c>
      <c r="G416" s="112" t="b">
        <v>0</v>
      </c>
      <c r="H416" s="112" t="b">
        <v>0</v>
      </c>
      <c r="I416" s="112" t="b">
        <v>0</v>
      </c>
      <c r="J416" s="112" t="b">
        <v>0</v>
      </c>
      <c r="K416" s="112" t="b">
        <v>0</v>
      </c>
      <c r="L416" s="112" t="b">
        <v>0</v>
      </c>
    </row>
    <row r="417" spans="1:12" ht="15">
      <c r="A417" s="112" t="s">
        <v>3451</v>
      </c>
      <c r="B417" s="112" t="s">
        <v>3195</v>
      </c>
      <c r="C417" s="112">
        <v>3</v>
      </c>
      <c r="D417" s="117">
        <v>0.0003950518053746063</v>
      </c>
      <c r="E417" s="117">
        <v>2.681305859722541</v>
      </c>
      <c r="F417" s="112" t="s">
        <v>4760</v>
      </c>
      <c r="G417" s="112" t="b">
        <v>0</v>
      </c>
      <c r="H417" s="112" t="b">
        <v>0</v>
      </c>
      <c r="I417" s="112" t="b">
        <v>0</v>
      </c>
      <c r="J417" s="112" t="b">
        <v>0</v>
      </c>
      <c r="K417" s="112" t="b">
        <v>0</v>
      </c>
      <c r="L417" s="112" t="b">
        <v>0</v>
      </c>
    </row>
    <row r="418" spans="1:12" ht="15">
      <c r="A418" s="112" t="s">
        <v>3801</v>
      </c>
      <c r="B418" s="112" t="s">
        <v>3802</v>
      </c>
      <c r="C418" s="112">
        <v>3</v>
      </c>
      <c r="D418" s="117">
        <v>0.0005000751940428128</v>
      </c>
      <c r="E418" s="117">
        <v>3.651342636345098</v>
      </c>
      <c r="F418" s="112" t="s">
        <v>4760</v>
      </c>
      <c r="G418" s="112" t="b">
        <v>0</v>
      </c>
      <c r="H418" s="112" t="b">
        <v>0</v>
      </c>
      <c r="I418" s="112" t="b">
        <v>0</v>
      </c>
      <c r="J418" s="112" t="b">
        <v>0</v>
      </c>
      <c r="K418" s="112" t="b">
        <v>0</v>
      </c>
      <c r="L418" s="112" t="b">
        <v>0</v>
      </c>
    </row>
    <row r="419" spans="1:12" ht="15">
      <c r="A419" s="112" t="s">
        <v>3803</v>
      </c>
      <c r="B419" s="112" t="s">
        <v>3804</v>
      </c>
      <c r="C419" s="112">
        <v>3</v>
      </c>
      <c r="D419" s="117">
        <v>0.0003950518053746063</v>
      </c>
      <c r="E419" s="117">
        <v>3.651342636345098</v>
      </c>
      <c r="F419" s="112" t="s">
        <v>4760</v>
      </c>
      <c r="G419" s="112" t="b">
        <v>0</v>
      </c>
      <c r="H419" s="112" t="b">
        <v>0</v>
      </c>
      <c r="I419" s="112" t="b">
        <v>0</v>
      </c>
      <c r="J419" s="112" t="b">
        <v>0</v>
      </c>
      <c r="K419" s="112" t="b">
        <v>0</v>
      </c>
      <c r="L419" s="112" t="b">
        <v>0</v>
      </c>
    </row>
    <row r="420" spans="1:12" ht="15">
      <c r="A420" s="112" t="s">
        <v>3172</v>
      </c>
      <c r="B420" s="112" t="s">
        <v>3148</v>
      </c>
      <c r="C420" s="112">
        <v>3</v>
      </c>
      <c r="D420" s="117">
        <v>0.0003950518053746063</v>
      </c>
      <c r="E420" s="117">
        <v>2.1507402857759126</v>
      </c>
      <c r="F420" s="112" t="s">
        <v>4760</v>
      </c>
      <c r="G420" s="112" t="b">
        <v>0</v>
      </c>
      <c r="H420" s="112" t="b">
        <v>0</v>
      </c>
      <c r="I420" s="112" t="b">
        <v>0</v>
      </c>
      <c r="J420" s="112" t="b">
        <v>0</v>
      </c>
      <c r="K420" s="112" t="b">
        <v>0</v>
      </c>
      <c r="L420" s="112" t="b">
        <v>0</v>
      </c>
    </row>
    <row r="421" spans="1:12" ht="15">
      <c r="A421" s="112" t="s">
        <v>3148</v>
      </c>
      <c r="B421" s="112" t="s">
        <v>3154</v>
      </c>
      <c r="C421" s="112">
        <v>3</v>
      </c>
      <c r="D421" s="117">
        <v>0.0003950518053746063</v>
      </c>
      <c r="E421" s="117">
        <v>2.071559039728288</v>
      </c>
      <c r="F421" s="112" t="s">
        <v>4760</v>
      </c>
      <c r="G421" s="112" t="b">
        <v>0</v>
      </c>
      <c r="H421" s="112" t="b">
        <v>0</v>
      </c>
      <c r="I421" s="112" t="b">
        <v>0</v>
      </c>
      <c r="J421" s="112" t="b">
        <v>0</v>
      </c>
      <c r="K421" s="112" t="b">
        <v>0</v>
      </c>
      <c r="L421" s="112" t="b">
        <v>0</v>
      </c>
    </row>
    <row r="422" spans="1:12" ht="15">
      <c r="A422" s="112" t="s">
        <v>3154</v>
      </c>
      <c r="B422" s="112" t="s">
        <v>3806</v>
      </c>
      <c r="C422" s="112">
        <v>3</v>
      </c>
      <c r="D422" s="117">
        <v>0.0003950518053746063</v>
      </c>
      <c r="E422" s="117">
        <v>2.8731913859614546</v>
      </c>
      <c r="F422" s="112" t="s">
        <v>4760</v>
      </c>
      <c r="G422" s="112" t="b">
        <v>0</v>
      </c>
      <c r="H422" s="112" t="b">
        <v>0</v>
      </c>
      <c r="I422" s="112" t="b">
        <v>0</v>
      </c>
      <c r="J422" s="112" t="b">
        <v>0</v>
      </c>
      <c r="K422" s="112" t="b">
        <v>0</v>
      </c>
      <c r="L422" s="112" t="b">
        <v>0</v>
      </c>
    </row>
    <row r="423" spans="1:12" ht="15">
      <c r="A423" s="112" t="s">
        <v>3806</v>
      </c>
      <c r="B423" s="112" t="s">
        <v>3080</v>
      </c>
      <c r="C423" s="112">
        <v>3</v>
      </c>
      <c r="D423" s="117">
        <v>0.0003950518053746063</v>
      </c>
      <c r="E423" s="117">
        <v>1.8062445963308413</v>
      </c>
      <c r="F423" s="112" t="s">
        <v>4760</v>
      </c>
      <c r="G423" s="112" t="b">
        <v>0</v>
      </c>
      <c r="H423" s="112" t="b">
        <v>0</v>
      </c>
      <c r="I423" s="112" t="b">
        <v>0</v>
      </c>
      <c r="J423" s="112" t="b">
        <v>0</v>
      </c>
      <c r="K423" s="112" t="b">
        <v>0</v>
      </c>
      <c r="L423" s="112" t="b">
        <v>0</v>
      </c>
    </row>
    <row r="424" spans="1:12" ht="15">
      <c r="A424" s="112" t="s">
        <v>3080</v>
      </c>
      <c r="B424" s="112" t="s">
        <v>3532</v>
      </c>
      <c r="C424" s="112">
        <v>3</v>
      </c>
      <c r="D424" s="117">
        <v>0.0003950518053746063</v>
      </c>
      <c r="E424" s="117">
        <v>1.5885518064856425</v>
      </c>
      <c r="F424" s="112" t="s">
        <v>4760</v>
      </c>
      <c r="G424" s="112" t="b">
        <v>0</v>
      </c>
      <c r="H424" s="112" t="b">
        <v>0</v>
      </c>
      <c r="I424" s="112" t="b">
        <v>0</v>
      </c>
      <c r="J424" s="112" t="b">
        <v>0</v>
      </c>
      <c r="K424" s="112" t="b">
        <v>0</v>
      </c>
      <c r="L424" s="112" t="b">
        <v>0</v>
      </c>
    </row>
    <row r="425" spans="1:12" ht="15">
      <c r="A425" s="112" t="s">
        <v>3532</v>
      </c>
      <c r="B425" s="112" t="s">
        <v>3807</v>
      </c>
      <c r="C425" s="112">
        <v>3</v>
      </c>
      <c r="D425" s="117">
        <v>0.0003950518053746063</v>
      </c>
      <c r="E425" s="117">
        <v>3.429493886728742</v>
      </c>
      <c r="F425" s="112" t="s">
        <v>4760</v>
      </c>
      <c r="G425" s="112" t="b">
        <v>0</v>
      </c>
      <c r="H425" s="112" t="b">
        <v>0</v>
      </c>
      <c r="I425" s="112" t="b">
        <v>0</v>
      </c>
      <c r="J425" s="112" t="b">
        <v>1</v>
      </c>
      <c r="K425" s="112" t="b">
        <v>0</v>
      </c>
      <c r="L425" s="112" t="b">
        <v>0</v>
      </c>
    </row>
    <row r="426" spans="1:12" ht="15">
      <c r="A426" s="112" t="s">
        <v>3807</v>
      </c>
      <c r="B426" s="112" t="s">
        <v>3300</v>
      </c>
      <c r="C426" s="112">
        <v>3</v>
      </c>
      <c r="D426" s="117">
        <v>0.0003950518053746063</v>
      </c>
      <c r="E426" s="117">
        <v>3.1742213816254354</v>
      </c>
      <c r="F426" s="112" t="s">
        <v>4760</v>
      </c>
      <c r="G426" s="112" t="b">
        <v>1</v>
      </c>
      <c r="H426" s="112" t="b">
        <v>0</v>
      </c>
      <c r="I426" s="112" t="b">
        <v>0</v>
      </c>
      <c r="J426" s="112" t="b">
        <v>0</v>
      </c>
      <c r="K426" s="112" t="b">
        <v>0</v>
      </c>
      <c r="L426" s="112" t="b">
        <v>0</v>
      </c>
    </row>
    <row r="427" spans="1:12" ht="15">
      <c r="A427" s="112" t="s">
        <v>3080</v>
      </c>
      <c r="B427" s="112" t="s">
        <v>3159</v>
      </c>
      <c r="C427" s="112">
        <v>3</v>
      </c>
      <c r="D427" s="117">
        <v>0.0003950518053746063</v>
      </c>
      <c r="E427" s="117">
        <v>1.0570728894433874</v>
      </c>
      <c r="F427" s="112" t="s">
        <v>4760</v>
      </c>
      <c r="G427" s="112" t="b">
        <v>0</v>
      </c>
      <c r="H427" s="112" t="b">
        <v>0</v>
      </c>
      <c r="I427" s="112" t="b">
        <v>0</v>
      </c>
      <c r="J427" s="112" t="b">
        <v>1</v>
      </c>
      <c r="K427" s="112" t="b">
        <v>0</v>
      </c>
      <c r="L427" s="112" t="b">
        <v>0</v>
      </c>
    </row>
    <row r="428" spans="1:12" ht="15">
      <c r="A428" s="112" t="s">
        <v>3159</v>
      </c>
      <c r="B428" s="112" t="s">
        <v>3123</v>
      </c>
      <c r="C428" s="112">
        <v>3</v>
      </c>
      <c r="D428" s="117">
        <v>0.0003950518053746063</v>
      </c>
      <c r="E428" s="117">
        <v>1.9701013989695109</v>
      </c>
      <c r="F428" s="112" t="s">
        <v>4760</v>
      </c>
      <c r="G428" s="112" t="b">
        <v>1</v>
      </c>
      <c r="H428" s="112" t="b">
        <v>0</v>
      </c>
      <c r="I428" s="112" t="b">
        <v>0</v>
      </c>
      <c r="J428" s="112" t="b">
        <v>0</v>
      </c>
      <c r="K428" s="112" t="b">
        <v>0</v>
      </c>
      <c r="L428" s="112" t="b">
        <v>0</v>
      </c>
    </row>
    <row r="429" spans="1:12" ht="15">
      <c r="A429" s="112" t="s">
        <v>3123</v>
      </c>
      <c r="B429" s="112" t="s">
        <v>3162</v>
      </c>
      <c r="C429" s="112">
        <v>3</v>
      </c>
      <c r="D429" s="117">
        <v>0.0003950518053746063</v>
      </c>
      <c r="E429" s="117">
        <v>1.9437724602471615</v>
      </c>
      <c r="F429" s="112" t="s">
        <v>4760</v>
      </c>
      <c r="G429" s="112" t="b">
        <v>0</v>
      </c>
      <c r="H429" s="112" t="b">
        <v>0</v>
      </c>
      <c r="I429" s="112" t="b">
        <v>0</v>
      </c>
      <c r="J429" s="112" t="b">
        <v>0</v>
      </c>
      <c r="K429" s="112" t="b">
        <v>0</v>
      </c>
      <c r="L429" s="112" t="b">
        <v>0</v>
      </c>
    </row>
    <row r="430" spans="1:12" ht="15">
      <c r="A430" s="112" t="s">
        <v>3080</v>
      </c>
      <c r="B430" s="112" t="s">
        <v>3636</v>
      </c>
      <c r="C430" s="112">
        <v>3</v>
      </c>
      <c r="D430" s="117">
        <v>0.0003950518053746063</v>
      </c>
      <c r="E430" s="117">
        <v>1.685461819493699</v>
      </c>
      <c r="F430" s="112" t="s">
        <v>4760</v>
      </c>
      <c r="G430" s="112" t="b">
        <v>0</v>
      </c>
      <c r="H430" s="112" t="b">
        <v>0</v>
      </c>
      <c r="I430" s="112" t="b">
        <v>0</v>
      </c>
      <c r="J430" s="112" t="b">
        <v>0</v>
      </c>
      <c r="K430" s="112" t="b">
        <v>0</v>
      </c>
      <c r="L430" s="112" t="b">
        <v>0</v>
      </c>
    </row>
    <row r="431" spans="1:12" ht="15">
      <c r="A431" s="112" t="s">
        <v>3636</v>
      </c>
      <c r="B431" s="112" t="s">
        <v>3117</v>
      </c>
      <c r="C431" s="112">
        <v>3</v>
      </c>
      <c r="D431" s="117">
        <v>0.0003950518053746063</v>
      </c>
      <c r="E431" s="117">
        <v>2.512163460622188</v>
      </c>
      <c r="F431" s="112" t="s">
        <v>4760</v>
      </c>
      <c r="G431" s="112" t="b">
        <v>0</v>
      </c>
      <c r="H431" s="112" t="b">
        <v>0</v>
      </c>
      <c r="I431" s="112" t="b">
        <v>0</v>
      </c>
      <c r="J431" s="112" t="b">
        <v>0</v>
      </c>
      <c r="K431" s="112" t="b">
        <v>0</v>
      </c>
      <c r="L431" s="112" t="b">
        <v>0</v>
      </c>
    </row>
    <row r="432" spans="1:12" ht="15">
      <c r="A432" s="112" t="s">
        <v>3117</v>
      </c>
      <c r="B432" s="112" t="s">
        <v>3215</v>
      </c>
      <c r="C432" s="112">
        <v>3</v>
      </c>
      <c r="D432" s="117">
        <v>0.0003950518053746063</v>
      </c>
      <c r="E432" s="117">
        <v>2.0350422059025255</v>
      </c>
      <c r="F432" s="112" t="s">
        <v>4760</v>
      </c>
      <c r="G432" s="112" t="b">
        <v>0</v>
      </c>
      <c r="H432" s="112" t="b">
        <v>0</v>
      </c>
      <c r="I432" s="112" t="b">
        <v>0</v>
      </c>
      <c r="J432" s="112" t="b">
        <v>0</v>
      </c>
      <c r="K432" s="112" t="b">
        <v>0</v>
      </c>
      <c r="L432" s="112" t="b">
        <v>0</v>
      </c>
    </row>
    <row r="433" spans="1:12" ht="15">
      <c r="A433" s="112" t="s">
        <v>3215</v>
      </c>
      <c r="B433" s="112" t="s">
        <v>3276</v>
      </c>
      <c r="C433" s="112">
        <v>3</v>
      </c>
      <c r="D433" s="117">
        <v>0.0003950518053746063</v>
      </c>
      <c r="E433" s="117">
        <v>2.526403899736798</v>
      </c>
      <c r="F433" s="112" t="s">
        <v>4760</v>
      </c>
      <c r="G433" s="112" t="b">
        <v>0</v>
      </c>
      <c r="H433" s="112" t="b">
        <v>0</v>
      </c>
      <c r="I433" s="112" t="b">
        <v>0</v>
      </c>
      <c r="J433" s="112" t="b">
        <v>0</v>
      </c>
      <c r="K433" s="112" t="b">
        <v>0</v>
      </c>
      <c r="L433" s="112" t="b">
        <v>0</v>
      </c>
    </row>
    <row r="434" spans="1:12" ht="15">
      <c r="A434" s="112" t="s">
        <v>3276</v>
      </c>
      <c r="B434" s="112" t="s">
        <v>3172</v>
      </c>
      <c r="C434" s="112">
        <v>3</v>
      </c>
      <c r="D434" s="117">
        <v>0.0003950518053746063</v>
      </c>
      <c r="E434" s="117">
        <v>2.4294938867287414</v>
      </c>
      <c r="F434" s="112" t="s">
        <v>4760</v>
      </c>
      <c r="G434" s="112" t="b">
        <v>0</v>
      </c>
      <c r="H434" s="112" t="b">
        <v>0</v>
      </c>
      <c r="I434" s="112" t="b">
        <v>0</v>
      </c>
      <c r="J434" s="112" t="b">
        <v>0</v>
      </c>
      <c r="K434" s="112" t="b">
        <v>0</v>
      </c>
      <c r="L434" s="112" t="b">
        <v>0</v>
      </c>
    </row>
    <row r="435" spans="1:12" ht="15">
      <c r="A435" s="112" t="s">
        <v>3533</v>
      </c>
      <c r="B435" s="112" t="s">
        <v>3227</v>
      </c>
      <c r="C435" s="112">
        <v>3</v>
      </c>
      <c r="D435" s="117">
        <v>0.0003950518053746063</v>
      </c>
      <c r="E435" s="117">
        <v>2.8274338954007794</v>
      </c>
      <c r="F435" s="112" t="s">
        <v>4760</v>
      </c>
      <c r="G435" s="112" t="b">
        <v>0</v>
      </c>
      <c r="H435" s="112" t="b">
        <v>0</v>
      </c>
      <c r="I435" s="112" t="b">
        <v>0</v>
      </c>
      <c r="J435" s="112" t="b">
        <v>0</v>
      </c>
      <c r="K435" s="112" t="b">
        <v>0</v>
      </c>
      <c r="L435" s="112" t="b">
        <v>0</v>
      </c>
    </row>
    <row r="436" spans="1:12" ht="15">
      <c r="A436" s="112" t="s">
        <v>3091</v>
      </c>
      <c r="B436" s="112" t="s">
        <v>3306</v>
      </c>
      <c r="C436" s="112">
        <v>3</v>
      </c>
      <c r="D436" s="117">
        <v>0.0003950518053746063</v>
      </c>
      <c r="E436" s="117">
        <v>1.6601165606526032</v>
      </c>
      <c r="F436" s="112" t="s">
        <v>4760</v>
      </c>
      <c r="G436" s="112" t="b">
        <v>0</v>
      </c>
      <c r="H436" s="112" t="b">
        <v>0</v>
      </c>
      <c r="I436" s="112" t="b">
        <v>0</v>
      </c>
      <c r="J436" s="112" t="b">
        <v>0</v>
      </c>
      <c r="K436" s="112" t="b">
        <v>0</v>
      </c>
      <c r="L436" s="112" t="b">
        <v>0</v>
      </c>
    </row>
    <row r="437" spans="1:12" ht="15">
      <c r="A437" s="112" t="s">
        <v>3306</v>
      </c>
      <c r="B437" s="112" t="s">
        <v>3248</v>
      </c>
      <c r="C437" s="112">
        <v>3</v>
      </c>
      <c r="D437" s="117">
        <v>0.0003950518053746063</v>
      </c>
      <c r="E437" s="117">
        <v>2.609949951186873</v>
      </c>
      <c r="F437" s="112" t="s">
        <v>4760</v>
      </c>
      <c r="G437" s="112" t="b">
        <v>0</v>
      </c>
      <c r="H437" s="112" t="b">
        <v>0</v>
      </c>
      <c r="I437" s="112" t="b">
        <v>0</v>
      </c>
      <c r="J437" s="112" t="b">
        <v>0</v>
      </c>
      <c r="K437" s="112" t="b">
        <v>0</v>
      </c>
      <c r="L437" s="112" t="b">
        <v>0</v>
      </c>
    </row>
    <row r="438" spans="1:12" ht="15">
      <c r="A438" s="112" t="s">
        <v>3341</v>
      </c>
      <c r="B438" s="112" t="s">
        <v>3534</v>
      </c>
      <c r="C438" s="112">
        <v>3</v>
      </c>
      <c r="D438" s="117">
        <v>0.0003950518053746063</v>
      </c>
      <c r="E438" s="117">
        <v>3.0035251544564607</v>
      </c>
      <c r="F438" s="112" t="s">
        <v>4760</v>
      </c>
      <c r="G438" s="112" t="b">
        <v>0</v>
      </c>
      <c r="H438" s="112" t="b">
        <v>0</v>
      </c>
      <c r="I438" s="112" t="b">
        <v>0</v>
      </c>
      <c r="J438" s="112" t="b">
        <v>0</v>
      </c>
      <c r="K438" s="112" t="b">
        <v>0</v>
      </c>
      <c r="L438" s="112" t="b">
        <v>0</v>
      </c>
    </row>
    <row r="439" spans="1:12" ht="15">
      <c r="A439" s="112" t="s">
        <v>3102</v>
      </c>
      <c r="B439" s="112" t="s">
        <v>3808</v>
      </c>
      <c r="C439" s="112">
        <v>3</v>
      </c>
      <c r="D439" s="117">
        <v>0.0003950518053746063</v>
      </c>
      <c r="E439" s="117">
        <v>2.4472226536891735</v>
      </c>
      <c r="F439" s="112" t="s">
        <v>4760</v>
      </c>
      <c r="G439" s="112" t="b">
        <v>0</v>
      </c>
      <c r="H439" s="112" t="b">
        <v>0</v>
      </c>
      <c r="I439" s="112" t="b">
        <v>0</v>
      </c>
      <c r="J439" s="112" t="b">
        <v>0</v>
      </c>
      <c r="K439" s="112" t="b">
        <v>0</v>
      </c>
      <c r="L439" s="112" t="b">
        <v>0</v>
      </c>
    </row>
    <row r="440" spans="1:12" ht="15">
      <c r="A440" s="112" t="s">
        <v>3808</v>
      </c>
      <c r="B440" s="112" t="s">
        <v>3342</v>
      </c>
      <c r="C440" s="112">
        <v>3</v>
      </c>
      <c r="D440" s="117">
        <v>0.0003950518053746063</v>
      </c>
      <c r="E440" s="117">
        <v>3.225373904072817</v>
      </c>
      <c r="F440" s="112" t="s">
        <v>4760</v>
      </c>
      <c r="G440" s="112" t="b">
        <v>0</v>
      </c>
      <c r="H440" s="112" t="b">
        <v>0</v>
      </c>
      <c r="I440" s="112" t="b">
        <v>0</v>
      </c>
      <c r="J440" s="112" t="b">
        <v>1</v>
      </c>
      <c r="K440" s="112" t="b">
        <v>0</v>
      </c>
      <c r="L440" s="112" t="b">
        <v>0</v>
      </c>
    </row>
    <row r="441" spans="1:12" ht="15">
      <c r="A441" s="112" t="s">
        <v>3249</v>
      </c>
      <c r="B441" s="112" t="s">
        <v>3228</v>
      </c>
      <c r="C441" s="112">
        <v>3</v>
      </c>
      <c r="D441" s="117">
        <v>0.0003950518053746063</v>
      </c>
      <c r="E441" s="117">
        <v>2.485011214578573</v>
      </c>
      <c r="F441" s="112" t="s">
        <v>4760</v>
      </c>
      <c r="G441" s="112" t="b">
        <v>0</v>
      </c>
      <c r="H441" s="112" t="b">
        <v>0</v>
      </c>
      <c r="I441" s="112" t="b">
        <v>0</v>
      </c>
      <c r="J441" s="112" t="b">
        <v>0</v>
      </c>
      <c r="K441" s="112" t="b">
        <v>0</v>
      </c>
      <c r="L441" s="112" t="b">
        <v>0</v>
      </c>
    </row>
    <row r="442" spans="1:12" ht="15">
      <c r="A442" s="112" t="s">
        <v>3228</v>
      </c>
      <c r="B442" s="112" t="s">
        <v>3809</v>
      </c>
      <c r="C442" s="112">
        <v>3</v>
      </c>
      <c r="D442" s="117">
        <v>0.0003950518053746063</v>
      </c>
      <c r="E442" s="117">
        <v>3.0492826450171355</v>
      </c>
      <c r="F442" s="112" t="s">
        <v>4760</v>
      </c>
      <c r="G442" s="112" t="b">
        <v>0</v>
      </c>
      <c r="H442" s="112" t="b">
        <v>0</v>
      </c>
      <c r="I442" s="112" t="b">
        <v>0</v>
      </c>
      <c r="J442" s="112" t="b">
        <v>0</v>
      </c>
      <c r="K442" s="112" t="b">
        <v>0</v>
      </c>
      <c r="L442" s="112" t="b">
        <v>0</v>
      </c>
    </row>
    <row r="443" spans="1:12" ht="15">
      <c r="A443" s="112" t="s">
        <v>3809</v>
      </c>
      <c r="B443" s="112" t="s">
        <v>3810</v>
      </c>
      <c r="C443" s="112">
        <v>3</v>
      </c>
      <c r="D443" s="117">
        <v>0.0003950518053746063</v>
      </c>
      <c r="E443" s="117">
        <v>3.651342636345098</v>
      </c>
      <c r="F443" s="112" t="s">
        <v>4760</v>
      </c>
      <c r="G443" s="112" t="b">
        <v>0</v>
      </c>
      <c r="H443" s="112" t="b">
        <v>0</v>
      </c>
      <c r="I443" s="112" t="b">
        <v>0</v>
      </c>
      <c r="J443" s="112" t="b">
        <v>0</v>
      </c>
      <c r="K443" s="112" t="b">
        <v>0</v>
      </c>
      <c r="L443" s="112" t="b">
        <v>0</v>
      </c>
    </row>
    <row r="444" spans="1:12" ht="15">
      <c r="A444" s="112" t="s">
        <v>3810</v>
      </c>
      <c r="B444" s="112" t="s">
        <v>3456</v>
      </c>
      <c r="C444" s="112">
        <v>3</v>
      </c>
      <c r="D444" s="117">
        <v>0.0003950518053746063</v>
      </c>
      <c r="E444" s="117">
        <v>3.350312640681117</v>
      </c>
      <c r="F444" s="112" t="s">
        <v>4760</v>
      </c>
      <c r="G444" s="112" t="b">
        <v>0</v>
      </c>
      <c r="H444" s="112" t="b">
        <v>0</v>
      </c>
      <c r="I444" s="112" t="b">
        <v>0</v>
      </c>
      <c r="J444" s="112" t="b">
        <v>0</v>
      </c>
      <c r="K444" s="112" t="b">
        <v>0</v>
      </c>
      <c r="L444" s="112" t="b">
        <v>0</v>
      </c>
    </row>
    <row r="445" spans="1:12" ht="15">
      <c r="A445" s="112" t="s">
        <v>3456</v>
      </c>
      <c r="B445" s="112" t="s">
        <v>3093</v>
      </c>
      <c r="C445" s="112">
        <v>3</v>
      </c>
      <c r="D445" s="117">
        <v>0.0003950518053746063</v>
      </c>
      <c r="E445" s="117">
        <v>1.9243439084088358</v>
      </c>
      <c r="F445" s="112" t="s">
        <v>4760</v>
      </c>
      <c r="G445" s="112" t="b">
        <v>0</v>
      </c>
      <c r="H445" s="112" t="b">
        <v>0</v>
      </c>
      <c r="I445" s="112" t="b">
        <v>0</v>
      </c>
      <c r="J445" s="112" t="b">
        <v>0</v>
      </c>
      <c r="K445" s="112" t="b">
        <v>0</v>
      </c>
      <c r="L445" s="112" t="b">
        <v>0</v>
      </c>
    </row>
    <row r="446" spans="1:12" ht="15">
      <c r="A446" s="112" t="s">
        <v>3093</v>
      </c>
      <c r="B446" s="112" t="s">
        <v>3172</v>
      </c>
      <c r="C446" s="112">
        <v>3</v>
      </c>
      <c r="D446" s="117">
        <v>0.0003950518053746063</v>
      </c>
      <c r="E446" s="117">
        <v>1.5264038997367981</v>
      </c>
      <c r="F446" s="112" t="s">
        <v>4760</v>
      </c>
      <c r="G446" s="112" t="b">
        <v>0</v>
      </c>
      <c r="H446" s="112" t="b">
        <v>0</v>
      </c>
      <c r="I446" s="112" t="b">
        <v>0</v>
      </c>
      <c r="J446" s="112" t="b">
        <v>0</v>
      </c>
      <c r="K446" s="112" t="b">
        <v>0</v>
      </c>
      <c r="L446" s="112" t="b">
        <v>0</v>
      </c>
    </row>
    <row r="447" spans="1:12" ht="15">
      <c r="A447" s="112" t="s">
        <v>3457</v>
      </c>
      <c r="B447" s="112" t="s">
        <v>3091</v>
      </c>
      <c r="C447" s="112">
        <v>3</v>
      </c>
      <c r="D447" s="117">
        <v>0.0003950518053746063</v>
      </c>
      <c r="E447" s="117">
        <v>1.8317987008032293</v>
      </c>
      <c r="F447" s="112" t="s">
        <v>4760</v>
      </c>
      <c r="G447" s="112" t="b">
        <v>1</v>
      </c>
      <c r="H447" s="112" t="b">
        <v>0</v>
      </c>
      <c r="I447" s="112" t="b">
        <v>0</v>
      </c>
      <c r="J447" s="112" t="b">
        <v>0</v>
      </c>
      <c r="K447" s="112" t="b">
        <v>0</v>
      </c>
      <c r="L447" s="112" t="b">
        <v>0</v>
      </c>
    </row>
    <row r="448" spans="1:12" ht="15">
      <c r="A448" s="112" t="s">
        <v>3091</v>
      </c>
      <c r="B448" s="112" t="s">
        <v>3535</v>
      </c>
      <c r="C448" s="112">
        <v>3</v>
      </c>
      <c r="D448" s="117">
        <v>0.0003950518053746063</v>
      </c>
      <c r="E448" s="117">
        <v>1.9153890657559092</v>
      </c>
      <c r="F448" s="112" t="s">
        <v>4760</v>
      </c>
      <c r="G448" s="112" t="b">
        <v>0</v>
      </c>
      <c r="H448" s="112" t="b">
        <v>0</v>
      </c>
      <c r="I448" s="112" t="b">
        <v>0</v>
      </c>
      <c r="J448" s="112" t="b">
        <v>0</v>
      </c>
      <c r="K448" s="112" t="b">
        <v>0</v>
      </c>
      <c r="L448" s="112" t="b">
        <v>0</v>
      </c>
    </row>
    <row r="449" spans="1:12" ht="15">
      <c r="A449" s="112" t="s">
        <v>3811</v>
      </c>
      <c r="B449" s="112" t="s">
        <v>3080</v>
      </c>
      <c r="C449" s="112">
        <v>3</v>
      </c>
      <c r="D449" s="117">
        <v>0.0003950518053746063</v>
      </c>
      <c r="E449" s="117">
        <v>1.8062445963308413</v>
      </c>
      <c r="F449" s="112" t="s">
        <v>4760</v>
      </c>
      <c r="G449" s="112" t="b">
        <v>0</v>
      </c>
      <c r="H449" s="112" t="b">
        <v>1</v>
      </c>
      <c r="I449" s="112" t="b">
        <v>0</v>
      </c>
      <c r="J449" s="112" t="b">
        <v>0</v>
      </c>
      <c r="K449" s="112" t="b">
        <v>0</v>
      </c>
      <c r="L449" s="112" t="b">
        <v>0</v>
      </c>
    </row>
    <row r="450" spans="1:12" ht="15">
      <c r="A450" s="112" t="s">
        <v>3090</v>
      </c>
      <c r="B450" s="112" t="s">
        <v>3126</v>
      </c>
      <c r="C450" s="112">
        <v>3</v>
      </c>
      <c r="D450" s="117">
        <v>0.0003950518053746063</v>
      </c>
      <c r="E450" s="117">
        <v>1.169422498743667</v>
      </c>
      <c r="F450" s="112" t="s">
        <v>4760</v>
      </c>
      <c r="G450" s="112" t="b">
        <v>0</v>
      </c>
      <c r="H450" s="112" t="b">
        <v>0</v>
      </c>
      <c r="I450" s="112" t="b">
        <v>0</v>
      </c>
      <c r="J450" s="112" t="b">
        <v>0</v>
      </c>
      <c r="K450" s="112" t="b">
        <v>0</v>
      </c>
      <c r="L450" s="112" t="b">
        <v>0</v>
      </c>
    </row>
    <row r="451" spans="1:12" ht="15">
      <c r="A451" s="112" t="s">
        <v>3174</v>
      </c>
      <c r="B451" s="112" t="s">
        <v>3094</v>
      </c>
      <c r="C451" s="112">
        <v>3</v>
      </c>
      <c r="D451" s="117">
        <v>0.0003950518053746063</v>
      </c>
      <c r="E451" s="117">
        <v>1.537399284038261</v>
      </c>
      <c r="F451" s="112" t="s">
        <v>4760</v>
      </c>
      <c r="G451" s="112" t="b">
        <v>0</v>
      </c>
      <c r="H451" s="112" t="b">
        <v>0</v>
      </c>
      <c r="I451" s="112" t="b">
        <v>0</v>
      </c>
      <c r="J451" s="112" t="b">
        <v>0</v>
      </c>
      <c r="K451" s="112" t="b">
        <v>0</v>
      </c>
      <c r="L451" s="112" t="b">
        <v>0</v>
      </c>
    </row>
    <row r="452" spans="1:12" ht="15">
      <c r="A452" s="112" t="s">
        <v>3094</v>
      </c>
      <c r="B452" s="112" t="s">
        <v>3126</v>
      </c>
      <c r="C452" s="112">
        <v>3</v>
      </c>
      <c r="D452" s="117">
        <v>0.0003950518053746063</v>
      </c>
      <c r="E452" s="117">
        <v>1.3097982055328137</v>
      </c>
      <c r="F452" s="112" t="s">
        <v>4760</v>
      </c>
      <c r="G452" s="112" t="b">
        <v>0</v>
      </c>
      <c r="H452" s="112" t="b">
        <v>0</v>
      </c>
      <c r="I452" s="112" t="b">
        <v>0</v>
      </c>
      <c r="J452" s="112" t="b">
        <v>0</v>
      </c>
      <c r="K452" s="112" t="b">
        <v>0</v>
      </c>
      <c r="L452" s="112" t="b">
        <v>0</v>
      </c>
    </row>
    <row r="453" spans="1:12" ht="15">
      <c r="A453" s="112" t="s">
        <v>3174</v>
      </c>
      <c r="B453" s="112" t="s">
        <v>3190</v>
      </c>
      <c r="C453" s="112">
        <v>3</v>
      </c>
      <c r="D453" s="117">
        <v>0.0003950518053746063</v>
      </c>
      <c r="E453" s="117">
        <v>2.2833658510505037</v>
      </c>
      <c r="F453" s="112" t="s">
        <v>4760</v>
      </c>
      <c r="G453" s="112" t="b">
        <v>0</v>
      </c>
      <c r="H453" s="112" t="b">
        <v>0</v>
      </c>
      <c r="I453" s="112" t="b">
        <v>0</v>
      </c>
      <c r="J453" s="112" t="b">
        <v>0</v>
      </c>
      <c r="K453" s="112" t="b">
        <v>0</v>
      </c>
      <c r="L453" s="112" t="b">
        <v>0</v>
      </c>
    </row>
    <row r="454" spans="1:12" ht="15">
      <c r="A454" s="112" t="s">
        <v>3145</v>
      </c>
      <c r="B454" s="112" t="s">
        <v>3146</v>
      </c>
      <c r="C454" s="112">
        <v>3</v>
      </c>
      <c r="D454" s="117">
        <v>0.0003950518053746063</v>
      </c>
      <c r="E454" s="117">
        <v>2.0035251544564607</v>
      </c>
      <c r="F454" s="112" t="s">
        <v>4760</v>
      </c>
      <c r="G454" s="112" t="b">
        <v>0</v>
      </c>
      <c r="H454" s="112" t="b">
        <v>0</v>
      </c>
      <c r="I454" s="112" t="b">
        <v>0</v>
      </c>
      <c r="J454" s="112" t="b">
        <v>0</v>
      </c>
      <c r="K454" s="112" t="b">
        <v>0</v>
      </c>
      <c r="L454" s="112" t="b">
        <v>0</v>
      </c>
    </row>
    <row r="455" spans="1:12" ht="15">
      <c r="A455" s="112" t="s">
        <v>3146</v>
      </c>
      <c r="B455" s="112" t="s">
        <v>3528</v>
      </c>
      <c r="C455" s="112">
        <v>3</v>
      </c>
      <c r="D455" s="117">
        <v>0.0003950518053746063</v>
      </c>
      <c r="E455" s="117">
        <v>2.6055851457844232</v>
      </c>
      <c r="F455" s="112" t="s">
        <v>4760</v>
      </c>
      <c r="G455" s="112" t="b">
        <v>0</v>
      </c>
      <c r="H455" s="112" t="b">
        <v>0</v>
      </c>
      <c r="I455" s="112" t="b">
        <v>0</v>
      </c>
      <c r="J455" s="112" t="b">
        <v>0</v>
      </c>
      <c r="K455" s="112" t="b">
        <v>0</v>
      </c>
      <c r="L455" s="112" t="b">
        <v>0</v>
      </c>
    </row>
    <row r="456" spans="1:12" ht="15">
      <c r="A456" s="112" t="s">
        <v>3528</v>
      </c>
      <c r="B456" s="112" t="s">
        <v>3091</v>
      </c>
      <c r="C456" s="112">
        <v>3</v>
      </c>
      <c r="D456" s="117">
        <v>0.0003950518053746063</v>
      </c>
      <c r="E456" s="117">
        <v>1.9109799468508541</v>
      </c>
      <c r="F456" s="112" t="s">
        <v>4760</v>
      </c>
      <c r="G456" s="112" t="b">
        <v>0</v>
      </c>
      <c r="H456" s="112" t="b">
        <v>0</v>
      </c>
      <c r="I456" s="112" t="b">
        <v>0</v>
      </c>
      <c r="J456" s="112" t="b">
        <v>0</v>
      </c>
      <c r="K456" s="112" t="b">
        <v>0</v>
      </c>
      <c r="L456" s="112" t="b">
        <v>0</v>
      </c>
    </row>
    <row r="457" spans="1:12" ht="15">
      <c r="A457" s="112" t="s">
        <v>3091</v>
      </c>
      <c r="B457" s="112" t="s">
        <v>3098</v>
      </c>
      <c r="C457" s="112">
        <v>3</v>
      </c>
      <c r="D457" s="117">
        <v>0.0003950518053746063</v>
      </c>
      <c r="E457" s="117">
        <v>0.8435070584497838</v>
      </c>
      <c r="F457" s="112" t="s">
        <v>4760</v>
      </c>
      <c r="G457" s="112" t="b">
        <v>0</v>
      </c>
      <c r="H457" s="112" t="b">
        <v>0</v>
      </c>
      <c r="I457" s="112" t="b">
        <v>0</v>
      </c>
      <c r="J457" s="112" t="b">
        <v>0</v>
      </c>
      <c r="K457" s="112" t="b">
        <v>0</v>
      </c>
      <c r="L457" s="112" t="b">
        <v>0</v>
      </c>
    </row>
    <row r="458" spans="1:12" ht="15">
      <c r="A458" s="112" t="s">
        <v>3098</v>
      </c>
      <c r="B458" s="112" t="s">
        <v>3098</v>
      </c>
      <c r="C458" s="112">
        <v>3</v>
      </c>
      <c r="D458" s="117">
        <v>0.0003950518053746063</v>
      </c>
      <c r="E458" s="117">
        <v>1.0565818837586352</v>
      </c>
      <c r="F458" s="112" t="s">
        <v>4760</v>
      </c>
      <c r="G458" s="112" t="b">
        <v>0</v>
      </c>
      <c r="H458" s="112" t="b">
        <v>0</v>
      </c>
      <c r="I458" s="112" t="b">
        <v>0</v>
      </c>
      <c r="J458" s="112" t="b">
        <v>0</v>
      </c>
      <c r="K458" s="112" t="b">
        <v>0</v>
      </c>
      <c r="L458" s="112" t="b">
        <v>0</v>
      </c>
    </row>
    <row r="459" spans="1:12" ht="15">
      <c r="A459" s="112" t="s">
        <v>3098</v>
      </c>
      <c r="B459" s="112" t="s">
        <v>3091</v>
      </c>
      <c r="C459" s="112">
        <v>3</v>
      </c>
      <c r="D459" s="117">
        <v>0.0003950518053746063</v>
      </c>
      <c r="E459" s="117">
        <v>0.8317987008032294</v>
      </c>
      <c r="F459" s="112" t="s">
        <v>4760</v>
      </c>
      <c r="G459" s="112" t="b">
        <v>0</v>
      </c>
      <c r="H459" s="112" t="b">
        <v>0</v>
      </c>
      <c r="I459" s="112" t="b">
        <v>0</v>
      </c>
      <c r="J459" s="112" t="b">
        <v>0</v>
      </c>
      <c r="K459" s="112" t="b">
        <v>0</v>
      </c>
      <c r="L459" s="112" t="b">
        <v>0</v>
      </c>
    </row>
    <row r="460" spans="1:12" ht="15">
      <c r="A460" s="112" t="s">
        <v>3091</v>
      </c>
      <c r="B460" s="112" t="s">
        <v>3126</v>
      </c>
      <c r="C460" s="112">
        <v>3</v>
      </c>
      <c r="D460" s="117">
        <v>0.0003950518053746063</v>
      </c>
      <c r="E460" s="117">
        <v>1.19938572212111</v>
      </c>
      <c r="F460" s="112" t="s">
        <v>4760</v>
      </c>
      <c r="G460" s="112" t="b">
        <v>0</v>
      </c>
      <c r="H460" s="112" t="b">
        <v>0</v>
      </c>
      <c r="I460" s="112" t="b">
        <v>0</v>
      </c>
      <c r="J460" s="112" t="b">
        <v>0</v>
      </c>
      <c r="K460" s="112" t="b">
        <v>0</v>
      </c>
      <c r="L460" s="112" t="b">
        <v>0</v>
      </c>
    </row>
    <row r="461" spans="1:12" ht="15">
      <c r="A461" s="112" t="s">
        <v>3081</v>
      </c>
      <c r="B461" s="112" t="s">
        <v>3126</v>
      </c>
      <c r="C461" s="112">
        <v>3</v>
      </c>
      <c r="D461" s="117">
        <v>0.0003950518053746063</v>
      </c>
      <c r="E461" s="117">
        <v>0.9525656946848096</v>
      </c>
      <c r="F461" s="112" t="s">
        <v>4760</v>
      </c>
      <c r="G461" s="112" t="b">
        <v>0</v>
      </c>
      <c r="H461" s="112" t="b">
        <v>0</v>
      </c>
      <c r="I461" s="112" t="b">
        <v>0</v>
      </c>
      <c r="J461" s="112" t="b">
        <v>0</v>
      </c>
      <c r="K461" s="112" t="b">
        <v>0</v>
      </c>
      <c r="L461" s="112" t="b">
        <v>0</v>
      </c>
    </row>
    <row r="462" spans="1:12" ht="15">
      <c r="A462" s="112" t="s">
        <v>3125</v>
      </c>
      <c r="B462" s="112" t="s">
        <v>3091</v>
      </c>
      <c r="C462" s="112">
        <v>3</v>
      </c>
      <c r="D462" s="117">
        <v>0.0003950518053746063</v>
      </c>
      <c r="E462" s="117">
        <v>1.1949766032160551</v>
      </c>
      <c r="F462" s="112" t="s">
        <v>4760</v>
      </c>
      <c r="G462" s="112" t="b">
        <v>0</v>
      </c>
      <c r="H462" s="112" t="b">
        <v>0</v>
      </c>
      <c r="I462" s="112" t="b">
        <v>0</v>
      </c>
      <c r="J462" s="112" t="b">
        <v>0</v>
      </c>
      <c r="K462" s="112" t="b">
        <v>0</v>
      </c>
      <c r="L462" s="112" t="b">
        <v>0</v>
      </c>
    </row>
    <row r="463" spans="1:12" ht="15">
      <c r="A463" s="112" t="s">
        <v>3097</v>
      </c>
      <c r="B463" s="112" t="s">
        <v>3101</v>
      </c>
      <c r="C463" s="112">
        <v>3</v>
      </c>
      <c r="D463" s="117">
        <v>0.0003950518053746063</v>
      </c>
      <c r="E463" s="117">
        <v>1.1126851346757194</v>
      </c>
      <c r="F463" s="112" t="s">
        <v>4760</v>
      </c>
      <c r="G463" s="112" t="b">
        <v>0</v>
      </c>
      <c r="H463" s="112" t="b">
        <v>0</v>
      </c>
      <c r="I463" s="112" t="b">
        <v>0</v>
      </c>
      <c r="J463" s="112" t="b">
        <v>0</v>
      </c>
      <c r="K463" s="112" t="b">
        <v>0</v>
      </c>
      <c r="L463" s="112" t="b">
        <v>0</v>
      </c>
    </row>
    <row r="464" spans="1:12" ht="15">
      <c r="A464" s="112" t="s">
        <v>3108</v>
      </c>
      <c r="B464" s="112" t="s">
        <v>3126</v>
      </c>
      <c r="C464" s="112">
        <v>3</v>
      </c>
      <c r="D464" s="117">
        <v>0.0003950518053746063</v>
      </c>
      <c r="E464" s="117">
        <v>1.5885518064856425</v>
      </c>
      <c r="F464" s="112" t="s">
        <v>4760</v>
      </c>
      <c r="G464" s="112" t="b">
        <v>0</v>
      </c>
      <c r="H464" s="112" t="b">
        <v>0</v>
      </c>
      <c r="I464" s="112" t="b">
        <v>0</v>
      </c>
      <c r="J464" s="112" t="b">
        <v>0</v>
      </c>
      <c r="K464" s="112" t="b">
        <v>0</v>
      </c>
      <c r="L464" s="112" t="b">
        <v>0</v>
      </c>
    </row>
    <row r="465" spans="1:12" ht="15">
      <c r="A465" s="112" t="s">
        <v>3174</v>
      </c>
      <c r="B465" s="112" t="s">
        <v>3449</v>
      </c>
      <c r="C465" s="112">
        <v>3</v>
      </c>
      <c r="D465" s="117">
        <v>0.0003950518053746063</v>
      </c>
      <c r="E465" s="117">
        <v>2.651342636345098</v>
      </c>
      <c r="F465" s="112" t="s">
        <v>4760</v>
      </c>
      <c r="G465" s="112" t="b">
        <v>0</v>
      </c>
      <c r="H465" s="112" t="b">
        <v>0</v>
      </c>
      <c r="I465" s="112" t="b">
        <v>0</v>
      </c>
      <c r="J465" s="112" t="b">
        <v>0</v>
      </c>
      <c r="K465" s="112" t="b">
        <v>0</v>
      </c>
      <c r="L465" s="112" t="b">
        <v>0</v>
      </c>
    </row>
    <row r="466" spans="1:12" ht="15">
      <c r="A466" s="112" t="s">
        <v>3449</v>
      </c>
      <c r="B466" s="112" t="s">
        <v>3553</v>
      </c>
      <c r="C466" s="112">
        <v>3</v>
      </c>
      <c r="D466" s="117">
        <v>0.0003950518053746063</v>
      </c>
      <c r="E466" s="117">
        <v>3.1284638910647606</v>
      </c>
      <c r="F466" s="112" t="s">
        <v>4760</v>
      </c>
      <c r="G466" s="112" t="b">
        <v>0</v>
      </c>
      <c r="H466" s="112" t="b">
        <v>0</v>
      </c>
      <c r="I466" s="112" t="b">
        <v>0</v>
      </c>
      <c r="J466" s="112" t="b">
        <v>1</v>
      </c>
      <c r="K466" s="112" t="b">
        <v>0</v>
      </c>
      <c r="L466" s="112" t="b">
        <v>0</v>
      </c>
    </row>
    <row r="467" spans="1:12" ht="15">
      <c r="A467" s="112" t="s">
        <v>3553</v>
      </c>
      <c r="B467" s="112" t="s">
        <v>3637</v>
      </c>
      <c r="C467" s="112">
        <v>3</v>
      </c>
      <c r="D467" s="117">
        <v>0.0003950518053746063</v>
      </c>
      <c r="E467" s="117">
        <v>3.304555150120442</v>
      </c>
      <c r="F467" s="112" t="s">
        <v>4760</v>
      </c>
      <c r="G467" s="112" t="b">
        <v>1</v>
      </c>
      <c r="H467" s="112" t="b">
        <v>0</v>
      </c>
      <c r="I467" s="112" t="b">
        <v>0</v>
      </c>
      <c r="J467" s="112" t="b">
        <v>0</v>
      </c>
      <c r="K467" s="112" t="b">
        <v>0</v>
      </c>
      <c r="L467" s="112" t="b">
        <v>0</v>
      </c>
    </row>
    <row r="468" spans="1:12" ht="15">
      <c r="A468" s="112" t="s">
        <v>3637</v>
      </c>
      <c r="B468" s="112" t="s">
        <v>3084</v>
      </c>
      <c r="C468" s="112">
        <v>3</v>
      </c>
      <c r="D468" s="117">
        <v>0.0003950518053746063</v>
      </c>
      <c r="E468" s="117">
        <v>1.8731913859614544</v>
      </c>
      <c r="F468" s="112" t="s">
        <v>4760</v>
      </c>
      <c r="G468" s="112" t="b">
        <v>0</v>
      </c>
      <c r="H468" s="112" t="b">
        <v>0</v>
      </c>
      <c r="I468" s="112" t="b">
        <v>0</v>
      </c>
      <c r="J468" s="112" t="b">
        <v>0</v>
      </c>
      <c r="K468" s="112" t="b">
        <v>0</v>
      </c>
      <c r="L468" s="112" t="b">
        <v>0</v>
      </c>
    </row>
    <row r="469" spans="1:12" ht="15">
      <c r="A469" s="112" t="s">
        <v>3084</v>
      </c>
      <c r="B469" s="112" t="s">
        <v>3250</v>
      </c>
      <c r="C469" s="112">
        <v>3</v>
      </c>
      <c r="D469" s="117">
        <v>0.0003950518053746063</v>
      </c>
      <c r="E469" s="117">
        <v>1.4338586921311918</v>
      </c>
      <c r="F469" s="112" t="s">
        <v>4760</v>
      </c>
      <c r="G469" s="112" t="b">
        <v>0</v>
      </c>
      <c r="H469" s="112" t="b">
        <v>0</v>
      </c>
      <c r="I469" s="112" t="b">
        <v>0</v>
      </c>
      <c r="J469" s="112" t="b">
        <v>0</v>
      </c>
      <c r="K469" s="112" t="b">
        <v>0</v>
      </c>
      <c r="L469" s="112" t="b">
        <v>0</v>
      </c>
    </row>
    <row r="470" spans="1:12" ht="15">
      <c r="A470" s="112" t="s">
        <v>3250</v>
      </c>
      <c r="B470" s="112" t="s">
        <v>3134</v>
      </c>
      <c r="C470" s="112">
        <v>3</v>
      </c>
      <c r="D470" s="117">
        <v>0.0003950518053746063</v>
      </c>
      <c r="E470" s="117">
        <v>2.2217697798039917</v>
      </c>
      <c r="F470" s="112" t="s">
        <v>4760</v>
      </c>
      <c r="G470" s="112" t="b">
        <v>0</v>
      </c>
      <c r="H470" s="112" t="b">
        <v>0</v>
      </c>
      <c r="I470" s="112" t="b">
        <v>0</v>
      </c>
      <c r="J470" s="112" t="b">
        <v>0</v>
      </c>
      <c r="K470" s="112" t="b">
        <v>0</v>
      </c>
      <c r="L470" s="112" t="b">
        <v>0</v>
      </c>
    </row>
    <row r="471" spans="1:12" ht="15">
      <c r="A471" s="112" t="s">
        <v>3134</v>
      </c>
      <c r="B471" s="112" t="s">
        <v>3812</v>
      </c>
      <c r="C471" s="112">
        <v>3</v>
      </c>
      <c r="D471" s="117">
        <v>0.0003950518053746063</v>
      </c>
      <c r="E471" s="117">
        <v>2.786041210242554</v>
      </c>
      <c r="F471" s="112" t="s">
        <v>4760</v>
      </c>
      <c r="G471" s="112" t="b">
        <v>0</v>
      </c>
      <c r="H471" s="112" t="b">
        <v>0</v>
      </c>
      <c r="I471" s="112" t="b">
        <v>0</v>
      </c>
      <c r="J471" s="112" t="b">
        <v>0</v>
      </c>
      <c r="K471" s="112" t="b">
        <v>0</v>
      </c>
      <c r="L471" s="112" t="b">
        <v>0</v>
      </c>
    </row>
    <row r="472" spans="1:12" ht="15">
      <c r="A472" s="112" t="s">
        <v>3812</v>
      </c>
      <c r="B472" s="112" t="s">
        <v>3344</v>
      </c>
      <c r="C472" s="112">
        <v>3</v>
      </c>
      <c r="D472" s="117">
        <v>0.0003950518053746063</v>
      </c>
      <c r="E472" s="117">
        <v>3.2833658510505037</v>
      </c>
      <c r="F472" s="112" t="s">
        <v>4760</v>
      </c>
      <c r="G472" s="112" t="b">
        <v>0</v>
      </c>
      <c r="H472" s="112" t="b">
        <v>0</v>
      </c>
      <c r="I472" s="112" t="b">
        <v>0</v>
      </c>
      <c r="J472" s="112" t="b">
        <v>0</v>
      </c>
      <c r="K472" s="112" t="b">
        <v>0</v>
      </c>
      <c r="L472" s="112" t="b">
        <v>0</v>
      </c>
    </row>
    <row r="473" spans="1:12" ht="15">
      <c r="A473" s="112" t="s">
        <v>3344</v>
      </c>
      <c r="B473" s="112" t="s">
        <v>3813</v>
      </c>
      <c r="C473" s="112">
        <v>3</v>
      </c>
      <c r="D473" s="117">
        <v>0.0003950518053746063</v>
      </c>
      <c r="E473" s="117">
        <v>3.225373904072817</v>
      </c>
      <c r="F473" s="112" t="s">
        <v>4760</v>
      </c>
      <c r="G473" s="112" t="b">
        <v>0</v>
      </c>
      <c r="H473" s="112" t="b">
        <v>0</v>
      </c>
      <c r="I473" s="112" t="b">
        <v>0</v>
      </c>
      <c r="J473" s="112" t="b">
        <v>0</v>
      </c>
      <c r="K473" s="112" t="b">
        <v>0</v>
      </c>
      <c r="L473" s="112" t="b">
        <v>0</v>
      </c>
    </row>
    <row r="474" spans="1:12" ht="15">
      <c r="A474" s="112" t="s">
        <v>3813</v>
      </c>
      <c r="B474" s="112" t="s">
        <v>3391</v>
      </c>
      <c r="C474" s="112">
        <v>3</v>
      </c>
      <c r="D474" s="117">
        <v>0.0003950518053746063</v>
      </c>
      <c r="E474" s="117">
        <v>3.2833658510505037</v>
      </c>
      <c r="F474" s="112" t="s">
        <v>4760</v>
      </c>
      <c r="G474" s="112" t="b">
        <v>0</v>
      </c>
      <c r="H474" s="112" t="b">
        <v>0</v>
      </c>
      <c r="I474" s="112" t="b">
        <v>0</v>
      </c>
      <c r="J474" s="112" t="b">
        <v>0</v>
      </c>
      <c r="K474" s="112" t="b">
        <v>0</v>
      </c>
      <c r="L474" s="112" t="b">
        <v>0</v>
      </c>
    </row>
    <row r="475" spans="1:12" ht="15">
      <c r="A475" s="112" t="s">
        <v>3391</v>
      </c>
      <c r="B475" s="112" t="s">
        <v>3171</v>
      </c>
      <c r="C475" s="112">
        <v>3</v>
      </c>
      <c r="D475" s="117">
        <v>0.0003950518053746063</v>
      </c>
      <c r="E475" s="117">
        <v>2.584395846714485</v>
      </c>
      <c r="F475" s="112" t="s">
        <v>4760</v>
      </c>
      <c r="G475" s="112" t="b">
        <v>0</v>
      </c>
      <c r="H475" s="112" t="b">
        <v>0</v>
      </c>
      <c r="I475" s="112" t="b">
        <v>0</v>
      </c>
      <c r="J475" s="112" t="b">
        <v>0</v>
      </c>
      <c r="K475" s="112" t="b">
        <v>0</v>
      </c>
      <c r="L475" s="112" t="b">
        <v>0</v>
      </c>
    </row>
    <row r="476" spans="1:12" ht="15">
      <c r="A476" s="112" t="s">
        <v>3171</v>
      </c>
      <c r="B476" s="112" t="s">
        <v>3638</v>
      </c>
      <c r="C476" s="112">
        <v>3</v>
      </c>
      <c r="D476" s="117">
        <v>0.0003950518053746063</v>
      </c>
      <c r="E476" s="117">
        <v>2.8274338954007794</v>
      </c>
      <c r="F476" s="112" t="s">
        <v>4760</v>
      </c>
      <c r="G476" s="112" t="b">
        <v>0</v>
      </c>
      <c r="H476" s="112" t="b">
        <v>0</v>
      </c>
      <c r="I476" s="112" t="b">
        <v>0</v>
      </c>
      <c r="J476" s="112" t="b">
        <v>0</v>
      </c>
      <c r="K476" s="112" t="b">
        <v>1</v>
      </c>
      <c r="L476" s="112" t="b">
        <v>0</v>
      </c>
    </row>
    <row r="477" spans="1:12" ht="15">
      <c r="A477" s="112" t="s">
        <v>3638</v>
      </c>
      <c r="B477" s="112" t="s">
        <v>3814</v>
      </c>
      <c r="C477" s="112">
        <v>3</v>
      </c>
      <c r="D477" s="117">
        <v>0.0003950518053746063</v>
      </c>
      <c r="E477" s="117">
        <v>3.526403899736798</v>
      </c>
      <c r="F477" s="112" t="s">
        <v>4760</v>
      </c>
      <c r="G477" s="112" t="b">
        <v>0</v>
      </c>
      <c r="H477" s="112" t="b">
        <v>1</v>
      </c>
      <c r="I477" s="112" t="b">
        <v>0</v>
      </c>
      <c r="J477" s="112" t="b">
        <v>0</v>
      </c>
      <c r="K477" s="112" t="b">
        <v>0</v>
      </c>
      <c r="L477" s="112" t="b">
        <v>0</v>
      </c>
    </row>
    <row r="478" spans="1:12" ht="15">
      <c r="A478" s="112" t="s">
        <v>3814</v>
      </c>
      <c r="B478" s="112" t="s">
        <v>3278</v>
      </c>
      <c r="C478" s="112">
        <v>3</v>
      </c>
      <c r="D478" s="117">
        <v>0.0003950518053746063</v>
      </c>
      <c r="E478" s="117">
        <v>3.1284638910647606</v>
      </c>
      <c r="F478" s="112" t="s">
        <v>4760</v>
      </c>
      <c r="G478" s="112" t="b">
        <v>0</v>
      </c>
      <c r="H478" s="112" t="b">
        <v>0</v>
      </c>
      <c r="I478" s="112" t="b">
        <v>0</v>
      </c>
      <c r="J478" s="112" t="b">
        <v>0</v>
      </c>
      <c r="K478" s="112" t="b">
        <v>0</v>
      </c>
      <c r="L478" s="112" t="b">
        <v>0</v>
      </c>
    </row>
    <row r="479" spans="1:12" ht="15">
      <c r="A479" s="112" t="s">
        <v>3278</v>
      </c>
      <c r="B479" s="112" t="s">
        <v>3459</v>
      </c>
      <c r="C479" s="112">
        <v>3</v>
      </c>
      <c r="D479" s="117">
        <v>0.0003950518053746063</v>
      </c>
      <c r="E479" s="117">
        <v>2.8274338954007794</v>
      </c>
      <c r="F479" s="112" t="s">
        <v>4760</v>
      </c>
      <c r="G479" s="112" t="b">
        <v>0</v>
      </c>
      <c r="H479" s="112" t="b">
        <v>0</v>
      </c>
      <c r="I479" s="112" t="b">
        <v>0</v>
      </c>
      <c r="J479" s="112" t="b">
        <v>0</v>
      </c>
      <c r="K479" s="112" t="b">
        <v>0</v>
      </c>
      <c r="L479" s="112" t="b">
        <v>0</v>
      </c>
    </row>
    <row r="480" spans="1:12" ht="15">
      <c r="A480" s="112" t="s">
        <v>3459</v>
      </c>
      <c r="B480" s="112" t="s">
        <v>3460</v>
      </c>
      <c r="C480" s="112">
        <v>3</v>
      </c>
      <c r="D480" s="117">
        <v>0.0003950518053746063</v>
      </c>
      <c r="E480" s="117">
        <v>3.1284638910647606</v>
      </c>
      <c r="F480" s="112" t="s">
        <v>4760</v>
      </c>
      <c r="G480" s="112" t="b">
        <v>0</v>
      </c>
      <c r="H480" s="112" t="b">
        <v>0</v>
      </c>
      <c r="I480" s="112" t="b">
        <v>0</v>
      </c>
      <c r="J480" s="112" t="b">
        <v>1</v>
      </c>
      <c r="K480" s="112" t="b">
        <v>0</v>
      </c>
      <c r="L480" s="112" t="b">
        <v>0</v>
      </c>
    </row>
    <row r="481" spans="1:12" ht="15">
      <c r="A481" s="112" t="s">
        <v>3460</v>
      </c>
      <c r="B481" s="112" t="s">
        <v>3443</v>
      </c>
      <c r="C481" s="112">
        <v>3</v>
      </c>
      <c r="D481" s="117">
        <v>0.0003950518053746063</v>
      </c>
      <c r="E481" s="117">
        <v>3.1284638910647606</v>
      </c>
      <c r="F481" s="112" t="s">
        <v>4760</v>
      </c>
      <c r="G481" s="112" t="b">
        <v>1</v>
      </c>
      <c r="H481" s="112" t="b">
        <v>0</v>
      </c>
      <c r="I481" s="112" t="b">
        <v>0</v>
      </c>
      <c r="J481" s="112" t="b">
        <v>0</v>
      </c>
      <c r="K481" s="112" t="b">
        <v>0</v>
      </c>
      <c r="L481" s="112" t="b">
        <v>0</v>
      </c>
    </row>
    <row r="482" spans="1:12" ht="15">
      <c r="A482" s="112" t="s">
        <v>3443</v>
      </c>
      <c r="B482" s="112" t="s">
        <v>3639</v>
      </c>
      <c r="C482" s="112">
        <v>3</v>
      </c>
      <c r="D482" s="117">
        <v>0.0003950518053746063</v>
      </c>
      <c r="E482" s="117">
        <v>3.225373904072817</v>
      </c>
      <c r="F482" s="112" t="s">
        <v>4760</v>
      </c>
      <c r="G482" s="112" t="b">
        <v>0</v>
      </c>
      <c r="H482" s="112" t="b">
        <v>0</v>
      </c>
      <c r="I482" s="112" t="b">
        <v>0</v>
      </c>
      <c r="J482" s="112" t="b">
        <v>0</v>
      </c>
      <c r="K482" s="112" t="b">
        <v>0</v>
      </c>
      <c r="L482" s="112" t="b">
        <v>0</v>
      </c>
    </row>
    <row r="483" spans="1:12" ht="15">
      <c r="A483" s="112" t="s">
        <v>3639</v>
      </c>
      <c r="B483" s="112" t="s">
        <v>3107</v>
      </c>
      <c r="C483" s="112">
        <v>3</v>
      </c>
      <c r="D483" s="117">
        <v>0.0003950518053746063</v>
      </c>
      <c r="E483" s="117">
        <v>2.370056698876874</v>
      </c>
      <c r="F483" s="112" t="s">
        <v>4760</v>
      </c>
      <c r="G483" s="112" t="b">
        <v>0</v>
      </c>
      <c r="H483" s="112" t="b">
        <v>0</v>
      </c>
      <c r="I483" s="112" t="b">
        <v>0</v>
      </c>
      <c r="J483" s="112" t="b">
        <v>0</v>
      </c>
      <c r="K483" s="112" t="b">
        <v>0</v>
      </c>
      <c r="L483" s="112" t="b">
        <v>0</v>
      </c>
    </row>
    <row r="484" spans="1:12" ht="15">
      <c r="A484" s="112" t="s">
        <v>3107</v>
      </c>
      <c r="B484" s="112" t="s">
        <v>3461</v>
      </c>
      <c r="C484" s="112">
        <v>3</v>
      </c>
      <c r="D484" s="117">
        <v>0.0003950518053746063</v>
      </c>
      <c r="E484" s="117">
        <v>2.1939654398211927</v>
      </c>
      <c r="F484" s="112" t="s">
        <v>4760</v>
      </c>
      <c r="G484" s="112" t="b">
        <v>0</v>
      </c>
      <c r="H484" s="112" t="b">
        <v>0</v>
      </c>
      <c r="I484" s="112" t="b">
        <v>0</v>
      </c>
      <c r="J484" s="112" t="b">
        <v>0</v>
      </c>
      <c r="K484" s="112" t="b">
        <v>0</v>
      </c>
      <c r="L484" s="112" t="b">
        <v>0</v>
      </c>
    </row>
    <row r="485" spans="1:12" ht="15">
      <c r="A485" s="112" t="s">
        <v>3461</v>
      </c>
      <c r="B485" s="112" t="s">
        <v>3815</v>
      </c>
      <c r="C485" s="112">
        <v>3</v>
      </c>
      <c r="D485" s="117">
        <v>0.0003950518053746063</v>
      </c>
      <c r="E485" s="117">
        <v>3.350312640681117</v>
      </c>
      <c r="F485" s="112" t="s">
        <v>4760</v>
      </c>
      <c r="G485" s="112" t="b">
        <v>0</v>
      </c>
      <c r="H485" s="112" t="b">
        <v>0</v>
      </c>
      <c r="I485" s="112" t="b">
        <v>0</v>
      </c>
      <c r="J485" s="112" t="b">
        <v>0</v>
      </c>
      <c r="K485" s="112" t="b">
        <v>0</v>
      </c>
      <c r="L485" s="112" t="b">
        <v>0</v>
      </c>
    </row>
    <row r="486" spans="1:12" ht="15">
      <c r="A486" s="112" t="s">
        <v>3815</v>
      </c>
      <c r="B486" s="112" t="s">
        <v>3113</v>
      </c>
      <c r="C486" s="112">
        <v>3</v>
      </c>
      <c r="D486" s="117">
        <v>0.0003950518053746063</v>
      </c>
      <c r="E486" s="117">
        <v>2.5721613902974734</v>
      </c>
      <c r="F486" s="112" t="s">
        <v>4760</v>
      </c>
      <c r="G486" s="112" t="b">
        <v>0</v>
      </c>
      <c r="H486" s="112" t="b">
        <v>0</v>
      </c>
      <c r="I486" s="112" t="b">
        <v>0</v>
      </c>
      <c r="J486" s="112" t="b">
        <v>0</v>
      </c>
      <c r="K486" s="112" t="b">
        <v>0</v>
      </c>
      <c r="L486" s="112" t="b">
        <v>0</v>
      </c>
    </row>
    <row r="487" spans="1:12" ht="15">
      <c r="A487" s="112" t="s">
        <v>3113</v>
      </c>
      <c r="B487" s="112" t="s">
        <v>3462</v>
      </c>
      <c r="C487" s="112">
        <v>3</v>
      </c>
      <c r="D487" s="117">
        <v>0.0003950518053746063</v>
      </c>
      <c r="E487" s="117">
        <v>2.3625470970981284</v>
      </c>
      <c r="F487" s="112" t="s">
        <v>4760</v>
      </c>
      <c r="G487" s="112" t="b">
        <v>0</v>
      </c>
      <c r="H487" s="112" t="b">
        <v>0</v>
      </c>
      <c r="I487" s="112" t="b">
        <v>0</v>
      </c>
      <c r="J487" s="112" t="b">
        <v>1</v>
      </c>
      <c r="K487" s="112" t="b">
        <v>0</v>
      </c>
      <c r="L487" s="112" t="b">
        <v>0</v>
      </c>
    </row>
    <row r="488" spans="1:12" ht="15">
      <c r="A488" s="112" t="s">
        <v>3462</v>
      </c>
      <c r="B488" s="112" t="s">
        <v>3175</v>
      </c>
      <c r="C488" s="112">
        <v>3</v>
      </c>
      <c r="D488" s="117">
        <v>0.0003950518053746063</v>
      </c>
      <c r="E488" s="117">
        <v>2.651342636345098</v>
      </c>
      <c r="F488" s="112" t="s">
        <v>4760</v>
      </c>
      <c r="G488" s="112" t="b">
        <v>1</v>
      </c>
      <c r="H488" s="112" t="b">
        <v>0</v>
      </c>
      <c r="I488" s="112" t="b">
        <v>0</v>
      </c>
      <c r="J488" s="112" t="b">
        <v>0</v>
      </c>
      <c r="K488" s="112" t="b">
        <v>0</v>
      </c>
      <c r="L488" s="112" t="b">
        <v>0</v>
      </c>
    </row>
    <row r="489" spans="1:12" ht="15">
      <c r="A489" s="112" t="s">
        <v>3175</v>
      </c>
      <c r="B489" s="112" t="s">
        <v>3640</v>
      </c>
      <c r="C489" s="112">
        <v>3</v>
      </c>
      <c r="D489" s="117">
        <v>0.0003950518053746063</v>
      </c>
      <c r="E489" s="117">
        <v>2.8274338954007794</v>
      </c>
      <c r="F489" s="112" t="s">
        <v>4760</v>
      </c>
      <c r="G489" s="112" t="b">
        <v>0</v>
      </c>
      <c r="H489" s="112" t="b">
        <v>0</v>
      </c>
      <c r="I489" s="112" t="b">
        <v>0</v>
      </c>
      <c r="J489" s="112" t="b">
        <v>0</v>
      </c>
      <c r="K489" s="112" t="b">
        <v>0</v>
      </c>
      <c r="L489" s="112" t="b">
        <v>0</v>
      </c>
    </row>
    <row r="490" spans="1:12" ht="15">
      <c r="A490" s="112" t="s">
        <v>3110</v>
      </c>
      <c r="B490" s="112" t="s">
        <v>3160</v>
      </c>
      <c r="C490" s="112">
        <v>3</v>
      </c>
      <c r="D490" s="117">
        <v>0.0003950518053746063</v>
      </c>
      <c r="E490" s="117">
        <v>1.806934500339154</v>
      </c>
      <c r="F490" s="112" t="s">
        <v>4760</v>
      </c>
      <c r="G490" s="112" t="b">
        <v>0</v>
      </c>
      <c r="H490" s="112" t="b">
        <v>0</v>
      </c>
      <c r="I490" s="112" t="b">
        <v>0</v>
      </c>
      <c r="J490" s="112" t="b">
        <v>0</v>
      </c>
      <c r="K490" s="112" t="b">
        <v>0</v>
      </c>
      <c r="L490" s="112" t="b">
        <v>0</v>
      </c>
    </row>
    <row r="491" spans="1:12" ht="15">
      <c r="A491" s="112" t="s">
        <v>3464</v>
      </c>
      <c r="B491" s="112" t="s">
        <v>3266</v>
      </c>
      <c r="C491" s="112">
        <v>3</v>
      </c>
      <c r="D491" s="117">
        <v>0.0004338128133111419</v>
      </c>
      <c r="E491" s="117">
        <v>2.8274338954007794</v>
      </c>
      <c r="F491" s="112" t="s">
        <v>4760</v>
      </c>
      <c r="G491" s="112" t="b">
        <v>0</v>
      </c>
      <c r="H491" s="112" t="b">
        <v>0</v>
      </c>
      <c r="I491" s="112" t="b">
        <v>0</v>
      </c>
      <c r="J491" s="112" t="b">
        <v>0</v>
      </c>
      <c r="K491" s="112" t="b">
        <v>0</v>
      </c>
      <c r="L491" s="112" t="b">
        <v>0</v>
      </c>
    </row>
    <row r="492" spans="1:12" ht="15">
      <c r="A492" s="112" t="s">
        <v>3266</v>
      </c>
      <c r="B492" s="112" t="s">
        <v>3116</v>
      </c>
      <c r="C492" s="112">
        <v>3</v>
      </c>
      <c r="D492" s="117">
        <v>0.0004338128133111419</v>
      </c>
      <c r="E492" s="117">
        <v>2.100435167464517</v>
      </c>
      <c r="F492" s="112" t="s">
        <v>4760</v>
      </c>
      <c r="G492" s="112" t="b">
        <v>0</v>
      </c>
      <c r="H492" s="112" t="b">
        <v>0</v>
      </c>
      <c r="I492" s="112" t="b">
        <v>0</v>
      </c>
      <c r="J492" s="112" t="b">
        <v>0</v>
      </c>
      <c r="K492" s="112" t="b">
        <v>0</v>
      </c>
      <c r="L492" s="112" t="b">
        <v>0</v>
      </c>
    </row>
    <row r="493" spans="1:12" ht="15">
      <c r="A493" s="112" t="s">
        <v>3127</v>
      </c>
      <c r="B493" s="112" t="s">
        <v>3086</v>
      </c>
      <c r="C493" s="112">
        <v>3</v>
      </c>
      <c r="D493" s="117">
        <v>0.0003950518053746063</v>
      </c>
      <c r="E493" s="117">
        <v>1.1722954605893972</v>
      </c>
      <c r="F493" s="112" t="s">
        <v>4760</v>
      </c>
      <c r="G493" s="112" t="b">
        <v>0</v>
      </c>
      <c r="H493" s="112" t="b">
        <v>0</v>
      </c>
      <c r="I493" s="112" t="b">
        <v>0</v>
      </c>
      <c r="J493" s="112" t="b">
        <v>0</v>
      </c>
      <c r="K493" s="112" t="b">
        <v>0</v>
      </c>
      <c r="L493" s="112" t="b">
        <v>0</v>
      </c>
    </row>
    <row r="494" spans="1:12" ht="15">
      <c r="A494" s="112" t="s">
        <v>3144</v>
      </c>
      <c r="B494" s="112" t="s">
        <v>3466</v>
      </c>
      <c r="C494" s="112">
        <v>3</v>
      </c>
      <c r="D494" s="117">
        <v>0.0003950518053746063</v>
      </c>
      <c r="E494" s="117">
        <v>2.526403899736798</v>
      </c>
      <c r="F494" s="112" t="s">
        <v>4760</v>
      </c>
      <c r="G494" s="112" t="b">
        <v>0</v>
      </c>
      <c r="H494" s="112" t="b">
        <v>0</v>
      </c>
      <c r="I494" s="112" t="b">
        <v>0</v>
      </c>
      <c r="J494" s="112" t="b">
        <v>0</v>
      </c>
      <c r="K494" s="112" t="b">
        <v>0</v>
      </c>
      <c r="L494" s="112" t="b">
        <v>0</v>
      </c>
    </row>
    <row r="495" spans="1:12" ht="15">
      <c r="A495" s="112" t="s">
        <v>3831</v>
      </c>
      <c r="B495" s="112" t="s">
        <v>3832</v>
      </c>
      <c r="C495" s="112">
        <v>3</v>
      </c>
      <c r="D495" s="117">
        <v>0.0004338128133111419</v>
      </c>
      <c r="E495" s="117">
        <v>3.651342636345098</v>
      </c>
      <c r="F495" s="112" t="s">
        <v>4760</v>
      </c>
      <c r="G495" s="112" t="b">
        <v>0</v>
      </c>
      <c r="H495" s="112" t="b">
        <v>0</v>
      </c>
      <c r="I495" s="112" t="b">
        <v>0</v>
      </c>
      <c r="J495" s="112" t="b">
        <v>0</v>
      </c>
      <c r="K495" s="112" t="b">
        <v>0</v>
      </c>
      <c r="L495" s="112" t="b">
        <v>0</v>
      </c>
    </row>
    <row r="496" spans="1:12" ht="15">
      <c r="A496" s="112" t="s">
        <v>3446</v>
      </c>
      <c r="B496" s="112" t="s">
        <v>3833</v>
      </c>
      <c r="C496" s="112">
        <v>3</v>
      </c>
      <c r="D496" s="117">
        <v>0.0003950518053746063</v>
      </c>
      <c r="E496" s="117">
        <v>3.350312640681117</v>
      </c>
      <c r="F496" s="112" t="s">
        <v>4760</v>
      </c>
      <c r="G496" s="112" t="b">
        <v>0</v>
      </c>
      <c r="H496" s="112" t="b">
        <v>0</v>
      </c>
      <c r="I496" s="112" t="b">
        <v>0</v>
      </c>
      <c r="J496" s="112" t="b">
        <v>0</v>
      </c>
      <c r="K496" s="112" t="b">
        <v>0</v>
      </c>
      <c r="L496" s="112" t="b">
        <v>0</v>
      </c>
    </row>
    <row r="497" spans="1:12" ht="15">
      <c r="A497" s="112" t="s">
        <v>3176</v>
      </c>
      <c r="B497" s="112" t="s">
        <v>3176</v>
      </c>
      <c r="C497" s="112">
        <v>3</v>
      </c>
      <c r="D497" s="117">
        <v>0.0003950518053746063</v>
      </c>
      <c r="E497" s="117">
        <v>2.315550534421905</v>
      </c>
      <c r="F497" s="112" t="s">
        <v>4760</v>
      </c>
      <c r="G497" s="112" t="b">
        <v>0</v>
      </c>
      <c r="H497" s="112" t="b">
        <v>0</v>
      </c>
      <c r="I497" s="112" t="b">
        <v>0</v>
      </c>
      <c r="J497" s="112" t="b">
        <v>0</v>
      </c>
      <c r="K497" s="112" t="b">
        <v>0</v>
      </c>
      <c r="L497" s="112" t="b">
        <v>0</v>
      </c>
    </row>
    <row r="498" spans="1:12" ht="15">
      <c r="A498" s="112" t="s">
        <v>3091</v>
      </c>
      <c r="B498" s="112" t="s">
        <v>3091</v>
      </c>
      <c r="C498" s="112">
        <v>3</v>
      </c>
      <c r="D498" s="117">
        <v>0.0003950518053746063</v>
      </c>
      <c r="E498" s="117">
        <v>0.6187238754943781</v>
      </c>
      <c r="F498" s="112" t="s">
        <v>4760</v>
      </c>
      <c r="G498" s="112" t="b">
        <v>0</v>
      </c>
      <c r="H498" s="112" t="b">
        <v>0</v>
      </c>
      <c r="I498" s="112" t="b">
        <v>0</v>
      </c>
      <c r="J498" s="112" t="b">
        <v>0</v>
      </c>
      <c r="K498" s="112" t="b">
        <v>0</v>
      </c>
      <c r="L498" s="112" t="b">
        <v>0</v>
      </c>
    </row>
    <row r="499" spans="1:12" ht="15">
      <c r="A499" s="112" t="s">
        <v>3144</v>
      </c>
      <c r="B499" s="112" t="s">
        <v>3468</v>
      </c>
      <c r="C499" s="112">
        <v>3</v>
      </c>
      <c r="D499" s="117">
        <v>0.0003950518053746063</v>
      </c>
      <c r="E499" s="117">
        <v>2.526403899736798</v>
      </c>
      <c r="F499" s="112" t="s">
        <v>4760</v>
      </c>
      <c r="G499" s="112" t="b">
        <v>0</v>
      </c>
      <c r="H499" s="112" t="b">
        <v>0</v>
      </c>
      <c r="I499" s="112" t="b">
        <v>0</v>
      </c>
      <c r="J499" s="112" t="b">
        <v>0</v>
      </c>
      <c r="K499" s="112" t="b">
        <v>0</v>
      </c>
      <c r="L499" s="112" t="b">
        <v>0</v>
      </c>
    </row>
    <row r="500" spans="1:12" ht="15">
      <c r="A500" s="112" t="s">
        <v>3399</v>
      </c>
      <c r="B500" s="112" t="s">
        <v>3851</v>
      </c>
      <c r="C500" s="112">
        <v>3</v>
      </c>
      <c r="D500" s="117">
        <v>0.0005000751940428128</v>
      </c>
      <c r="E500" s="117">
        <v>3.2833658510505037</v>
      </c>
      <c r="F500" s="112" t="s">
        <v>4760</v>
      </c>
      <c r="G500" s="112" t="b">
        <v>0</v>
      </c>
      <c r="H500" s="112" t="b">
        <v>0</v>
      </c>
      <c r="I500" s="112" t="b">
        <v>0</v>
      </c>
      <c r="J500" s="112" t="b">
        <v>0</v>
      </c>
      <c r="K500" s="112" t="b">
        <v>0</v>
      </c>
      <c r="L500" s="112" t="b">
        <v>0</v>
      </c>
    </row>
    <row r="501" spans="1:12" ht="15">
      <c r="A501" s="112" t="s">
        <v>3079</v>
      </c>
      <c r="B501" s="112" t="s">
        <v>3088</v>
      </c>
      <c r="C501" s="112">
        <v>3</v>
      </c>
      <c r="D501" s="117">
        <v>0.0003950518053746063</v>
      </c>
      <c r="E501" s="117">
        <v>0.2367963689433097</v>
      </c>
      <c r="F501" s="112" t="s">
        <v>4760</v>
      </c>
      <c r="G501" s="112" t="b">
        <v>0</v>
      </c>
      <c r="H501" s="112" t="b">
        <v>0</v>
      </c>
      <c r="I501" s="112" t="b">
        <v>0</v>
      </c>
      <c r="J501" s="112" t="b">
        <v>0</v>
      </c>
      <c r="K501" s="112" t="b">
        <v>0</v>
      </c>
      <c r="L501" s="112" t="b">
        <v>0</v>
      </c>
    </row>
    <row r="502" spans="1:12" ht="15">
      <c r="A502" s="112" t="s">
        <v>3078</v>
      </c>
      <c r="B502" s="112" t="s">
        <v>3473</v>
      </c>
      <c r="C502" s="112">
        <v>3</v>
      </c>
      <c r="D502" s="117">
        <v>0.0003950518053746063</v>
      </c>
      <c r="E502" s="117">
        <v>1.4074781469110216</v>
      </c>
      <c r="F502" s="112" t="s">
        <v>4760</v>
      </c>
      <c r="G502" s="112" t="b">
        <v>1</v>
      </c>
      <c r="H502" s="112" t="b">
        <v>0</v>
      </c>
      <c r="I502" s="112" t="b">
        <v>0</v>
      </c>
      <c r="J502" s="112" t="b">
        <v>0</v>
      </c>
      <c r="K502" s="112" t="b">
        <v>0</v>
      </c>
      <c r="L502" s="112" t="b">
        <v>0</v>
      </c>
    </row>
    <row r="503" spans="1:12" ht="15">
      <c r="A503" s="112" t="s">
        <v>3085</v>
      </c>
      <c r="B503" s="112" t="s">
        <v>3401</v>
      </c>
      <c r="C503" s="112">
        <v>3</v>
      </c>
      <c r="D503" s="117">
        <v>0.0003950518053746063</v>
      </c>
      <c r="E503" s="117">
        <v>1.6960291165432477</v>
      </c>
      <c r="F503" s="112" t="s">
        <v>4760</v>
      </c>
      <c r="G503" s="112" t="b">
        <v>0</v>
      </c>
      <c r="H503" s="112" t="b">
        <v>0</v>
      </c>
      <c r="I503" s="112" t="b">
        <v>0</v>
      </c>
      <c r="J503" s="112" t="b">
        <v>0</v>
      </c>
      <c r="K503" s="112" t="b">
        <v>0</v>
      </c>
      <c r="L503" s="112" t="b">
        <v>0</v>
      </c>
    </row>
    <row r="504" spans="1:12" ht="15">
      <c r="A504" s="112" t="s">
        <v>3401</v>
      </c>
      <c r="B504" s="112" t="s">
        <v>3087</v>
      </c>
      <c r="C504" s="112">
        <v>3</v>
      </c>
      <c r="D504" s="117">
        <v>0.0003950518053746063</v>
      </c>
      <c r="E504" s="117">
        <v>1.7074086622867464</v>
      </c>
      <c r="F504" s="112" t="s">
        <v>4760</v>
      </c>
      <c r="G504" s="112" t="b">
        <v>0</v>
      </c>
      <c r="H504" s="112" t="b">
        <v>0</v>
      </c>
      <c r="I504" s="112" t="b">
        <v>0</v>
      </c>
      <c r="J504" s="112" t="b">
        <v>0</v>
      </c>
      <c r="K504" s="112" t="b">
        <v>0</v>
      </c>
      <c r="L504" s="112" t="b">
        <v>0</v>
      </c>
    </row>
    <row r="505" spans="1:12" ht="15">
      <c r="A505" s="112" t="s">
        <v>3086</v>
      </c>
      <c r="B505" s="112" t="s">
        <v>3181</v>
      </c>
      <c r="C505" s="112">
        <v>3</v>
      </c>
      <c r="D505" s="117">
        <v>0.0003950518053746063</v>
      </c>
      <c r="E505" s="117">
        <v>1.3987592697525733</v>
      </c>
      <c r="F505" s="112" t="s">
        <v>4760</v>
      </c>
      <c r="G505" s="112" t="b">
        <v>0</v>
      </c>
      <c r="H505" s="112" t="b">
        <v>0</v>
      </c>
      <c r="I505" s="112" t="b">
        <v>0</v>
      </c>
      <c r="J505" s="112" t="b">
        <v>0</v>
      </c>
      <c r="K505" s="112" t="b">
        <v>0</v>
      </c>
      <c r="L505" s="112" t="b">
        <v>0</v>
      </c>
    </row>
    <row r="506" spans="1:12" ht="15">
      <c r="A506" s="112" t="s">
        <v>3351</v>
      </c>
      <c r="B506" s="112" t="s">
        <v>3079</v>
      </c>
      <c r="C506" s="112">
        <v>3</v>
      </c>
      <c r="D506" s="117">
        <v>0.0004338128133111419</v>
      </c>
      <c r="E506" s="117">
        <v>1.3168888851941671</v>
      </c>
      <c r="F506" s="112" t="s">
        <v>4760</v>
      </c>
      <c r="G506" s="112" t="b">
        <v>0</v>
      </c>
      <c r="H506" s="112" t="b">
        <v>0</v>
      </c>
      <c r="I506" s="112" t="b">
        <v>0</v>
      </c>
      <c r="J506" s="112" t="b">
        <v>0</v>
      </c>
      <c r="K506" s="112" t="b">
        <v>0</v>
      </c>
      <c r="L506" s="112" t="b">
        <v>0</v>
      </c>
    </row>
    <row r="507" spans="1:12" ht="15">
      <c r="A507" s="112" t="s">
        <v>3474</v>
      </c>
      <c r="B507" s="112" t="s">
        <v>3859</v>
      </c>
      <c r="C507" s="112">
        <v>3</v>
      </c>
      <c r="D507" s="117">
        <v>0.0004338128133111419</v>
      </c>
      <c r="E507" s="117">
        <v>3.350312640681117</v>
      </c>
      <c r="F507" s="112" t="s">
        <v>4760</v>
      </c>
      <c r="G507" s="112" t="b">
        <v>0</v>
      </c>
      <c r="H507" s="112" t="b">
        <v>0</v>
      </c>
      <c r="I507" s="112" t="b">
        <v>0</v>
      </c>
      <c r="J507" s="112" t="b">
        <v>0</v>
      </c>
      <c r="K507" s="112" t="b">
        <v>0</v>
      </c>
      <c r="L507" s="112" t="b">
        <v>0</v>
      </c>
    </row>
    <row r="508" spans="1:12" ht="15">
      <c r="A508" s="112" t="s">
        <v>3091</v>
      </c>
      <c r="B508" s="112" t="s">
        <v>3090</v>
      </c>
      <c r="C508" s="112">
        <v>3</v>
      </c>
      <c r="D508" s="117">
        <v>0.0003950518053746063</v>
      </c>
      <c r="E508" s="117">
        <v>0.59316977102199</v>
      </c>
      <c r="F508" s="112" t="s">
        <v>4760</v>
      </c>
      <c r="G508" s="112" t="b">
        <v>0</v>
      </c>
      <c r="H508" s="112" t="b">
        <v>0</v>
      </c>
      <c r="I508" s="112" t="b">
        <v>0</v>
      </c>
      <c r="J508" s="112" t="b">
        <v>0</v>
      </c>
      <c r="K508" s="112" t="b">
        <v>0</v>
      </c>
      <c r="L508" s="112" t="b">
        <v>0</v>
      </c>
    </row>
    <row r="509" spans="1:12" ht="15">
      <c r="A509" s="112" t="s">
        <v>3092</v>
      </c>
      <c r="B509" s="112" t="s">
        <v>3085</v>
      </c>
      <c r="C509" s="112">
        <v>3</v>
      </c>
      <c r="D509" s="117">
        <v>0.0003950518053746063</v>
      </c>
      <c r="E509" s="117">
        <v>0.6307051727774924</v>
      </c>
      <c r="F509" s="112" t="s">
        <v>4760</v>
      </c>
      <c r="G509" s="112" t="b">
        <v>0</v>
      </c>
      <c r="H509" s="112" t="b">
        <v>0</v>
      </c>
      <c r="I509" s="112" t="b">
        <v>0</v>
      </c>
      <c r="J509" s="112" t="b">
        <v>0</v>
      </c>
      <c r="K509" s="112" t="b">
        <v>0</v>
      </c>
      <c r="L509" s="112" t="b">
        <v>0</v>
      </c>
    </row>
    <row r="510" spans="1:12" ht="15">
      <c r="A510" s="112" t="s">
        <v>3096</v>
      </c>
      <c r="B510" s="112" t="s">
        <v>3176</v>
      </c>
      <c r="C510" s="112">
        <v>3</v>
      </c>
      <c r="D510" s="117">
        <v>0.0004338128133111419</v>
      </c>
      <c r="E510" s="117">
        <v>1.5721613902974731</v>
      </c>
      <c r="F510" s="112" t="s">
        <v>4760</v>
      </c>
      <c r="G510" s="112" t="b">
        <v>0</v>
      </c>
      <c r="H510" s="112" t="b">
        <v>0</v>
      </c>
      <c r="I510" s="112" t="b">
        <v>0</v>
      </c>
      <c r="J510" s="112" t="b">
        <v>0</v>
      </c>
      <c r="K510" s="112" t="b">
        <v>0</v>
      </c>
      <c r="L510" s="112" t="b">
        <v>0</v>
      </c>
    </row>
    <row r="511" spans="1:12" ht="15">
      <c r="A511" s="112" t="s">
        <v>3870</v>
      </c>
      <c r="B511" s="112" t="s">
        <v>3478</v>
      </c>
      <c r="C511" s="112">
        <v>3</v>
      </c>
      <c r="D511" s="117">
        <v>0.0004338128133111419</v>
      </c>
      <c r="E511" s="117">
        <v>3.350312640681117</v>
      </c>
      <c r="F511" s="112" t="s">
        <v>4760</v>
      </c>
      <c r="G511" s="112" t="b">
        <v>0</v>
      </c>
      <c r="H511" s="112" t="b">
        <v>0</v>
      </c>
      <c r="I511" s="112" t="b">
        <v>0</v>
      </c>
      <c r="J511" s="112" t="b">
        <v>0</v>
      </c>
      <c r="K511" s="112" t="b">
        <v>0</v>
      </c>
      <c r="L511" s="112" t="b">
        <v>0</v>
      </c>
    </row>
    <row r="512" spans="1:12" ht="15">
      <c r="A512" s="112" t="s">
        <v>3356</v>
      </c>
      <c r="B512" s="112" t="s">
        <v>3248</v>
      </c>
      <c r="C512" s="112">
        <v>3</v>
      </c>
      <c r="D512" s="117">
        <v>0.0004338128133111419</v>
      </c>
      <c r="E512" s="117">
        <v>2.661102473634254</v>
      </c>
      <c r="F512" s="112" t="s">
        <v>4760</v>
      </c>
      <c r="G512" s="112" t="b">
        <v>0</v>
      </c>
      <c r="H512" s="112" t="b">
        <v>0</v>
      </c>
      <c r="I512" s="112" t="b">
        <v>0</v>
      </c>
      <c r="J512" s="112" t="b">
        <v>0</v>
      </c>
      <c r="K512" s="112" t="b">
        <v>0</v>
      </c>
      <c r="L512" s="112" t="b">
        <v>0</v>
      </c>
    </row>
    <row r="513" spans="1:12" ht="15">
      <c r="A513" s="112" t="s">
        <v>3105</v>
      </c>
      <c r="B513" s="112" t="s">
        <v>3104</v>
      </c>
      <c r="C513" s="112">
        <v>3</v>
      </c>
      <c r="D513" s="117">
        <v>0.0004338128133111419</v>
      </c>
      <c r="E513" s="117">
        <v>1.2719363892697217</v>
      </c>
      <c r="F513" s="112" t="s">
        <v>4760</v>
      </c>
      <c r="G513" s="112" t="b">
        <v>0</v>
      </c>
      <c r="H513" s="112" t="b">
        <v>0</v>
      </c>
      <c r="I513" s="112" t="b">
        <v>0</v>
      </c>
      <c r="J513" s="112" t="b">
        <v>0</v>
      </c>
      <c r="K513" s="112" t="b">
        <v>0</v>
      </c>
      <c r="L513" s="112" t="b">
        <v>0</v>
      </c>
    </row>
    <row r="514" spans="1:12" ht="15">
      <c r="A514" s="112" t="s">
        <v>3481</v>
      </c>
      <c r="B514" s="112" t="s">
        <v>3090</v>
      </c>
      <c r="C514" s="112">
        <v>3</v>
      </c>
      <c r="D514" s="117">
        <v>0.0003950518053746063</v>
      </c>
      <c r="E514" s="117">
        <v>1.8062445963308413</v>
      </c>
      <c r="F514" s="112" t="s">
        <v>4760</v>
      </c>
      <c r="G514" s="112" t="b">
        <v>0</v>
      </c>
      <c r="H514" s="112" t="b">
        <v>0</v>
      </c>
      <c r="I514" s="112" t="b">
        <v>0</v>
      </c>
      <c r="J514" s="112" t="b">
        <v>0</v>
      </c>
      <c r="K514" s="112" t="b">
        <v>0</v>
      </c>
      <c r="L514" s="112" t="b">
        <v>0</v>
      </c>
    </row>
    <row r="515" spans="1:12" ht="15">
      <c r="A515" s="112" t="s">
        <v>3133</v>
      </c>
      <c r="B515" s="112" t="s">
        <v>3113</v>
      </c>
      <c r="C515" s="112">
        <v>3</v>
      </c>
      <c r="D515" s="117">
        <v>0.0003950518053746063</v>
      </c>
      <c r="E515" s="117">
        <v>1.687554808999543</v>
      </c>
      <c r="F515" s="112" t="s">
        <v>4760</v>
      </c>
      <c r="G515" s="112" t="b">
        <v>0</v>
      </c>
      <c r="H515" s="112" t="b">
        <v>0</v>
      </c>
      <c r="I515" s="112" t="b">
        <v>0</v>
      </c>
      <c r="J515" s="112" t="b">
        <v>0</v>
      </c>
      <c r="K515" s="112" t="b">
        <v>0</v>
      </c>
      <c r="L515" s="112" t="b">
        <v>0</v>
      </c>
    </row>
    <row r="516" spans="1:12" ht="15">
      <c r="A516" s="112" t="s">
        <v>3079</v>
      </c>
      <c r="B516" s="112" t="s">
        <v>3482</v>
      </c>
      <c r="C516" s="112">
        <v>3</v>
      </c>
      <c r="D516" s="117">
        <v>0.0004338128133111419</v>
      </c>
      <c r="E516" s="117">
        <v>1.4454168528259108</v>
      </c>
      <c r="F516" s="112" t="s">
        <v>4760</v>
      </c>
      <c r="G516" s="112" t="b">
        <v>0</v>
      </c>
      <c r="H516" s="112" t="b">
        <v>0</v>
      </c>
      <c r="I516" s="112" t="b">
        <v>0</v>
      </c>
      <c r="J516" s="112" t="b">
        <v>0</v>
      </c>
      <c r="K516" s="112" t="b">
        <v>0</v>
      </c>
      <c r="L516" s="112" t="b">
        <v>0</v>
      </c>
    </row>
    <row r="517" spans="1:12" ht="15">
      <c r="A517" s="112" t="s">
        <v>3094</v>
      </c>
      <c r="B517" s="112" t="s">
        <v>3887</v>
      </c>
      <c r="C517" s="112">
        <v>3</v>
      </c>
      <c r="D517" s="117">
        <v>0.0005000751940428128</v>
      </c>
      <c r="E517" s="117">
        <v>2.2476502987839693</v>
      </c>
      <c r="F517" s="112" t="s">
        <v>4760</v>
      </c>
      <c r="G517" s="112" t="b">
        <v>0</v>
      </c>
      <c r="H517" s="112" t="b">
        <v>0</v>
      </c>
      <c r="I517" s="112" t="b">
        <v>0</v>
      </c>
      <c r="J517" s="112" t="b">
        <v>0</v>
      </c>
      <c r="K517" s="112" t="b">
        <v>0</v>
      </c>
      <c r="L517" s="112" t="b">
        <v>0</v>
      </c>
    </row>
    <row r="518" spans="1:12" ht="15">
      <c r="A518" s="112" t="s">
        <v>3887</v>
      </c>
      <c r="B518" s="112" t="s">
        <v>3113</v>
      </c>
      <c r="C518" s="112">
        <v>3</v>
      </c>
      <c r="D518" s="117">
        <v>0.0005000751940428128</v>
      </c>
      <c r="E518" s="117">
        <v>2.5721613902974734</v>
      </c>
      <c r="F518" s="112" t="s">
        <v>4760</v>
      </c>
      <c r="G518" s="112" t="b">
        <v>0</v>
      </c>
      <c r="H518" s="112" t="b">
        <v>0</v>
      </c>
      <c r="I518" s="112" t="b">
        <v>0</v>
      </c>
      <c r="J518" s="112" t="b">
        <v>0</v>
      </c>
      <c r="K518" s="112" t="b">
        <v>0</v>
      </c>
      <c r="L518" s="112" t="b">
        <v>0</v>
      </c>
    </row>
    <row r="519" spans="1:12" ht="15">
      <c r="A519" s="112" t="s">
        <v>3111</v>
      </c>
      <c r="B519" s="112" t="s">
        <v>3217</v>
      </c>
      <c r="C519" s="112">
        <v>3</v>
      </c>
      <c r="D519" s="117">
        <v>0.0005000751940428128</v>
      </c>
      <c r="E519" s="117">
        <v>1.9353392927102988</v>
      </c>
      <c r="F519" s="112" t="s">
        <v>4760</v>
      </c>
      <c r="G519" s="112" t="b">
        <v>0</v>
      </c>
      <c r="H519" s="112" t="b">
        <v>0</v>
      </c>
      <c r="I519" s="112" t="b">
        <v>0</v>
      </c>
      <c r="J519" s="112" t="b">
        <v>0</v>
      </c>
      <c r="K519" s="112" t="b">
        <v>0</v>
      </c>
      <c r="L519" s="112" t="b">
        <v>0</v>
      </c>
    </row>
    <row r="520" spans="1:12" ht="15">
      <c r="A520" s="112" t="s">
        <v>3081</v>
      </c>
      <c r="B520" s="112" t="s">
        <v>3085</v>
      </c>
      <c r="C520" s="112">
        <v>3</v>
      </c>
      <c r="D520" s="117">
        <v>0.0004338128133111419</v>
      </c>
      <c r="E520" s="117">
        <v>0.2847536723391774</v>
      </c>
      <c r="F520" s="112" t="s">
        <v>4760</v>
      </c>
      <c r="G520" s="112" t="b">
        <v>0</v>
      </c>
      <c r="H520" s="112" t="b">
        <v>0</v>
      </c>
      <c r="I520" s="112" t="b">
        <v>0</v>
      </c>
      <c r="J520" s="112" t="b">
        <v>0</v>
      </c>
      <c r="K520" s="112" t="b">
        <v>0</v>
      </c>
      <c r="L520" s="112" t="b">
        <v>0</v>
      </c>
    </row>
    <row r="521" spans="1:12" ht="15">
      <c r="A521" s="112" t="s">
        <v>3279</v>
      </c>
      <c r="B521" s="112" t="s">
        <v>3488</v>
      </c>
      <c r="C521" s="112">
        <v>3</v>
      </c>
      <c r="D521" s="117">
        <v>0.0004338128133111419</v>
      </c>
      <c r="E521" s="117">
        <v>2.8274338954007794</v>
      </c>
      <c r="F521" s="112" t="s">
        <v>4760</v>
      </c>
      <c r="G521" s="112" t="b">
        <v>0</v>
      </c>
      <c r="H521" s="112" t="b">
        <v>0</v>
      </c>
      <c r="I521" s="112" t="b">
        <v>0</v>
      </c>
      <c r="J521" s="112" t="b">
        <v>0</v>
      </c>
      <c r="K521" s="112" t="b">
        <v>0</v>
      </c>
      <c r="L521" s="112" t="b">
        <v>0</v>
      </c>
    </row>
    <row r="522" spans="1:12" ht="15">
      <c r="A522" s="112" t="s">
        <v>3080</v>
      </c>
      <c r="B522" s="112" t="s">
        <v>3388</v>
      </c>
      <c r="C522" s="112">
        <v>3</v>
      </c>
      <c r="D522" s="117">
        <v>0.0003950518053746063</v>
      </c>
      <c r="E522" s="117">
        <v>1.4424237708074046</v>
      </c>
      <c r="F522" s="112" t="s">
        <v>4760</v>
      </c>
      <c r="G522" s="112" t="b">
        <v>0</v>
      </c>
      <c r="H522" s="112" t="b">
        <v>0</v>
      </c>
      <c r="I522" s="112" t="b">
        <v>0</v>
      </c>
      <c r="J522" s="112" t="b">
        <v>0</v>
      </c>
      <c r="K522" s="112" t="b">
        <v>0</v>
      </c>
      <c r="L522" s="112" t="b">
        <v>0</v>
      </c>
    </row>
    <row r="523" spans="1:12" ht="15">
      <c r="A523" s="112" t="s">
        <v>3097</v>
      </c>
      <c r="B523" s="112" t="s">
        <v>3900</v>
      </c>
      <c r="C523" s="112">
        <v>3</v>
      </c>
      <c r="D523" s="117">
        <v>0.0004338128133111419</v>
      </c>
      <c r="E523" s="117">
        <v>2.3431340560539935</v>
      </c>
      <c r="F523" s="112" t="s">
        <v>4760</v>
      </c>
      <c r="G523" s="112" t="b">
        <v>0</v>
      </c>
      <c r="H523" s="112" t="b">
        <v>0</v>
      </c>
      <c r="I523" s="112" t="b">
        <v>0</v>
      </c>
      <c r="J523" s="112" t="b">
        <v>0</v>
      </c>
      <c r="K523" s="112" t="b">
        <v>0</v>
      </c>
      <c r="L523" s="112" t="b">
        <v>0</v>
      </c>
    </row>
    <row r="524" spans="1:12" ht="15">
      <c r="A524" s="112" t="s">
        <v>3900</v>
      </c>
      <c r="B524" s="112" t="s">
        <v>3080</v>
      </c>
      <c r="C524" s="112">
        <v>3</v>
      </c>
      <c r="D524" s="117">
        <v>0.0004338128133111419</v>
      </c>
      <c r="E524" s="117">
        <v>1.8062445963308413</v>
      </c>
      <c r="F524" s="112" t="s">
        <v>4760</v>
      </c>
      <c r="G524" s="112" t="b">
        <v>0</v>
      </c>
      <c r="H524" s="112" t="b">
        <v>0</v>
      </c>
      <c r="I524" s="112" t="b">
        <v>0</v>
      </c>
      <c r="J524" s="112" t="b">
        <v>0</v>
      </c>
      <c r="K524" s="112" t="b">
        <v>0</v>
      </c>
      <c r="L524" s="112" t="b">
        <v>0</v>
      </c>
    </row>
    <row r="525" spans="1:12" ht="15">
      <c r="A525" s="112" t="s">
        <v>3488</v>
      </c>
      <c r="B525" s="112" t="s">
        <v>3256</v>
      </c>
      <c r="C525" s="112">
        <v>3</v>
      </c>
      <c r="D525" s="117">
        <v>0.0003950518053746063</v>
      </c>
      <c r="E525" s="117">
        <v>2.786041210242554</v>
      </c>
      <c r="F525" s="112" t="s">
        <v>4760</v>
      </c>
      <c r="G525" s="112" t="b">
        <v>0</v>
      </c>
      <c r="H525" s="112" t="b">
        <v>0</v>
      </c>
      <c r="I525" s="112" t="b">
        <v>0</v>
      </c>
      <c r="J525" s="112" t="b">
        <v>0</v>
      </c>
      <c r="K525" s="112" t="b">
        <v>0</v>
      </c>
      <c r="L525" s="112" t="b">
        <v>0</v>
      </c>
    </row>
    <row r="526" spans="1:12" ht="15">
      <c r="A526" s="112" t="s">
        <v>3256</v>
      </c>
      <c r="B526" s="112" t="s">
        <v>3412</v>
      </c>
      <c r="C526" s="112">
        <v>3</v>
      </c>
      <c r="D526" s="117">
        <v>0.0003950518053746063</v>
      </c>
      <c r="E526" s="117">
        <v>2.719094420611941</v>
      </c>
      <c r="F526" s="112" t="s">
        <v>4760</v>
      </c>
      <c r="G526" s="112" t="b">
        <v>0</v>
      </c>
      <c r="H526" s="112" t="b">
        <v>0</v>
      </c>
      <c r="I526" s="112" t="b">
        <v>0</v>
      </c>
      <c r="J526" s="112" t="b">
        <v>0</v>
      </c>
      <c r="K526" s="112" t="b">
        <v>0</v>
      </c>
      <c r="L526" s="112" t="b">
        <v>0</v>
      </c>
    </row>
    <row r="527" spans="1:12" ht="15">
      <c r="A527" s="112" t="s">
        <v>3412</v>
      </c>
      <c r="B527" s="112" t="s">
        <v>3413</v>
      </c>
      <c r="C527" s="112">
        <v>3</v>
      </c>
      <c r="D527" s="117">
        <v>0.0003950518053746063</v>
      </c>
      <c r="E527" s="117">
        <v>2.9153890657559094</v>
      </c>
      <c r="F527" s="112" t="s">
        <v>4760</v>
      </c>
      <c r="G527" s="112" t="b">
        <v>0</v>
      </c>
      <c r="H527" s="112" t="b">
        <v>0</v>
      </c>
      <c r="I527" s="112" t="b">
        <v>0</v>
      </c>
      <c r="J527" s="112" t="b">
        <v>0</v>
      </c>
      <c r="K527" s="112" t="b">
        <v>0</v>
      </c>
      <c r="L527" s="112" t="b">
        <v>0</v>
      </c>
    </row>
    <row r="528" spans="1:12" ht="15">
      <c r="A528" s="112" t="s">
        <v>3902</v>
      </c>
      <c r="B528" s="112" t="s">
        <v>3657</v>
      </c>
      <c r="C528" s="112">
        <v>3</v>
      </c>
      <c r="D528" s="117">
        <v>0.0003950518053746063</v>
      </c>
      <c r="E528" s="117">
        <v>3.526403899736798</v>
      </c>
      <c r="F528" s="112" t="s">
        <v>4760</v>
      </c>
      <c r="G528" s="112" t="b">
        <v>0</v>
      </c>
      <c r="H528" s="112" t="b">
        <v>0</v>
      </c>
      <c r="I528" s="112" t="b">
        <v>0</v>
      </c>
      <c r="J528" s="112" t="b">
        <v>0</v>
      </c>
      <c r="K528" s="112" t="b">
        <v>0</v>
      </c>
      <c r="L528" s="112" t="b">
        <v>0</v>
      </c>
    </row>
    <row r="529" spans="1:12" ht="15">
      <c r="A529" s="112" t="s">
        <v>3435</v>
      </c>
      <c r="B529" s="112" t="s">
        <v>3096</v>
      </c>
      <c r="C529" s="112">
        <v>3</v>
      </c>
      <c r="D529" s="117">
        <v>0.0003950518053746063</v>
      </c>
      <c r="E529" s="117">
        <v>1.976175546681704</v>
      </c>
      <c r="F529" s="112" t="s">
        <v>4760</v>
      </c>
      <c r="G529" s="112" t="b">
        <v>0</v>
      </c>
      <c r="H529" s="112" t="b">
        <v>0</v>
      </c>
      <c r="I529" s="112" t="b">
        <v>0</v>
      </c>
      <c r="J529" s="112" t="b">
        <v>0</v>
      </c>
      <c r="K529" s="112" t="b">
        <v>0</v>
      </c>
      <c r="L529" s="112" t="b">
        <v>0</v>
      </c>
    </row>
    <row r="530" spans="1:12" ht="15">
      <c r="A530" s="112" t="s">
        <v>3919</v>
      </c>
      <c r="B530" s="112" t="s">
        <v>3920</v>
      </c>
      <c r="C530" s="112">
        <v>3</v>
      </c>
      <c r="D530" s="117">
        <v>0.0003950518053746063</v>
      </c>
      <c r="E530" s="117">
        <v>3.651342636345098</v>
      </c>
      <c r="F530" s="112" t="s">
        <v>4760</v>
      </c>
      <c r="G530" s="112" t="b">
        <v>0</v>
      </c>
      <c r="H530" s="112" t="b">
        <v>0</v>
      </c>
      <c r="I530" s="112" t="b">
        <v>0</v>
      </c>
      <c r="J530" s="112" t="b">
        <v>0</v>
      </c>
      <c r="K530" s="112" t="b">
        <v>0</v>
      </c>
      <c r="L530" s="112" t="b">
        <v>0</v>
      </c>
    </row>
    <row r="531" spans="1:12" ht="15">
      <c r="A531" s="112" t="s">
        <v>3115</v>
      </c>
      <c r="B531" s="112" t="s">
        <v>3479</v>
      </c>
      <c r="C531" s="112">
        <v>3</v>
      </c>
      <c r="D531" s="117">
        <v>0.0004338128133111419</v>
      </c>
      <c r="E531" s="117">
        <v>2.295954978358524</v>
      </c>
      <c r="F531" s="112" t="s">
        <v>4760</v>
      </c>
      <c r="G531" s="112" t="b">
        <v>0</v>
      </c>
      <c r="H531" s="112" t="b">
        <v>0</v>
      </c>
      <c r="I531" s="112" t="b">
        <v>0</v>
      </c>
      <c r="J531" s="112" t="b">
        <v>0</v>
      </c>
      <c r="K531" s="112" t="b">
        <v>0</v>
      </c>
      <c r="L531" s="112" t="b">
        <v>0</v>
      </c>
    </row>
    <row r="532" spans="1:12" ht="15">
      <c r="A532" s="112" t="s">
        <v>3078</v>
      </c>
      <c r="B532" s="112" t="s">
        <v>3301</v>
      </c>
      <c r="C532" s="112">
        <v>3</v>
      </c>
      <c r="D532" s="117">
        <v>0.0003950518053746063</v>
      </c>
      <c r="E532" s="117">
        <v>1.2313868878553402</v>
      </c>
      <c r="F532" s="112" t="s">
        <v>4760</v>
      </c>
      <c r="G532" s="112" t="b">
        <v>1</v>
      </c>
      <c r="H532" s="112" t="b">
        <v>0</v>
      </c>
      <c r="I532" s="112" t="b">
        <v>0</v>
      </c>
      <c r="J532" s="112" t="b">
        <v>0</v>
      </c>
      <c r="K532" s="112" t="b">
        <v>0</v>
      </c>
      <c r="L532" s="112" t="b">
        <v>0</v>
      </c>
    </row>
    <row r="533" spans="1:12" ht="15">
      <c r="A533" s="112" t="s">
        <v>3090</v>
      </c>
      <c r="B533" s="112" t="s">
        <v>3102</v>
      </c>
      <c r="C533" s="112">
        <v>3</v>
      </c>
      <c r="D533" s="117">
        <v>0.0003950518053746063</v>
      </c>
      <c r="E533" s="117">
        <v>0.8768256706165485</v>
      </c>
      <c r="F533" s="112" t="s">
        <v>4760</v>
      </c>
      <c r="G533" s="112" t="b">
        <v>0</v>
      </c>
      <c r="H533" s="112" t="b">
        <v>0</v>
      </c>
      <c r="I533" s="112" t="b">
        <v>0</v>
      </c>
      <c r="J533" s="112" t="b">
        <v>0</v>
      </c>
      <c r="K533" s="112" t="b">
        <v>0</v>
      </c>
      <c r="L533" s="112" t="b">
        <v>0</v>
      </c>
    </row>
    <row r="534" spans="1:12" ht="15">
      <c r="A534" s="112" t="s">
        <v>3102</v>
      </c>
      <c r="B534" s="112" t="s">
        <v>3094</v>
      </c>
      <c r="C534" s="112">
        <v>3</v>
      </c>
      <c r="D534" s="117">
        <v>0.0003950518053746063</v>
      </c>
      <c r="E534" s="117">
        <v>1.0322493057183553</v>
      </c>
      <c r="F534" s="112" t="s">
        <v>4760</v>
      </c>
      <c r="G534" s="112" t="b">
        <v>0</v>
      </c>
      <c r="H534" s="112" t="b">
        <v>0</v>
      </c>
      <c r="I534" s="112" t="b">
        <v>0</v>
      </c>
      <c r="J534" s="112" t="b">
        <v>0</v>
      </c>
      <c r="K534" s="112" t="b">
        <v>0</v>
      </c>
      <c r="L534" s="112" t="b">
        <v>0</v>
      </c>
    </row>
    <row r="535" spans="1:12" ht="15">
      <c r="A535" s="112" t="s">
        <v>3094</v>
      </c>
      <c r="B535" s="112" t="s">
        <v>3133</v>
      </c>
      <c r="C535" s="112">
        <v>3</v>
      </c>
      <c r="D535" s="117">
        <v>0.0003950518053746063</v>
      </c>
      <c r="E535" s="117">
        <v>1.3630437174860388</v>
      </c>
      <c r="F535" s="112" t="s">
        <v>4760</v>
      </c>
      <c r="G535" s="112" t="b">
        <v>0</v>
      </c>
      <c r="H535" s="112" t="b">
        <v>0</v>
      </c>
      <c r="I535" s="112" t="b">
        <v>0</v>
      </c>
      <c r="J535" s="112" t="b">
        <v>0</v>
      </c>
      <c r="K535" s="112" t="b">
        <v>0</v>
      </c>
      <c r="L535" s="112" t="b">
        <v>0</v>
      </c>
    </row>
    <row r="536" spans="1:12" ht="15">
      <c r="A536" s="112" t="s">
        <v>3133</v>
      </c>
      <c r="B536" s="112" t="s">
        <v>3102</v>
      </c>
      <c r="C536" s="112">
        <v>3</v>
      </c>
      <c r="D536" s="117">
        <v>0.0003950518053746063</v>
      </c>
      <c r="E536" s="117">
        <v>1.5362871336688937</v>
      </c>
      <c r="F536" s="112" t="s">
        <v>4760</v>
      </c>
      <c r="G536" s="112" t="b">
        <v>0</v>
      </c>
      <c r="H536" s="112" t="b">
        <v>0</v>
      </c>
      <c r="I536" s="112" t="b">
        <v>0</v>
      </c>
      <c r="J536" s="112" t="b">
        <v>0</v>
      </c>
      <c r="K536" s="112" t="b">
        <v>0</v>
      </c>
      <c r="L536" s="112" t="b">
        <v>0</v>
      </c>
    </row>
    <row r="537" spans="1:12" ht="15">
      <c r="A537" s="112" t="s">
        <v>3102</v>
      </c>
      <c r="B537" s="112" t="s">
        <v>3102</v>
      </c>
      <c r="C537" s="112">
        <v>3</v>
      </c>
      <c r="D537" s="117">
        <v>0.0003950518053746063</v>
      </c>
      <c r="E537" s="117">
        <v>1.2167737323108994</v>
      </c>
      <c r="F537" s="112" t="s">
        <v>4760</v>
      </c>
      <c r="G537" s="112" t="b">
        <v>0</v>
      </c>
      <c r="H537" s="112" t="b">
        <v>0</v>
      </c>
      <c r="I537" s="112" t="b">
        <v>0</v>
      </c>
      <c r="J537" s="112" t="b">
        <v>0</v>
      </c>
      <c r="K537" s="112" t="b">
        <v>0</v>
      </c>
      <c r="L537" s="112" t="b">
        <v>0</v>
      </c>
    </row>
    <row r="538" spans="1:12" ht="15">
      <c r="A538" s="112" t="s">
        <v>3102</v>
      </c>
      <c r="B538" s="112" t="s">
        <v>3390</v>
      </c>
      <c r="C538" s="112">
        <v>3</v>
      </c>
      <c r="D538" s="117">
        <v>0.0003950518053746063</v>
      </c>
      <c r="E538" s="117">
        <v>2.0792458683945787</v>
      </c>
      <c r="F538" s="112" t="s">
        <v>4760</v>
      </c>
      <c r="G538" s="112" t="b">
        <v>0</v>
      </c>
      <c r="H538" s="112" t="b">
        <v>0</v>
      </c>
      <c r="I538" s="112" t="b">
        <v>0</v>
      </c>
      <c r="J538" s="112" t="b">
        <v>0</v>
      </c>
      <c r="K538" s="112" t="b">
        <v>0</v>
      </c>
      <c r="L538" s="112" t="b">
        <v>0</v>
      </c>
    </row>
    <row r="539" spans="1:12" ht="15">
      <c r="A539" s="112" t="s">
        <v>3390</v>
      </c>
      <c r="B539" s="112" t="s">
        <v>3133</v>
      </c>
      <c r="C539" s="112">
        <v>3</v>
      </c>
      <c r="D539" s="117">
        <v>0.0003950518053746063</v>
      </c>
      <c r="E539" s="117">
        <v>2.3987592697525733</v>
      </c>
      <c r="F539" s="112" t="s">
        <v>4760</v>
      </c>
      <c r="G539" s="112" t="b">
        <v>0</v>
      </c>
      <c r="H539" s="112" t="b">
        <v>0</v>
      </c>
      <c r="I539" s="112" t="b">
        <v>0</v>
      </c>
      <c r="J539" s="112" t="b">
        <v>0</v>
      </c>
      <c r="K539" s="112" t="b">
        <v>0</v>
      </c>
      <c r="L539" s="112" t="b">
        <v>0</v>
      </c>
    </row>
    <row r="540" spans="1:12" ht="15">
      <c r="A540" s="112" t="s">
        <v>3133</v>
      </c>
      <c r="B540" s="112" t="s">
        <v>3140</v>
      </c>
      <c r="C540" s="112">
        <v>3</v>
      </c>
      <c r="D540" s="117">
        <v>0.0003950518053746063</v>
      </c>
      <c r="E540" s="117">
        <v>1.942827314102849</v>
      </c>
      <c r="F540" s="112" t="s">
        <v>4760</v>
      </c>
      <c r="G540" s="112" t="b">
        <v>0</v>
      </c>
      <c r="H540" s="112" t="b">
        <v>0</v>
      </c>
      <c r="I540" s="112" t="b">
        <v>0</v>
      </c>
      <c r="J540" s="112" t="b">
        <v>0</v>
      </c>
      <c r="K540" s="112" t="b">
        <v>0</v>
      </c>
      <c r="L540" s="112" t="b">
        <v>0</v>
      </c>
    </row>
    <row r="541" spans="1:12" ht="15">
      <c r="A541" s="112" t="s">
        <v>3140</v>
      </c>
      <c r="B541" s="112" t="s">
        <v>3495</v>
      </c>
      <c r="C541" s="112">
        <v>3</v>
      </c>
      <c r="D541" s="117">
        <v>0.0003950518053746063</v>
      </c>
      <c r="E541" s="117">
        <v>2.526403899736798</v>
      </c>
      <c r="F541" s="112" t="s">
        <v>4760</v>
      </c>
      <c r="G541" s="112" t="b">
        <v>0</v>
      </c>
      <c r="H541" s="112" t="b">
        <v>0</v>
      </c>
      <c r="I541" s="112" t="b">
        <v>0</v>
      </c>
      <c r="J541" s="112" t="b">
        <v>0</v>
      </c>
      <c r="K541" s="112" t="b">
        <v>0</v>
      </c>
      <c r="L541" s="112" t="b">
        <v>0</v>
      </c>
    </row>
    <row r="542" spans="1:12" ht="15">
      <c r="A542" s="112" t="s">
        <v>3495</v>
      </c>
      <c r="B542" s="112" t="s">
        <v>3922</v>
      </c>
      <c r="C542" s="112">
        <v>3</v>
      </c>
      <c r="D542" s="117">
        <v>0.0003950518053746063</v>
      </c>
      <c r="E542" s="117">
        <v>3.350312640681117</v>
      </c>
      <c r="F542" s="112" t="s">
        <v>4760</v>
      </c>
      <c r="G542" s="112" t="b">
        <v>0</v>
      </c>
      <c r="H542" s="112" t="b">
        <v>0</v>
      </c>
      <c r="I542" s="112" t="b">
        <v>0</v>
      </c>
      <c r="J542" s="112" t="b">
        <v>0</v>
      </c>
      <c r="K542" s="112" t="b">
        <v>0</v>
      </c>
      <c r="L542" s="112" t="b">
        <v>0</v>
      </c>
    </row>
    <row r="543" spans="1:12" ht="15">
      <c r="A543" s="112" t="s">
        <v>3922</v>
      </c>
      <c r="B543" s="112" t="s">
        <v>3357</v>
      </c>
      <c r="C543" s="112">
        <v>3</v>
      </c>
      <c r="D543" s="117">
        <v>0.0003950518053746063</v>
      </c>
      <c r="E543" s="117">
        <v>3.225373904072817</v>
      </c>
      <c r="F543" s="112" t="s">
        <v>4760</v>
      </c>
      <c r="G543" s="112" t="b">
        <v>0</v>
      </c>
      <c r="H543" s="112" t="b">
        <v>0</v>
      </c>
      <c r="I543" s="112" t="b">
        <v>0</v>
      </c>
      <c r="J543" s="112" t="b">
        <v>0</v>
      </c>
      <c r="K543" s="112" t="b">
        <v>0</v>
      </c>
      <c r="L543" s="112" t="b">
        <v>0</v>
      </c>
    </row>
    <row r="544" spans="1:12" ht="15">
      <c r="A544" s="112" t="s">
        <v>3357</v>
      </c>
      <c r="B544" s="112" t="s">
        <v>3412</v>
      </c>
      <c r="C544" s="112">
        <v>3</v>
      </c>
      <c r="D544" s="117">
        <v>0.0003950518053746063</v>
      </c>
      <c r="E544" s="117">
        <v>2.8573971187782226</v>
      </c>
      <c r="F544" s="112" t="s">
        <v>4760</v>
      </c>
      <c r="G544" s="112" t="b">
        <v>0</v>
      </c>
      <c r="H544" s="112" t="b">
        <v>0</v>
      </c>
      <c r="I544" s="112" t="b">
        <v>0</v>
      </c>
      <c r="J544" s="112" t="b">
        <v>0</v>
      </c>
      <c r="K544" s="112" t="b">
        <v>0</v>
      </c>
      <c r="L544" s="112" t="b">
        <v>0</v>
      </c>
    </row>
    <row r="545" spans="1:12" ht="15">
      <c r="A545" s="112" t="s">
        <v>3412</v>
      </c>
      <c r="B545" s="112" t="s">
        <v>3923</v>
      </c>
      <c r="C545" s="112">
        <v>3</v>
      </c>
      <c r="D545" s="117">
        <v>0.0003950518053746063</v>
      </c>
      <c r="E545" s="117">
        <v>3.2833658510505037</v>
      </c>
      <c r="F545" s="112" t="s">
        <v>4760</v>
      </c>
      <c r="G545" s="112" t="b">
        <v>0</v>
      </c>
      <c r="H545" s="112" t="b">
        <v>0</v>
      </c>
      <c r="I545" s="112" t="b">
        <v>0</v>
      </c>
      <c r="J545" s="112" t="b">
        <v>0</v>
      </c>
      <c r="K545" s="112" t="b">
        <v>0</v>
      </c>
      <c r="L545" s="112" t="b">
        <v>0</v>
      </c>
    </row>
    <row r="546" spans="1:12" ht="15">
      <c r="A546" s="112" t="s">
        <v>3923</v>
      </c>
      <c r="B546" s="112" t="s">
        <v>3924</v>
      </c>
      <c r="C546" s="112">
        <v>3</v>
      </c>
      <c r="D546" s="117">
        <v>0.0003950518053746063</v>
      </c>
      <c r="E546" s="117">
        <v>3.651342636345098</v>
      </c>
      <c r="F546" s="112" t="s">
        <v>4760</v>
      </c>
      <c r="G546" s="112" t="b">
        <v>0</v>
      </c>
      <c r="H546" s="112" t="b">
        <v>0</v>
      </c>
      <c r="I546" s="112" t="b">
        <v>0</v>
      </c>
      <c r="J546" s="112" t="b">
        <v>0</v>
      </c>
      <c r="K546" s="112" t="b">
        <v>0</v>
      </c>
      <c r="L546" s="112" t="b">
        <v>0</v>
      </c>
    </row>
    <row r="547" spans="1:12" ht="15">
      <c r="A547" s="112" t="s">
        <v>3924</v>
      </c>
      <c r="B547" s="112" t="s">
        <v>3143</v>
      </c>
      <c r="C547" s="112">
        <v>3</v>
      </c>
      <c r="D547" s="117">
        <v>0.0003950518053746063</v>
      </c>
      <c r="E547" s="117">
        <v>2.8274338954007794</v>
      </c>
      <c r="F547" s="112" t="s">
        <v>4760</v>
      </c>
      <c r="G547" s="112" t="b">
        <v>0</v>
      </c>
      <c r="H547" s="112" t="b">
        <v>0</v>
      </c>
      <c r="I547" s="112" t="b">
        <v>0</v>
      </c>
      <c r="J547" s="112" t="b">
        <v>0</v>
      </c>
      <c r="K547" s="112" t="b">
        <v>0</v>
      </c>
      <c r="L547" s="112" t="b">
        <v>0</v>
      </c>
    </row>
    <row r="548" spans="1:12" ht="15">
      <c r="A548" s="112" t="s">
        <v>3143</v>
      </c>
      <c r="B548" s="112" t="s">
        <v>3583</v>
      </c>
      <c r="C548" s="112">
        <v>3</v>
      </c>
      <c r="D548" s="117">
        <v>0.0003950518053746063</v>
      </c>
      <c r="E548" s="117">
        <v>2.6055851457844232</v>
      </c>
      <c r="F548" s="112" t="s">
        <v>4760</v>
      </c>
      <c r="G548" s="112" t="b">
        <v>0</v>
      </c>
      <c r="H548" s="112" t="b">
        <v>0</v>
      </c>
      <c r="I548" s="112" t="b">
        <v>0</v>
      </c>
      <c r="J548" s="112" t="b">
        <v>0</v>
      </c>
      <c r="K548" s="112" t="b">
        <v>0</v>
      </c>
      <c r="L548" s="112" t="b">
        <v>0</v>
      </c>
    </row>
    <row r="549" spans="1:12" ht="15">
      <c r="A549" s="112" t="s">
        <v>3583</v>
      </c>
      <c r="B549" s="112" t="s">
        <v>3416</v>
      </c>
      <c r="C549" s="112">
        <v>3</v>
      </c>
      <c r="D549" s="117">
        <v>0.0003950518053746063</v>
      </c>
      <c r="E549" s="117">
        <v>3.061517101434147</v>
      </c>
      <c r="F549" s="112" t="s">
        <v>4760</v>
      </c>
      <c r="G549" s="112" t="b">
        <v>0</v>
      </c>
      <c r="H549" s="112" t="b">
        <v>0</v>
      </c>
      <c r="I549" s="112" t="b">
        <v>0</v>
      </c>
      <c r="J549" s="112" t="b">
        <v>0</v>
      </c>
      <c r="K549" s="112" t="b">
        <v>0</v>
      </c>
      <c r="L549" s="112" t="b">
        <v>0</v>
      </c>
    </row>
    <row r="550" spans="1:12" ht="15">
      <c r="A550" s="112" t="s">
        <v>3416</v>
      </c>
      <c r="B550" s="112" t="s">
        <v>3281</v>
      </c>
      <c r="C550" s="112">
        <v>3</v>
      </c>
      <c r="D550" s="117">
        <v>0.0003950518053746063</v>
      </c>
      <c r="E550" s="117">
        <v>2.760487105770166</v>
      </c>
      <c r="F550" s="112" t="s">
        <v>4760</v>
      </c>
      <c r="G550" s="112" t="b">
        <v>0</v>
      </c>
      <c r="H550" s="112" t="b">
        <v>0</v>
      </c>
      <c r="I550" s="112" t="b">
        <v>0</v>
      </c>
      <c r="J550" s="112" t="b">
        <v>0</v>
      </c>
      <c r="K550" s="112" t="b">
        <v>0</v>
      </c>
      <c r="L550" s="112" t="b">
        <v>0</v>
      </c>
    </row>
    <row r="551" spans="1:12" ht="15">
      <c r="A551" s="112" t="s">
        <v>3281</v>
      </c>
      <c r="B551" s="112" t="s">
        <v>3308</v>
      </c>
      <c r="C551" s="112">
        <v>3</v>
      </c>
      <c r="D551" s="117">
        <v>0.0003950518053746063</v>
      </c>
      <c r="E551" s="117">
        <v>2.651342636345098</v>
      </c>
      <c r="F551" s="112" t="s">
        <v>4760</v>
      </c>
      <c r="G551" s="112" t="b">
        <v>0</v>
      </c>
      <c r="H551" s="112" t="b">
        <v>0</v>
      </c>
      <c r="I551" s="112" t="b">
        <v>0</v>
      </c>
      <c r="J551" s="112" t="b">
        <v>0</v>
      </c>
      <c r="K551" s="112" t="b">
        <v>0</v>
      </c>
      <c r="L551" s="112" t="b">
        <v>0</v>
      </c>
    </row>
    <row r="552" spans="1:12" ht="15">
      <c r="A552" s="112" t="s">
        <v>3308</v>
      </c>
      <c r="B552" s="112" t="s">
        <v>3118</v>
      </c>
      <c r="C552" s="112">
        <v>3</v>
      </c>
      <c r="D552" s="117">
        <v>0.0003950518053746063</v>
      </c>
      <c r="E552" s="117">
        <v>2.1742213816254354</v>
      </c>
      <c r="F552" s="112" t="s">
        <v>4760</v>
      </c>
      <c r="G552" s="112" t="b">
        <v>0</v>
      </c>
      <c r="H552" s="112" t="b">
        <v>0</v>
      </c>
      <c r="I552" s="112" t="b">
        <v>0</v>
      </c>
      <c r="J552" s="112" t="b">
        <v>0</v>
      </c>
      <c r="K552" s="112" t="b">
        <v>0</v>
      </c>
      <c r="L552" s="112" t="b">
        <v>0</v>
      </c>
    </row>
    <row r="553" spans="1:12" ht="15">
      <c r="A553" s="112" t="s">
        <v>3118</v>
      </c>
      <c r="B553" s="112" t="s">
        <v>3417</v>
      </c>
      <c r="C553" s="112">
        <v>3</v>
      </c>
      <c r="D553" s="117">
        <v>0.0003950518053746063</v>
      </c>
      <c r="E553" s="117">
        <v>2.2833658510505037</v>
      </c>
      <c r="F553" s="112" t="s">
        <v>4760</v>
      </c>
      <c r="G553" s="112" t="b">
        <v>0</v>
      </c>
      <c r="H553" s="112" t="b">
        <v>0</v>
      </c>
      <c r="I553" s="112" t="b">
        <v>0</v>
      </c>
      <c r="J553" s="112" t="b">
        <v>0</v>
      </c>
      <c r="K553" s="112" t="b">
        <v>0</v>
      </c>
      <c r="L553" s="112" t="b">
        <v>0</v>
      </c>
    </row>
    <row r="554" spans="1:12" ht="15">
      <c r="A554" s="112" t="s">
        <v>3417</v>
      </c>
      <c r="B554" s="112" t="s">
        <v>3417</v>
      </c>
      <c r="C554" s="112">
        <v>3</v>
      </c>
      <c r="D554" s="117">
        <v>0.0003950518053746063</v>
      </c>
      <c r="E554" s="117">
        <v>2.9153890657559094</v>
      </c>
      <c r="F554" s="112" t="s">
        <v>4760</v>
      </c>
      <c r="G554" s="112" t="b">
        <v>0</v>
      </c>
      <c r="H554" s="112" t="b">
        <v>0</v>
      </c>
      <c r="I554" s="112" t="b">
        <v>0</v>
      </c>
      <c r="J554" s="112" t="b">
        <v>0</v>
      </c>
      <c r="K554" s="112" t="b">
        <v>0</v>
      </c>
      <c r="L554" s="112" t="b">
        <v>0</v>
      </c>
    </row>
    <row r="555" spans="1:12" ht="15">
      <c r="A555" s="112" t="s">
        <v>3417</v>
      </c>
      <c r="B555" s="112" t="s">
        <v>3151</v>
      </c>
      <c r="C555" s="112">
        <v>3</v>
      </c>
      <c r="D555" s="117">
        <v>0.0003950518053746063</v>
      </c>
      <c r="E555" s="117">
        <v>2.481733504817337</v>
      </c>
      <c r="F555" s="112" t="s">
        <v>4760</v>
      </c>
      <c r="G555" s="112" t="b">
        <v>0</v>
      </c>
      <c r="H555" s="112" t="b">
        <v>0</v>
      </c>
      <c r="I555" s="112" t="b">
        <v>0</v>
      </c>
      <c r="J555" s="112" t="b">
        <v>0</v>
      </c>
      <c r="K555" s="112" t="b">
        <v>0</v>
      </c>
      <c r="L555" s="112" t="b">
        <v>0</v>
      </c>
    </row>
    <row r="556" spans="1:12" ht="15">
      <c r="A556" s="112" t="s">
        <v>3151</v>
      </c>
      <c r="B556" s="112" t="s">
        <v>3162</v>
      </c>
      <c r="C556" s="112">
        <v>3</v>
      </c>
      <c r="D556" s="117">
        <v>0.0003950518053746063</v>
      </c>
      <c r="E556" s="117">
        <v>2.09638262345332</v>
      </c>
      <c r="F556" s="112" t="s">
        <v>4760</v>
      </c>
      <c r="G556" s="112" t="b">
        <v>0</v>
      </c>
      <c r="H556" s="112" t="b">
        <v>0</v>
      </c>
      <c r="I556" s="112" t="b">
        <v>0</v>
      </c>
      <c r="J556" s="112" t="b">
        <v>0</v>
      </c>
      <c r="K556" s="112" t="b">
        <v>0</v>
      </c>
      <c r="L556" s="112" t="b">
        <v>0</v>
      </c>
    </row>
    <row r="557" spans="1:12" ht="15">
      <c r="A557" s="112" t="s">
        <v>3162</v>
      </c>
      <c r="B557" s="112" t="s">
        <v>3090</v>
      </c>
      <c r="C557" s="112">
        <v>3</v>
      </c>
      <c r="D557" s="117">
        <v>0.0003950518053746063</v>
      </c>
      <c r="E557" s="117">
        <v>1.3539469253362109</v>
      </c>
      <c r="F557" s="112" t="s">
        <v>4760</v>
      </c>
      <c r="G557" s="112" t="b">
        <v>0</v>
      </c>
      <c r="H557" s="112" t="b">
        <v>0</v>
      </c>
      <c r="I557" s="112" t="b">
        <v>0</v>
      </c>
      <c r="J557" s="112" t="b">
        <v>0</v>
      </c>
      <c r="K557" s="112" t="b">
        <v>0</v>
      </c>
      <c r="L557" s="112" t="b">
        <v>0</v>
      </c>
    </row>
    <row r="558" spans="1:12" ht="15">
      <c r="A558" s="112" t="s">
        <v>3109</v>
      </c>
      <c r="B558" s="112" t="s">
        <v>3358</v>
      </c>
      <c r="C558" s="112">
        <v>3</v>
      </c>
      <c r="D558" s="117">
        <v>0.0003950518053746063</v>
      </c>
      <c r="E558" s="117">
        <v>2.0792458683945787</v>
      </c>
      <c r="F558" s="112" t="s">
        <v>4760</v>
      </c>
      <c r="G558" s="112" t="b">
        <v>0</v>
      </c>
      <c r="H558" s="112" t="b">
        <v>0</v>
      </c>
      <c r="I558" s="112" t="b">
        <v>0</v>
      </c>
      <c r="J558" s="112" t="b">
        <v>0</v>
      </c>
      <c r="K558" s="112" t="b">
        <v>0</v>
      </c>
      <c r="L558" s="112" t="b">
        <v>0</v>
      </c>
    </row>
    <row r="559" spans="1:12" ht="15">
      <c r="A559" s="112" t="s">
        <v>3102</v>
      </c>
      <c r="B559" s="112" t="s">
        <v>3925</v>
      </c>
      <c r="C559" s="112">
        <v>3</v>
      </c>
      <c r="D559" s="117">
        <v>0.0003950518053746063</v>
      </c>
      <c r="E559" s="117">
        <v>2.4472226536891735</v>
      </c>
      <c r="F559" s="112" t="s">
        <v>4760</v>
      </c>
      <c r="G559" s="112" t="b">
        <v>0</v>
      </c>
      <c r="H559" s="112" t="b">
        <v>0</v>
      </c>
      <c r="I559" s="112" t="b">
        <v>0</v>
      </c>
      <c r="J559" s="112" t="b">
        <v>0</v>
      </c>
      <c r="K559" s="112" t="b">
        <v>0</v>
      </c>
      <c r="L559" s="112" t="b">
        <v>0</v>
      </c>
    </row>
    <row r="560" spans="1:12" ht="15">
      <c r="A560" s="112" t="s">
        <v>3925</v>
      </c>
      <c r="B560" s="112" t="s">
        <v>3926</v>
      </c>
      <c r="C560" s="112">
        <v>3</v>
      </c>
      <c r="D560" s="117">
        <v>0.0003950518053746063</v>
      </c>
      <c r="E560" s="117">
        <v>3.651342636345098</v>
      </c>
      <c r="F560" s="112" t="s">
        <v>4760</v>
      </c>
      <c r="G560" s="112" t="b">
        <v>0</v>
      </c>
      <c r="H560" s="112" t="b">
        <v>0</v>
      </c>
      <c r="I560" s="112" t="b">
        <v>0</v>
      </c>
      <c r="J560" s="112" t="b">
        <v>0</v>
      </c>
      <c r="K560" s="112" t="b">
        <v>0</v>
      </c>
      <c r="L560" s="112" t="b">
        <v>0</v>
      </c>
    </row>
    <row r="561" spans="1:12" ht="15">
      <c r="A561" s="112" t="s">
        <v>3926</v>
      </c>
      <c r="B561" s="112" t="s">
        <v>3411</v>
      </c>
      <c r="C561" s="112">
        <v>3</v>
      </c>
      <c r="D561" s="117">
        <v>0.0003950518053746063</v>
      </c>
      <c r="E561" s="117">
        <v>3.2833658510505037</v>
      </c>
      <c r="F561" s="112" t="s">
        <v>4760</v>
      </c>
      <c r="G561" s="112" t="b">
        <v>0</v>
      </c>
      <c r="H561" s="112" t="b">
        <v>0</v>
      </c>
      <c r="I561" s="112" t="b">
        <v>0</v>
      </c>
      <c r="J561" s="112" t="b">
        <v>0</v>
      </c>
      <c r="K561" s="112" t="b">
        <v>0</v>
      </c>
      <c r="L561" s="112" t="b">
        <v>0</v>
      </c>
    </row>
    <row r="562" spans="1:12" ht="15">
      <c r="A562" s="112" t="s">
        <v>3411</v>
      </c>
      <c r="B562" s="112" t="s">
        <v>3175</v>
      </c>
      <c r="C562" s="112">
        <v>3</v>
      </c>
      <c r="D562" s="117">
        <v>0.0003950518053746063</v>
      </c>
      <c r="E562" s="117">
        <v>2.584395846714485</v>
      </c>
      <c r="F562" s="112" t="s">
        <v>4760</v>
      </c>
      <c r="G562" s="112" t="b">
        <v>0</v>
      </c>
      <c r="H562" s="112" t="b">
        <v>0</v>
      </c>
      <c r="I562" s="112" t="b">
        <v>0</v>
      </c>
      <c r="J562" s="112" t="b">
        <v>0</v>
      </c>
      <c r="K562" s="112" t="b">
        <v>0</v>
      </c>
      <c r="L562" s="112" t="b">
        <v>0</v>
      </c>
    </row>
    <row r="563" spans="1:12" ht="15">
      <c r="A563" s="112" t="s">
        <v>3175</v>
      </c>
      <c r="B563" s="112" t="s">
        <v>3222</v>
      </c>
      <c r="C563" s="112">
        <v>3</v>
      </c>
      <c r="D563" s="117">
        <v>0.0003950518053746063</v>
      </c>
      <c r="E563" s="117">
        <v>2.350312640681117</v>
      </c>
      <c r="F563" s="112" t="s">
        <v>4760</v>
      </c>
      <c r="G563" s="112" t="b">
        <v>0</v>
      </c>
      <c r="H563" s="112" t="b">
        <v>0</v>
      </c>
      <c r="I563" s="112" t="b">
        <v>0</v>
      </c>
      <c r="J563" s="112" t="b">
        <v>0</v>
      </c>
      <c r="K563" s="112" t="b">
        <v>0</v>
      </c>
      <c r="L563" s="112" t="b">
        <v>0</v>
      </c>
    </row>
    <row r="564" spans="1:12" ht="15">
      <c r="A564" s="112" t="s">
        <v>3222</v>
      </c>
      <c r="B564" s="112" t="s">
        <v>3120</v>
      </c>
      <c r="C564" s="112">
        <v>3</v>
      </c>
      <c r="D564" s="117">
        <v>0.0003950518053746063</v>
      </c>
      <c r="E564" s="117">
        <v>2.0792458683945787</v>
      </c>
      <c r="F564" s="112" t="s">
        <v>4760</v>
      </c>
      <c r="G564" s="112" t="b">
        <v>0</v>
      </c>
      <c r="H564" s="112" t="b">
        <v>0</v>
      </c>
      <c r="I564" s="112" t="b">
        <v>0</v>
      </c>
      <c r="J564" s="112" t="b">
        <v>0</v>
      </c>
      <c r="K564" s="112" t="b">
        <v>0</v>
      </c>
      <c r="L564" s="112" t="b">
        <v>0</v>
      </c>
    </row>
    <row r="565" spans="1:12" ht="15">
      <c r="A565" s="112" t="s">
        <v>3120</v>
      </c>
      <c r="B565" s="112" t="s">
        <v>3102</v>
      </c>
      <c r="C565" s="112">
        <v>3</v>
      </c>
      <c r="D565" s="117">
        <v>0.0003950518053746063</v>
      </c>
      <c r="E565" s="117">
        <v>1.4508569383442673</v>
      </c>
      <c r="F565" s="112" t="s">
        <v>4760</v>
      </c>
      <c r="G565" s="112" t="b">
        <v>0</v>
      </c>
      <c r="H565" s="112" t="b">
        <v>0</v>
      </c>
      <c r="I565" s="112" t="b">
        <v>0</v>
      </c>
      <c r="J565" s="112" t="b">
        <v>0</v>
      </c>
      <c r="K565" s="112" t="b">
        <v>0</v>
      </c>
      <c r="L565" s="112" t="b">
        <v>0</v>
      </c>
    </row>
    <row r="566" spans="1:12" ht="15">
      <c r="A566" s="112" t="s">
        <v>3102</v>
      </c>
      <c r="B566" s="112" t="s">
        <v>3112</v>
      </c>
      <c r="C566" s="112">
        <v>3</v>
      </c>
      <c r="D566" s="117">
        <v>0.0003950518053746063</v>
      </c>
      <c r="E566" s="117">
        <v>1.3445603117920255</v>
      </c>
      <c r="F566" s="112" t="s">
        <v>4760</v>
      </c>
      <c r="G566" s="112" t="b">
        <v>0</v>
      </c>
      <c r="H566" s="112" t="b">
        <v>0</v>
      </c>
      <c r="I566" s="112" t="b">
        <v>0</v>
      </c>
      <c r="J566" s="112" t="b">
        <v>0</v>
      </c>
      <c r="K566" s="112" t="b">
        <v>0</v>
      </c>
      <c r="L566" s="112" t="b">
        <v>0</v>
      </c>
    </row>
    <row r="567" spans="1:12" ht="15">
      <c r="A567" s="112" t="s">
        <v>3124</v>
      </c>
      <c r="B567" s="112" t="s">
        <v>3927</v>
      </c>
      <c r="C567" s="112">
        <v>3</v>
      </c>
      <c r="D567" s="117">
        <v>0.0003950518053746063</v>
      </c>
      <c r="E567" s="117">
        <v>2.7134905430939424</v>
      </c>
      <c r="F567" s="112" t="s">
        <v>4760</v>
      </c>
      <c r="G567" s="112" t="b">
        <v>0</v>
      </c>
      <c r="H567" s="112" t="b">
        <v>0</v>
      </c>
      <c r="I567" s="112" t="b">
        <v>0</v>
      </c>
      <c r="J567" s="112" t="b">
        <v>0</v>
      </c>
      <c r="K567" s="112" t="b">
        <v>0</v>
      </c>
      <c r="L567" s="112" t="b">
        <v>0</v>
      </c>
    </row>
    <row r="568" spans="1:12" ht="15">
      <c r="A568" s="112" t="s">
        <v>3927</v>
      </c>
      <c r="B568" s="112" t="s">
        <v>3224</v>
      </c>
      <c r="C568" s="112">
        <v>3</v>
      </c>
      <c r="D568" s="117">
        <v>0.0003950518053746063</v>
      </c>
      <c r="E568" s="117">
        <v>3.0492826450171355</v>
      </c>
      <c r="F568" s="112" t="s">
        <v>4760</v>
      </c>
      <c r="G568" s="112" t="b">
        <v>0</v>
      </c>
      <c r="H568" s="112" t="b">
        <v>0</v>
      </c>
      <c r="I568" s="112" t="b">
        <v>0</v>
      </c>
      <c r="J568" s="112" t="b">
        <v>0</v>
      </c>
      <c r="K568" s="112" t="b">
        <v>0</v>
      </c>
      <c r="L568" s="112" t="b">
        <v>0</v>
      </c>
    </row>
    <row r="569" spans="1:12" ht="15">
      <c r="A569" s="112" t="s">
        <v>3224</v>
      </c>
      <c r="B569" s="112" t="s">
        <v>3107</v>
      </c>
      <c r="C569" s="112">
        <v>3</v>
      </c>
      <c r="D569" s="117">
        <v>0.0003950518053746063</v>
      </c>
      <c r="E569" s="117">
        <v>1.8929354441572115</v>
      </c>
      <c r="F569" s="112" t="s">
        <v>4760</v>
      </c>
      <c r="G569" s="112" t="b">
        <v>0</v>
      </c>
      <c r="H569" s="112" t="b">
        <v>0</v>
      </c>
      <c r="I569" s="112" t="b">
        <v>0</v>
      </c>
      <c r="J569" s="112" t="b">
        <v>0</v>
      </c>
      <c r="K569" s="112" t="b">
        <v>0</v>
      </c>
      <c r="L569" s="112" t="b">
        <v>0</v>
      </c>
    </row>
    <row r="570" spans="1:12" ht="15">
      <c r="A570" s="112" t="s">
        <v>3107</v>
      </c>
      <c r="B570" s="112" t="s">
        <v>3102</v>
      </c>
      <c r="C570" s="112">
        <v>3</v>
      </c>
      <c r="D570" s="117">
        <v>0.0003950518053746063</v>
      </c>
      <c r="E570" s="117">
        <v>1.2645465141069</v>
      </c>
      <c r="F570" s="112" t="s">
        <v>4760</v>
      </c>
      <c r="G570" s="112" t="b">
        <v>0</v>
      </c>
      <c r="H570" s="112" t="b">
        <v>0</v>
      </c>
      <c r="I570" s="112" t="b">
        <v>0</v>
      </c>
      <c r="J570" s="112" t="b">
        <v>0</v>
      </c>
      <c r="K570" s="112" t="b">
        <v>0</v>
      </c>
      <c r="L570" s="112" t="b">
        <v>0</v>
      </c>
    </row>
    <row r="571" spans="1:12" ht="15">
      <c r="A571" s="112" t="s">
        <v>3102</v>
      </c>
      <c r="B571" s="112" t="s">
        <v>3108</v>
      </c>
      <c r="C571" s="112">
        <v>3</v>
      </c>
      <c r="D571" s="117">
        <v>0.0003950518053746063</v>
      </c>
      <c r="E571" s="117">
        <v>1.3010946180109353</v>
      </c>
      <c r="F571" s="112" t="s">
        <v>4760</v>
      </c>
      <c r="G571" s="112" t="b">
        <v>0</v>
      </c>
      <c r="H571" s="112" t="b">
        <v>0</v>
      </c>
      <c r="I571" s="112" t="b">
        <v>0</v>
      </c>
      <c r="J571" s="112" t="b">
        <v>0</v>
      </c>
      <c r="K571" s="112" t="b">
        <v>0</v>
      </c>
      <c r="L571" s="112" t="b">
        <v>0</v>
      </c>
    </row>
    <row r="572" spans="1:12" ht="15">
      <c r="A572" s="112" t="s">
        <v>3102</v>
      </c>
      <c r="B572" s="112" t="s">
        <v>3092</v>
      </c>
      <c r="C572" s="112">
        <v>3</v>
      </c>
      <c r="D572" s="117">
        <v>0.0003950518053746063</v>
      </c>
      <c r="E572" s="117">
        <v>0.9848246557902173</v>
      </c>
      <c r="F572" s="112" t="s">
        <v>4760</v>
      </c>
      <c r="G572" s="112" t="b">
        <v>0</v>
      </c>
      <c r="H572" s="112" t="b">
        <v>0</v>
      </c>
      <c r="I572" s="112" t="b">
        <v>0</v>
      </c>
      <c r="J572" s="112" t="b">
        <v>0</v>
      </c>
      <c r="K572" s="112" t="b">
        <v>0</v>
      </c>
      <c r="L572" s="112" t="b">
        <v>0</v>
      </c>
    </row>
    <row r="573" spans="1:12" ht="15">
      <c r="A573" s="112" t="s">
        <v>3102</v>
      </c>
      <c r="B573" s="112" t="s">
        <v>3303</v>
      </c>
      <c r="C573" s="112">
        <v>3</v>
      </c>
      <c r="D573" s="117">
        <v>0.0003950518053746063</v>
      </c>
      <c r="E573" s="117">
        <v>1.9701013989695109</v>
      </c>
      <c r="F573" s="112" t="s">
        <v>4760</v>
      </c>
      <c r="G573" s="112" t="b">
        <v>0</v>
      </c>
      <c r="H573" s="112" t="b">
        <v>0</v>
      </c>
      <c r="I573" s="112" t="b">
        <v>0</v>
      </c>
      <c r="J573" s="112" t="b">
        <v>0</v>
      </c>
      <c r="K573" s="112" t="b">
        <v>0</v>
      </c>
      <c r="L573" s="112" t="b">
        <v>0</v>
      </c>
    </row>
    <row r="574" spans="1:12" ht="15">
      <c r="A574" s="112" t="s">
        <v>3303</v>
      </c>
      <c r="B574" s="112" t="s">
        <v>3082</v>
      </c>
      <c r="C574" s="112">
        <v>3</v>
      </c>
      <c r="D574" s="117">
        <v>0.0003950518053746063</v>
      </c>
      <c r="E574" s="117">
        <v>1.6333823074053586</v>
      </c>
      <c r="F574" s="112" t="s">
        <v>4760</v>
      </c>
      <c r="G574" s="112" t="b">
        <v>0</v>
      </c>
      <c r="H574" s="112" t="b">
        <v>0</v>
      </c>
      <c r="I574" s="112" t="b">
        <v>0</v>
      </c>
      <c r="J574" s="112" t="b">
        <v>0</v>
      </c>
      <c r="K574" s="112" t="b">
        <v>0</v>
      </c>
      <c r="L574" s="112" t="b">
        <v>0</v>
      </c>
    </row>
    <row r="575" spans="1:12" ht="15">
      <c r="A575" s="112" t="s">
        <v>3115</v>
      </c>
      <c r="B575" s="112" t="s">
        <v>3080</v>
      </c>
      <c r="C575" s="112">
        <v>3</v>
      </c>
      <c r="D575" s="117">
        <v>0.0003950518053746063</v>
      </c>
      <c r="E575" s="117">
        <v>0.7518869340082486</v>
      </c>
      <c r="F575" s="112" t="s">
        <v>4760</v>
      </c>
      <c r="G575" s="112" t="b">
        <v>0</v>
      </c>
      <c r="H575" s="112" t="b">
        <v>0</v>
      </c>
      <c r="I575" s="112" t="b">
        <v>0</v>
      </c>
      <c r="J575" s="112" t="b">
        <v>0</v>
      </c>
      <c r="K575" s="112" t="b">
        <v>0</v>
      </c>
      <c r="L575" s="112" t="b">
        <v>0</v>
      </c>
    </row>
    <row r="576" spans="1:12" ht="15">
      <c r="A576" s="112" t="s">
        <v>3095</v>
      </c>
      <c r="B576" s="112" t="s">
        <v>3398</v>
      </c>
      <c r="C576" s="112">
        <v>3</v>
      </c>
      <c r="D576" s="117">
        <v>0.0003950518053746063</v>
      </c>
      <c r="E576" s="117">
        <v>1.8739963805976843</v>
      </c>
      <c r="F576" s="112" t="s">
        <v>4760</v>
      </c>
      <c r="G576" s="112" t="b">
        <v>0</v>
      </c>
      <c r="H576" s="112" t="b">
        <v>0</v>
      </c>
      <c r="I576" s="112" t="b">
        <v>0</v>
      </c>
      <c r="J576" s="112" t="b">
        <v>0</v>
      </c>
      <c r="K576" s="112" t="b">
        <v>1</v>
      </c>
      <c r="L576" s="112" t="b">
        <v>0</v>
      </c>
    </row>
    <row r="577" spans="1:12" ht="15">
      <c r="A577" s="112" t="s">
        <v>3398</v>
      </c>
      <c r="B577" s="112" t="s">
        <v>3182</v>
      </c>
      <c r="C577" s="112">
        <v>3</v>
      </c>
      <c r="D577" s="117">
        <v>0.0003950518053746063</v>
      </c>
      <c r="E577" s="117">
        <v>2.614359070091928</v>
      </c>
      <c r="F577" s="112" t="s">
        <v>4760</v>
      </c>
      <c r="G577" s="112" t="b">
        <v>0</v>
      </c>
      <c r="H577" s="112" t="b">
        <v>1</v>
      </c>
      <c r="I577" s="112" t="b">
        <v>0</v>
      </c>
      <c r="J577" s="112" t="b">
        <v>0</v>
      </c>
      <c r="K577" s="112" t="b">
        <v>0</v>
      </c>
      <c r="L577" s="112" t="b">
        <v>0</v>
      </c>
    </row>
    <row r="578" spans="1:12" ht="15">
      <c r="A578" s="112" t="s">
        <v>3338</v>
      </c>
      <c r="B578" s="112" t="s">
        <v>3714</v>
      </c>
      <c r="C578" s="112">
        <v>3</v>
      </c>
      <c r="D578" s="117">
        <v>0.0005000751940428128</v>
      </c>
      <c r="E578" s="117">
        <v>3.225373904072817</v>
      </c>
      <c r="F578" s="112" t="s">
        <v>4760</v>
      </c>
      <c r="G578" s="112" t="b">
        <v>0</v>
      </c>
      <c r="H578" s="112" t="b">
        <v>0</v>
      </c>
      <c r="I578" s="112" t="b">
        <v>0</v>
      </c>
      <c r="J578" s="112" t="b">
        <v>0</v>
      </c>
      <c r="K578" s="112" t="b">
        <v>0</v>
      </c>
      <c r="L578" s="112" t="b">
        <v>0</v>
      </c>
    </row>
    <row r="579" spans="1:12" ht="15">
      <c r="A579" s="112" t="s">
        <v>3090</v>
      </c>
      <c r="B579" s="112" t="s">
        <v>3133</v>
      </c>
      <c r="C579" s="112">
        <v>3</v>
      </c>
      <c r="D579" s="117">
        <v>0.0003950518053746063</v>
      </c>
      <c r="E579" s="117">
        <v>1.222668010696892</v>
      </c>
      <c r="F579" s="112" t="s">
        <v>4760</v>
      </c>
      <c r="G579" s="112" t="b">
        <v>0</v>
      </c>
      <c r="H579" s="112" t="b">
        <v>0</v>
      </c>
      <c r="I579" s="112" t="b">
        <v>0</v>
      </c>
      <c r="J579" s="112" t="b">
        <v>0</v>
      </c>
      <c r="K579" s="112" t="b">
        <v>0</v>
      </c>
      <c r="L579" s="112" t="b">
        <v>0</v>
      </c>
    </row>
    <row r="580" spans="1:12" ht="15">
      <c r="A580" s="112" t="s">
        <v>3133</v>
      </c>
      <c r="B580" s="112" t="s">
        <v>3935</v>
      </c>
      <c r="C580" s="112">
        <v>3</v>
      </c>
      <c r="D580" s="117">
        <v>0.0003950518053746063</v>
      </c>
      <c r="E580" s="117">
        <v>2.7667360550471676</v>
      </c>
      <c r="F580" s="112" t="s">
        <v>4760</v>
      </c>
      <c r="G580" s="112" t="b">
        <v>0</v>
      </c>
      <c r="H580" s="112" t="b">
        <v>0</v>
      </c>
      <c r="I580" s="112" t="b">
        <v>0</v>
      </c>
      <c r="J580" s="112" t="b">
        <v>0</v>
      </c>
      <c r="K580" s="112" t="b">
        <v>0</v>
      </c>
      <c r="L580" s="112" t="b">
        <v>0</v>
      </c>
    </row>
    <row r="581" spans="1:12" ht="15">
      <c r="A581" s="112" t="s">
        <v>3935</v>
      </c>
      <c r="B581" s="112" t="s">
        <v>3094</v>
      </c>
      <c r="C581" s="112">
        <v>3</v>
      </c>
      <c r="D581" s="117">
        <v>0.0003950518053746063</v>
      </c>
      <c r="E581" s="117">
        <v>2.23636928837428</v>
      </c>
      <c r="F581" s="112" t="s">
        <v>4760</v>
      </c>
      <c r="G581" s="112" t="b">
        <v>0</v>
      </c>
      <c r="H581" s="112" t="b">
        <v>0</v>
      </c>
      <c r="I581" s="112" t="b">
        <v>0</v>
      </c>
      <c r="J581" s="112" t="b">
        <v>0</v>
      </c>
      <c r="K581" s="112" t="b">
        <v>0</v>
      </c>
      <c r="L581" s="112" t="b">
        <v>0</v>
      </c>
    </row>
    <row r="582" spans="1:12" ht="15">
      <c r="A582" s="112" t="s">
        <v>3094</v>
      </c>
      <c r="B582" s="112" t="s">
        <v>3418</v>
      </c>
      <c r="C582" s="112">
        <v>3</v>
      </c>
      <c r="D582" s="117">
        <v>0.0003950518053746063</v>
      </c>
      <c r="E582" s="117">
        <v>1.8796735134893747</v>
      </c>
      <c r="F582" s="112" t="s">
        <v>4760</v>
      </c>
      <c r="G582" s="112" t="b">
        <v>0</v>
      </c>
      <c r="H582" s="112" t="b">
        <v>0</v>
      </c>
      <c r="I582" s="112" t="b">
        <v>0</v>
      </c>
      <c r="J582" s="112" t="b">
        <v>0</v>
      </c>
      <c r="K582" s="112" t="b">
        <v>0</v>
      </c>
      <c r="L582" s="112" t="b">
        <v>0</v>
      </c>
    </row>
    <row r="583" spans="1:12" ht="15">
      <c r="A583" s="112" t="s">
        <v>3359</v>
      </c>
      <c r="B583" s="112" t="s">
        <v>3120</v>
      </c>
      <c r="C583" s="112">
        <v>3</v>
      </c>
      <c r="D583" s="117">
        <v>0.0003950518053746063</v>
      </c>
      <c r="E583" s="117">
        <v>2.25533712745026</v>
      </c>
      <c r="F583" s="112" t="s">
        <v>4760</v>
      </c>
      <c r="G583" s="112" t="b">
        <v>0</v>
      </c>
      <c r="H583" s="112" t="b">
        <v>0</v>
      </c>
      <c r="I583" s="112" t="b">
        <v>0</v>
      </c>
      <c r="J583" s="112" t="b">
        <v>0</v>
      </c>
      <c r="K583" s="112" t="b">
        <v>0</v>
      </c>
      <c r="L583" s="112" t="b">
        <v>0</v>
      </c>
    </row>
    <row r="584" spans="1:12" ht="15">
      <c r="A584" s="112" t="s">
        <v>3120</v>
      </c>
      <c r="B584" s="112" t="s">
        <v>3098</v>
      </c>
      <c r="C584" s="112">
        <v>3</v>
      </c>
      <c r="D584" s="117">
        <v>0.0003950518053746063</v>
      </c>
      <c r="E584" s="117">
        <v>1.3875751028000596</v>
      </c>
      <c r="F584" s="112" t="s">
        <v>4760</v>
      </c>
      <c r="G584" s="112" t="b">
        <v>0</v>
      </c>
      <c r="H584" s="112" t="b">
        <v>0</v>
      </c>
      <c r="I584" s="112" t="b">
        <v>0</v>
      </c>
      <c r="J584" s="112" t="b">
        <v>0</v>
      </c>
      <c r="K584" s="112" t="b">
        <v>0</v>
      </c>
      <c r="L584" s="112" t="b">
        <v>0</v>
      </c>
    </row>
    <row r="585" spans="1:12" ht="15">
      <c r="A585" s="112" t="s">
        <v>3100</v>
      </c>
      <c r="B585" s="112" t="s">
        <v>3112</v>
      </c>
      <c r="C585" s="112">
        <v>3</v>
      </c>
      <c r="D585" s="117">
        <v>0.0003950518053746063</v>
      </c>
      <c r="E585" s="117">
        <v>1.3097982055328137</v>
      </c>
      <c r="F585" s="112" t="s">
        <v>4760</v>
      </c>
      <c r="G585" s="112" t="b">
        <v>0</v>
      </c>
      <c r="H585" s="112" t="b">
        <v>0</v>
      </c>
      <c r="I585" s="112" t="b">
        <v>0</v>
      </c>
      <c r="J585" s="112" t="b">
        <v>0</v>
      </c>
      <c r="K585" s="112" t="b">
        <v>0</v>
      </c>
      <c r="L585" s="112" t="b">
        <v>0</v>
      </c>
    </row>
    <row r="586" spans="1:12" ht="15">
      <c r="A586" s="112" t="s">
        <v>3124</v>
      </c>
      <c r="B586" s="112" t="s">
        <v>3098</v>
      </c>
      <c r="C586" s="112">
        <v>3</v>
      </c>
      <c r="D586" s="117">
        <v>0.0003950518053746063</v>
      </c>
      <c r="E586" s="117">
        <v>1.4197597861714608</v>
      </c>
      <c r="F586" s="112" t="s">
        <v>4760</v>
      </c>
      <c r="G586" s="112" t="b">
        <v>0</v>
      </c>
      <c r="H586" s="112" t="b">
        <v>0</v>
      </c>
      <c r="I586" s="112" t="b">
        <v>0</v>
      </c>
      <c r="J586" s="112" t="b">
        <v>0</v>
      </c>
      <c r="K586" s="112" t="b">
        <v>0</v>
      </c>
      <c r="L586" s="112" t="b">
        <v>0</v>
      </c>
    </row>
    <row r="587" spans="1:12" ht="15">
      <c r="A587" s="112" t="s">
        <v>3100</v>
      </c>
      <c r="B587" s="112" t="s">
        <v>3224</v>
      </c>
      <c r="C587" s="112">
        <v>3</v>
      </c>
      <c r="D587" s="117">
        <v>0.0003950518053746063</v>
      </c>
      <c r="E587" s="117">
        <v>1.810400556101999</v>
      </c>
      <c r="F587" s="112" t="s">
        <v>4760</v>
      </c>
      <c r="G587" s="112" t="b">
        <v>0</v>
      </c>
      <c r="H587" s="112" t="b">
        <v>0</v>
      </c>
      <c r="I587" s="112" t="b">
        <v>0</v>
      </c>
      <c r="J587" s="112" t="b">
        <v>0</v>
      </c>
      <c r="K587" s="112" t="b">
        <v>0</v>
      </c>
      <c r="L587" s="112" t="b">
        <v>0</v>
      </c>
    </row>
    <row r="588" spans="1:12" ht="15">
      <c r="A588" s="112" t="s">
        <v>3224</v>
      </c>
      <c r="B588" s="112" t="s">
        <v>3098</v>
      </c>
      <c r="C588" s="112">
        <v>3</v>
      </c>
      <c r="D588" s="117">
        <v>0.0003950518053746063</v>
      </c>
      <c r="E588" s="117">
        <v>1.755551888094654</v>
      </c>
      <c r="F588" s="112" t="s">
        <v>4760</v>
      </c>
      <c r="G588" s="112" t="b">
        <v>0</v>
      </c>
      <c r="H588" s="112" t="b">
        <v>0</v>
      </c>
      <c r="I588" s="112" t="b">
        <v>0</v>
      </c>
      <c r="J588" s="112" t="b">
        <v>0</v>
      </c>
      <c r="K588" s="112" t="b">
        <v>0</v>
      </c>
      <c r="L588" s="112" t="b">
        <v>0</v>
      </c>
    </row>
    <row r="589" spans="1:12" ht="15">
      <c r="A589" s="112" t="s">
        <v>3114</v>
      </c>
      <c r="B589" s="112" t="s">
        <v>3085</v>
      </c>
      <c r="C589" s="112">
        <v>3</v>
      </c>
      <c r="D589" s="117">
        <v>0.0003950518053746063</v>
      </c>
      <c r="E589" s="117">
        <v>0.9787317311176972</v>
      </c>
      <c r="F589" s="112" t="s">
        <v>4760</v>
      </c>
      <c r="G589" s="112" t="b">
        <v>0</v>
      </c>
      <c r="H589" s="112" t="b">
        <v>0</v>
      </c>
      <c r="I589" s="112" t="b">
        <v>0</v>
      </c>
      <c r="J589" s="112" t="b">
        <v>0</v>
      </c>
      <c r="K589" s="112" t="b">
        <v>0</v>
      </c>
      <c r="L589" s="112" t="b">
        <v>0</v>
      </c>
    </row>
    <row r="590" spans="1:12" ht="15">
      <c r="A590" s="112" t="s">
        <v>3085</v>
      </c>
      <c r="B590" s="112" t="s">
        <v>3098</v>
      </c>
      <c r="C590" s="112">
        <v>3</v>
      </c>
      <c r="D590" s="117">
        <v>0.0003950518053746063</v>
      </c>
      <c r="E590" s="117">
        <v>0.7702751449153603</v>
      </c>
      <c r="F590" s="112" t="s">
        <v>4760</v>
      </c>
      <c r="G590" s="112" t="b">
        <v>0</v>
      </c>
      <c r="H590" s="112" t="b">
        <v>0</v>
      </c>
      <c r="I590" s="112" t="b">
        <v>0</v>
      </c>
      <c r="J590" s="112" t="b">
        <v>0</v>
      </c>
      <c r="K590" s="112" t="b">
        <v>0</v>
      </c>
      <c r="L590" s="112" t="b">
        <v>0</v>
      </c>
    </row>
    <row r="591" spans="1:12" ht="15">
      <c r="A591" s="112" t="s">
        <v>3100</v>
      </c>
      <c r="B591" s="112" t="s">
        <v>3085</v>
      </c>
      <c r="C591" s="112">
        <v>3</v>
      </c>
      <c r="D591" s="117">
        <v>0.0003950518053746063</v>
      </c>
      <c r="E591" s="117">
        <v>0.8067964318331736</v>
      </c>
      <c r="F591" s="112" t="s">
        <v>4760</v>
      </c>
      <c r="G591" s="112" t="b">
        <v>0</v>
      </c>
      <c r="H591" s="112" t="b">
        <v>0</v>
      </c>
      <c r="I591" s="112" t="b">
        <v>0</v>
      </c>
      <c r="J591" s="112" t="b">
        <v>0</v>
      </c>
      <c r="K591" s="112" t="b">
        <v>0</v>
      </c>
      <c r="L591" s="112" t="b">
        <v>0</v>
      </c>
    </row>
    <row r="592" spans="1:12" ht="15">
      <c r="A592" s="112" t="s">
        <v>3081</v>
      </c>
      <c r="B592" s="112" t="s">
        <v>3936</v>
      </c>
      <c r="C592" s="112">
        <v>3</v>
      </c>
      <c r="D592" s="117">
        <v>0.0003950518053746063</v>
      </c>
      <c r="E592" s="117">
        <v>1.8904177879359652</v>
      </c>
      <c r="F592" s="112" t="s">
        <v>4760</v>
      </c>
      <c r="G592" s="112" t="b">
        <v>0</v>
      </c>
      <c r="H592" s="112" t="b">
        <v>0</v>
      </c>
      <c r="I592" s="112" t="b">
        <v>0</v>
      </c>
      <c r="J592" s="112" t="b">
        <v>0</v>
      </c>
      <c r="K592" s="112" t="b">
        <v>0</v>
      </c>
      <c r="L592" s="112" t="b">
        <v>0</v>
      </c>
    </row>
    <row r="593" spans="1:12" ht="15">
      <c r="A593" s="112" t="s">
        <v>3936</v>
      </c>
      <c r="B593" s="112" t="s">
        <v>3087</v>
      </c>
      <c r="C593" s="112">
        <v>3</v>
      </c>
      <c r="D593" s="117">
        <v>0.0003950518053746063</v>
      </c>
      <c r="E593" s="117">
        <v>2.0753854475813407</v>
      </c>
      <c r="F593" s="112" t="s">
        <v>4760</v>
      </c>
      <c r="G593" s="112" t="b">
        <v>0</v>
      </c>
      <c r="H593" s="112" t="b">
        <v>0</v>
      </c>
      <c r="I593" s="112" t="b">
        <v>0</v>
      </c>
      <c r="J593" s="112" t="b">
        <v>0</v>
      </c>
      <c r="K593" s="112" t="b">
        <v>0</v>
      </c>
      <c r="L593" s="112" t="b">
        <v>0</v>
      </c>
    </row>
    <row r="594" spans="1:12" ht="15">
      <c r="A594" s="112" t="s">
        <v>3100</v>
      </c>
      <c r="B594" s="112" t="s">
        <v>3092</v>
      </c>
      <c r="C594" s="112">
        <v>3</v>
      </c>
      <c r="D594" s="117">
        <v>0.0003950518053746063</v>
      </c>
      <c r="E594" s="117">
        <v>0.9500625495310052</v>
      </c>
      <c r="F594" s="112" t="s">
        <v>4760</v>
      </c>
      <c r="G594" s="112" t="b">
        <v>0</v>
      </c>
      <c r="H594" s="112" t="b">
        <v>0</v>
      </c>
      <c r="I594" s="112" t="b">
        <v>0</v>
      </c>
      <c r="J594" s="112" t="b">
        <v>0</v>
      </c>
      <c r="K594" s="112" t="b">
        <v>0</v>
      </c>
      <c r="L594" s="112" t="b">
        <v>0</v>
      </c>
    </row>
    <row r="595" spans="1:12" ht="15">
      <c r="A595" s="112" t="s">
        <v>3092</v>
      </c>
      <c r="B595" s="112" t="s">
        <v>3098</v>
      </c>
      <c r="C595" s="112">
        <v>3</v>
      </c>
      <c r="D595" s="117">
        <v>0.0003950518053746063</v>
      </c>
      <c r="E595" s="117">
        <v>0.9426385314517982</v>
      </c>
      <c r="F595" s="112" t="s">
        <v>4760</v>
      </c>
      <c r="G595" s="112" t="b">
        <v>0</v>
      </c>
      <c r="H595" s="112" t="b">
        <v>0</v>
      </c>
      <c r="I595" s="112" t="b">
        <v>0</v>
      </c>
      <c r="J595" s="112" t="b">
        <v>0</v>
      </c>
      <c r="K595" s="112" t="b">
        <v>0</v>
      </c>
      <c r="L595" s="112" t="b">
        <v>0</v>
      </c>
    </row>
    <row r="596" spans="1:12" ht="15">
      <c r="A596" s="112" t="s">
        <v>3100</v>
      </c>
      <c r="B596" s="112" t="s">
        <v>3098</v>
      </c>
      <c r="C596" s="112">
        <v>3</v>
      </c>
      <c r="D596" s="117">
        <v>0.0003950518053746063</v>
      </c>
      <c r="E596" s="117">
        <v>1.1187297905074796</v>
      </c>
      <c r="F596" s="112" t="s">
        <v>4760</v>
      </c>
      <c r="G596" s="112" t="b">
        <v>0</v>
      </c>
      <c r="H596" s="112" t="b">
        <v>0</v>
      </c>
      <c r="I596" s="112" t="b">
        <v>0</v>
      </c>
      <c r="J596" s="112" t="b">
        <v>0</v>
      </c>
      <c r="K596" s="112" t="b">
        <v>0</v>
      </c>
      <c r="L596" s="112" t="b">
        <v>0</v>
      </c>
    </row>
    <row r="597" spans="1:12" ht="15">
      <c r="A597" s="112" t="s">
        <v>3114</v>
      </c>
      <c r="B597" s="112" t="s">
        <v>3937</v>
      </c>
      <c r="C597" s="112">
        <v>3</v>
      </c>
      <c r="D597" s="117">
        <v>0.0003950518053746063</v>
      </c>
      <c r="E597" s="117">
        <v>2.584395846714485</v>
      </c>
      <c r="F597" s="112" t="s">
        <v>4760</v>
      </c>
      <c r="G597" s="112" t="b">
        <v>0</v>
      </c>
      <c r="H597" s="112" t="b">
        <v>0</v>
      </c>
      <c r="I597" s="112" t="b">
        <v>0</v>
      </c>
      <c r="J597" s="112" t="b">
        <v>0</v>
      </c>
      <c r="K597" s="112" t="b">
        <v>0</v>
      </c>
      <c r="L597" s="112" t="b">
        <v>0</v>
      </c>
    </row>
    <row r="598" spans="1:12" ht="15">
      <c r="A598" s="112" t="s">
        <v>3937</v>
      </c>
      <c r="B598" s="112" t="s">
        <v>3354</v>
      </c>
      <c r="C598" s="112">
        <v>3</v>
      </c>
      <c r="D598" s="117">
        <v>0.0003950518053746063</v>
      </c>
      <c r="E598" s="117">
        <v>3.225373904072817</v>
      </c>
      <c r="F598" s="112" t="s">
        <v>4760</v>
      </c>
      <c r="G598" s="112" t="b">
        <v>0</v>
      </c>
      <c r="H598" s="112" t="b">
        <v>0</v>
      </c>
      <c r="I598" s="112" t="b">
        <v>0</v>
      </c>
      <c r="J598" s="112" t="b">
        <v>0</v>
      </c>
      <c r="K598" s="112" t="b">
        <v>0</v>
      </c>
      <c r="L598" s="112" t="b">
        <v>0</v>
      </c>
    </row>
    <row r="599" spans="1:12" ht="15">
      <c r="A599" s="112" t="s">
        <v>3354</v>
      </c>
      <c r="B599" s="112" t="s">
        <v>3232</v>
      </c>
      <c r="C599" s="112">
        <v>3</v>
      </c>
      <c r="D599" s="117">
        <v>0.0003950518053746063</v>
      </c>
      <c r="E599" s="117">
        <v>2.6233139127448544</v>
      </c>
      <c r="F599" s="112" t="s">
        <v>4760</v>
      </c>
      <c r="G599" s="112" t="b">
        <v>0</v>
      </c>
      <c r="H599" s="112" t="b">
        <v>0</v>
      </c>
      <c r="I599" s="112" t="b">
        <v>0</v>
      </c>
      <c r="J599" s="112" t="b">
        <v>0</v>
      </c>
      <c r="K599" s="112" t="b">
        <v>0</v>
      </c>
      <c r="L599" s="112" t="b">
        <v>0</v>
      </c>
    </row>
    <row r="600" spans="1:12" ht="15">
      <c r="A600" s="112" t="s">
        <v>3200</v>
      </c>
      <c r="B600" s="112" t="s">
        <v>3360</v>
      </c>
      <c r="C600" s="112">
        <v>3</v>
      </c>
      <c r="D600" s="117">
        <v>0.0003950518053746063</v>
      </c>
      <c r="E600" s="117">
        <v>2.6233139127448544</v>
      </c>
      <c r="F600" s="112" t="s">
        <v>4760</v>
      </c>
      <c r="G600" s="112" t="b">
        <v>0</v>
      </c>
      <c r="H600" s="112" t="b">
        <v>0</v>
      </c>
      <c r="I600" s="112" t="b">
        <v>0</v>
      </c>
      <c r="J600" s="112" t="b">
        <v>0</v>
      </c>
      <c r="K600" s="112" t="b">
        <v>0</v>
      </c>
      <c r="L600" s="112" t="b">
        <v>0</v>
      </c>
    </row>
    <row r="601" spans="1:12" ht="15">
      <c r="A601" s="112" t="s">
        <v>3360</v>
      </c>
      <c r="B601" s="112" t="s">
        <v>3259</v>
      </c>
      <c r="C601" s="112">
        <v>3</v>
      </c>
      <c r="D601" s="117">
        <v>0.0003950518053746063</v>
      </c>
      <c r="E601" s="117">
        <v>2.7024951587924795</v>
      </c>
      <c r="F601" s="112" t="s">
        <v>4760</v>
      </c>
      <c r="G601" s="112" t="b">
        <v>0</v>
      </c>
      <c r="H601" s="112" t="b">
        <v>0</v>
      </c>
      <c r="I601" s="112" t="b">
        <v>0</v>
      </c>
      <c r="J601" s="112" t="b">
        <v>1</v>
      </c>
      <c r="K601" s="112" t="b">
        <v>0</v>
      </c>
      <c r="L601" s="112" t="b">
        <v>0</v>
      </c>
    </row>
    <row r="602" spans="1:12" ht="15">
      <c r="A602" s="112" t="s">
        <v>3259</v>
      </c>
      <c r="B602" s="112" t="s">
        <v>3098</v>
      </c>
      <c r="C602" s="112">
        <v>3</v>
      </c>
      <c r="D602" s="117">
        <v>0.0003950518053746063</v>
      </c>
      <c r="E602" s="117">
        <v>1.8347331341422788</v>
      </c>
      <c r="F602" s="112" t="s">
        <v>4760</v>
      </c>
      <c r="G602" s="112" t="b">
        <v>1</v>
      </c>
      <c r="H602" s="112" t="b">
        <v>0</v>
      </c>
      <c r="I602" s="112" t="b">
        <v>0</v>
      </c>
      <c r="J602" s="112" t="b">
        <v>0</v>
      </c>
      <c r="K602" s="112" t="b">
        <v>0</v>
      </c>
      <c r="L602" s="112" t="b">
        <v>0</v>
      </c>
    </row>
    <row r="603" spans="1:12" ht="15">
      <c r="A603" s="112" t="s">
        <v>3100</v>
      </c>
      <c r="B603" s="112" t="s">
        <v>3938</v>
      </c>
      <c r="C603" s="112">
        <v>3</v>
      </c>
      <c r="D603" s="117">
        <v>0.0003950518053746063</v>
      </c>
      <c r="E603" s="117">
        <v>2.412460547429961</v>
      </c>
      <c r="F603" s="112" t="s">
        <v>4760</v>
      </c>
      <c r="G603" s="112" t="b">
        <v>0</v>
      </c>
      <c r="H603" s="112" t="b">
        <v>0</v>
      </c>
      <c r="I603" s="112" t="b">
        <v>0</v>
      </c>
      <c r="J603" s="112" t="b">
        <v>0</v>
      </c>
      <c r="K603" s="112" t="b">
        <v>0</v>
      </c>
      <c r="L603" s="112" t="b">
        <v>0</v>
      </c>
    </row>
    <row r="604" spans="1:12" ht="15">
      <c r="A604" s="112" t="s">
        <v>3938</v>
      </c>
      <c r="B604" s="112" t="s">
        <v>3089</v>
      </c>
      <c r="C604" s="112">
        <v>3</v>
      </c>
      <c r="D604" s="117">
        <v>0.0003950518053746063</v>
      </c>
      <c r="E604" s="117">
        <v>2.099080113379551</v>
      </c>
      <c r="F604" s="112" t="s">
        <v>4760</v>
      </c>
      <c r="G604" s="112" t="b">
        <v>0</v>
      </c>
      <c r="H604" s="112" t="b">
        <v>0</v>
      </c>
      <c r="I604" s="112" t="b">
        <v>0</v>
      </c>
      <c r="J604" s="112" t="b">
        <v>0</v>
      </c>
      <c r="K604" s="112" t="b">
        <v>0</v>
      </c>
      <c r="L604" s="112" t="b">
        <v>0</v>
      </c>
    </row>
    <row r="605" spans="1:12" ht="15">
      <c r="A605" s="112" t="s">
        <v>3084</v>
      </c>
      <c r="B605" s="112" t="s">
        <v>3098</v>
      </c>
      <c r="C605" s="112">
        <v>3</v>
      </c>
      <c r="D605" s="117">
        <v>0.0003950518053746063</v>
      </c>
      <c r="E605" s="117">
        <v>0.7043993656472726</v>
      </c>
      <c r="F605" s="112" t="s">
        <v>4760</v>
      </c>
      <c r="G605" s="112" t="b">
        <v>0</v>
      </c>
      <c r="H605" s="112" t="b">
        <v>0</v>
      </c>
      <c r="I605" s="112" t="b">
        <v>0</v>
      </c>
      <c r="J605" s="112" t="b">
        <v>0</v>
      </c>
      <c r="K605" s="112" t="b">
        <v>0</v>
      </c>
      <c r="L605" s="112" t="b">
        <v>0</v>
      </c>
    </row>
    <row r="606" spans="1:12" ht="15">
      <c r="A606" s="112" t="s">
        <v>3100</v>
      </c>
      <c r="B606" s="112" t="s">
        <v>3159</v>
      </c>
      <c r="C606" s="112">
        <v>3</v>
      </c>
      <c r="D606" s="117">
        <v>0.0003950518053746063</v>
      </c>
      <c r="E606" s="117">
        <v>1.65913288077135</v>
      </c>
      <c r="F606" s="112" t="s">
        <v>4760</v>
      </c>
      <c r="G606" s="112" t="b">
        <v>0</v>
      </c>
      <c r="H606" s="112" t="b">
        <v>0</v>
      </c>
      <c r="I606" s="112" t="b">
        <v>0</v>
      </c>
      <c r="J606" s="112" t="b">
        <v>1</v>
      </c>
      <c r="K606" s="112" t="b">
        <v>0</v>
      </c>
      <c r="L606" s="112" t="b">
        <v>0</v>
      </c>
    </row>
    <row r="607" spans="1:12" ht="15">
      <c r="A607" s="112" t="s">
        <v>3159</v>
      </c>
      <c r="B607" s="112" t="s">
        <v>3573</v>
      </c>
      <c r="C607" s="112">
        <v>3</v>
      </c>
      <c r="D607" s="117">
        <v>0.0003950518053746063</v>
      </c>
      <c r="E607" s="117">
        <v>2.7024951587924795</v>
      </c>
      <c r="F607" s="112" t="s">
        <v>4760</v>
      </c>
      <c r="G607" s="112" t="b">
        <v>1</v>
      </c>
      <c r="H607" s="112" t="b">
        <v>0</v>
      </c>
      <c r="I607" s="112" t="b">
        <v>0</v>
      </c>
      <c r="J607" s="112" t="b">
        <v>0</v>
      </c>
      <c r="K607" s="112" t="b">
        <v>0</v>
      </c>
      <c r="L607" s="112" t="b">
        <v>0</v>
      </c>
    </row>
    <row r="608" spans="1:12" ht="15">
      <c r="A608" s="112" t="s">
        <v>3573</v>
      </c>
      <c r="B608" s="112" t="s">
        <v>3716</v>
      </c>
      <c r="C608" s="112">
        <v>3</v>
      </c>
      <c r="D608" s="117">
        <v>0.0003950518053746063</v>
      </c>
      <c r="E608" s="117">
        <v>3.304555150120442</v>
      </c>
      <c r="F608" s="112" t="s">
        <v>4760</v>
      </c>
      <c r="G608" s="112" t="b">
        <v>0</v>
      </c>
      <c r="H608" s="112" t="b">
        <v>0</v>
      </c>
      <c r="I608" s="112" t="b">
        <v>0</v>
      </c>
      <c r="J608" s="112" t="b">
        <v>0</v>
      </c>
      <c r="K608" s="112" t="b">
        <v>0</v>
      </c>
      <c r="L608" s="112" t="b">
        <v>0</v>
      </c>
    </row>
    <row r="609" spans="1:12" ht="15">
      <c r="A609" s="112" t="s">
        <v>3716</v>
      </c>
      <c r="B609" s="112" t="s">
        <v>3493</v>
      </c>
      <c r="C609" s="112">
        <v>3</v>
      </c>
      <c r="D609" s="117">
        <v>0.0003950518053746063</v>
      </c>
      <c r="E609" s="117">
        <v>3.225373904072817</v>
      </c>
      <c r="F609" s="112" t="s">
        <v>4760</v>
      </c>
      <c r="G609" s="112" t="b">
        <v>0</v>
      </c>
      <c r="H609" s="112" t="b">
        <v>0</v>
      </c>
      <c r="I609" s="112" t="b">
        <v>0</v>
      </c>
      <c r="J609" s="112" t="b">
        <v>0</v>
      </c>
      <c r="K609" s="112" t="b">
        <v>0</v>
      </c>
      <c r="L609" s="112" t="b">
        <v>0</v>
      </c>
    </row>
    <row r="610" spans="1:12" ht="15">
      <c r="A610" s="112" t="s">
        <v>3493</v>
      </c>
      <c r="B610" s="112" t="s">
        <v>3104</v>
      </c>
      <c r="C610" s="112">
        <v>3</v>
      </c>
      <c r="D610" s="117">
        <v>0.0003950518053746063</v>
      </c>
      <c r="E610" s="117">
        <v>2.1372378153722655</v>
      </c>
      <c r="F610" s="112" t="s">
        <v>4760</v>
      </c>
      <c r="G610" s="112" t="b">
        <v>0</v>
      </c>
      <c r="H610" s="112" t="b">
        <v>0</v>
      </c>
      <c r="I610" s="112" t="b">
        <v>0</v>
      </c>
      <c r="J610" s="112" t="b">
        <v>0</v>
      </c>
      <c r="K610" s="112" t="b">
        <v>0</v>
      </c>
      <c r="L610" s="112" t="b">
        <v>0</v>
      </c>
    </row>
    <row r="611" spans="1:12" ht="15">
      <c r="A611" s="112" t="s">
        <v>3104</v>
      </c>
      <c r="B611" s="112" t="s">
        <v>3939</v>
      </c>
      <c r="C611" s="112">
        <v>3</v>
      </c>
      <c r="D611" s="117">
        <v>0.0003950518053746063</v>
      </c>
      <c r="E611" s="117">
        <v>2.456366033129043</v>
      </c>
      <c r="F611" s="112" t="s">
        <v>4760</v>
      </c>
      <c r="G611" s="112" t="b">
        <v>0</v>
      </c>
      <c r="H611" s="112" t="b">
        <v>0</v>
      </c>
      <c r="I611" s="112" t="b">
        <v>0</v>
      </c>
      <c r="J611" s="112" t="b">
        <v>1</v>
      </c>
      <c r="K611" s="112" t="b">
        <v>0</v>
      </c>
      <c r="L611" s="112" t="b">
        <v>0</v>
      </c>
    </row>
    <row r="612" spans="1:12" ht="15">
      <c r="A612" s="112" t="s">
        <v>3939</v>
      </c>
      <c r="B612" s="112" t="s">
        <v>3607</v>
      </c>
      <c r="C612" s="112">
        <v>3</v>
      </c>
      <c r="D612" s="117">
        <v>0.0003950518053746063</v>
      </c>
      <c r="E612" s="117">
        <v>3.526403899736798</v>
      </c>
      <c r="F612" s="112" t="s">
        <v>4760</v>
      </c>
      <c r="G612" s="112" t="b">
        <v>1</v>
      </c>
      <c r="H612" s="112" t="b">
        <v>0</v>
      </c>
      <c r="I612" s="112" t="b">
        <v>0</v>
      </c>
      <c r="J612" s="112" t="b">
        <v>0</v>
      </c>
      <c r="K612" s="112" t="b">
        <v>0</v>
      </c>
      <c r="L612" s="112" t="b">
        <v>0</v>
      </c>
    </row>
    <row r="613" spans="1:12" ht="15">
      <c r="A613" s="112" t="s">
        <v>3607</v>
      </c>
      <c r="B613" s="112" t="s">
        <v>3608</v>
      </c>
      <c r="C613" s="112">
        <v>3</v>
      </c>
      <c r="D613" s="117">
        <v>0.0003950518053746063</v>
      </c>
      <c r="E613" s="117">
        <v>3.4014651631284982</v>
      </c>
      <c r="F613" s="112" t="s">
        <v>4760</v>
      </c>
      <c r="G613" s="112" t="b">
        <v>0</v>
      </c>
      <c r="H613" s="112" t="b">
        <v>0</v>
      </c>
      <c r="I613" s="112" t="b">
        <v>0</v>
      </c>
      <c r="J613" s="112" t="b">
        <v>0</v>
      </c>
      <c r="K613" s="112" t="b">
        <v>0</v>
      </c>
      <c r="L613" s="112" t="b">
        <v>0</v>
      </c>
    </row>
    <row r="614" spans="1:12" ht="15">
      <c r="A614" s="112" t="s">
        <v>3608</v>
      </c>
      <c r="B614" s="112" t="s">
        <v>3101</v>
      </c>
      <c r="C614" s="112">
        <v>3</v>
      </c>
      <c r="D614" s="117">
        <v>0.0003950518053746063</v>
      </c>
      <c r="E614" s="117">
        <v>2.295954978358524</v>
      </c>
      <c r="F614" s="112" t="s">
        <v>4760</v>
      </c>
      <c r="G614" s="112" t="b">
        <v>0</v>
      </c>
      <c r="H614" s="112" t="b">
        <v>0</v>
      </c>
      <c r="I614" s="112" t="b">
        <v>0</v>
      </c>
      <c r="J614" s="112" t="b">
        <v>0</v>
      </c>
      <c r="K614" s="112" t="b">
        <v>0</v>
      </c>
      <c r="L614" s="112" t="b">
        <v>0</v>
      </c>
    </row>
    <row r="615" spans="1:12" ht="15">
      <c r="A615" s="112" t="s">
        <v>3101</v>
      </c>
      <c r="B615" s="112" t="s">
        <v>3717</v>
      </c>
      <c r="C615" s="112">
        <v>3</v>
      </c>
      <c r="D615" s="117">
        <v>0.0003950518053746063</v>
      </c>
      <c r="E615" s="117">
        <v>2.304555150120442</v>
      </c>
      <c r="F615" s="112" t="s">
        <v>4760</v>
      </c>
      <c r="G615" s="112" t="b">
        <v>0</v>
      </c>
      <c r="H615" s="112" t="b">
        <v>0</v>
      </c>
      <c r="I615" s="112" t="b">
        <v>0</v>
      </c>
      <c r="J615" s="112" t="b">
        <v>0</v>
      </c>
      <c r="K615" s="112" t="b">
        <v>0</v>
      </c>
      <c r="L615" s="112" t="b">
        <v>0</v>
      </c>
    </row>
    <row r="616" spans="1:12" ht="15">
      <c r="A616" s="112" t="s">
        <v>3717</v>
      </c>
      <c r="B616" s="112" t="s">
        <v>3498</v>
      </c>
      <c r="C616" s="112">
        <v>3</v>
      </c>
      <c r="D616" s="117">
        <v>0.0003950518053746063</v>
      </c>
      <c r="E616" s="117">
        <v>3.225373904072817</v>
      </c>
      <c r="F616" s="112" t="s">
        <v>4760</v>
      </c>
      <c r="G616" s="112" t="b">
        <v>0</v>
      </c>
      <c r="H616" s="112" t="b">
        <v>0</v>
      </c>
      <c r="I616" s="112" t="b">
        <v>0</v>
      </c>
      <c r="J616" s="112" t="b">
        <v>0</v>
      </c>
      <c r="K616" s="112" t="b">
        <v>0</v>
      </c>
      <c r="L616" s="112" t="b">
        <v>0</v>
      </c>
    </row>
    <row r="617" spans="1:12" ht="15">
      <c r="A617" s="112" t="s">
        <v>3498</v>
      </c>
      <c r="B617" s="112" t="s">
        <v>3485</v>
      </c>
      <c r="C617" s="112">
        <v>3</v>
      </c>
      <c r="D617" s="117">
        <v>0.0003950518053746063</v>
      </c>
      <c r="E617" s="117">
        <v>3.0492826450171355</v>
      </c>
      <c r="F617" s="112" t="s">
        <v>4760</v>
      </c>
      <c r="G617" s="112" t="b">
        <v>0</v>
      </c>
      <c r="H617" s="112" t="b">
        <v>0</v>
      </c>
      <c r="I617" s="112" t="b">
        <v>0</v>
      </c>
      <c r="J617" s="112" t="b">
        <v>1</v>
      </c>
      <c r="K617" s="112" t="b">
        <v>0</v>
      </c>
      <c r="L617" s="112" t="b">
        <v>0</v>
      </c>
    </row>
    <row r="618" spans="1:12" ht="15">
      <c r="A618" s="112" t="s">
        <v>3485</v>
      </c>
      <c r="B618" s="112" t="s">
        <v>3134</v>
      </c>
      <c r="C618" s="112">
        <v>3</v>
      </c>
      <c r="D618" s="117">
        <v>0.0003950518053746063</v>
      </c>
      <c r="E618" s="117">
        <v>2.485011214578573</v>
      </c>
      <c r="F618" s="112" t="s">
        <v>4760</v>
      </c>
      <c r="G618" s="112" t="b">
        <v>1</v>
      </c>
      <c r="H618" s="112" t="b">
        <v>0</v>
      </c>
      <c r="I618" s="112" t="b">
        <v>0</v>
      </c>
      <c r="J618" s="112" t="b">
        <v>0</v>
      </c>
      <c r="K618" s="112" t="b">
        <v>0</v>
      </c>
      <c r="L618" s="112" t="b">
        <v>0</v>
      </c>
    </row>
    <row r="619" spans="1:12" ht="15">
      <c r="A619" s="112" t="s">
        <v>3134</v>
      </c>
      <c r="B619" s="112" t="s">
        <v>3155</v>
      </c>
      <c r="C619" s="112">
        <v>3</v>
      </c>
      <c r="D619" s="117">
        <v>0.0003950518053746063</v>
      </c>
      <c r="E619" s="117">
        <v>2.0078899598589106</v>
      </c>
      <c r="F619" s="112" t="s">
        <v>4760</v>
      </c>
      <c r="G619" s="112" t="b">
        <v>0</v>
      </c>
      <c r="H619" s="112" t="b">
        <v>0</v>
      </c>
      <c r="I619" s="112" t="b">
        <v>0</v>
      </c>
      <c r="J619" s="112" t="b">
        <v>0</v>
      </c>
      <c r="K619" s="112" t="b">
        <v>0</v>
      </c>
      <c r="L619" s="112" t="b">
        <v>0</v>
      </c>
    </row>
    <row r="620" spans="1:12" ht="15">
      <c r="A620" s="112" t="s">
        <v>3155</v>
      </c>
      <c r="B620" s="112" t="s">
        <v>3718</v>
      </c>
      <c r="C620" s="112">
        <v>3</v>
      </c>
      <c r="D620" s="117">
        <v>0.0003950518053746063</v>
      </c>
      <c r="E620" s="117">
        <v>2.7482526493531543</v>
      </c>
      <c r="F620" s="112" t="s">
        <v>4760</v>
      </c>
      <c r="G620" s="112" t="b">
        <v>0</v>
      </c>
      <c r="H620" s="112" t="b">
        <v>0</v>
      </c>
      <c r="I620" s="112" t="b">
        <v>0</v>
      </c>
      <c r="J620" s="112" t="b">
        <v>0</v>
      </c>
      <c r="K620" s="112" t="b">
        <v>0</v>
      </c>
      <c r="L620" s="112" t="b">
        <v>0</v>
      </c>
    </row>
    <row r="621" spans="1:12" ht="15">
      <c r="A621" s="112" t="s">
        <v>3718</v>
      </c>
      <c r="B621" s="112" t="s">
        <v>3418</v>
      </c>
      <c r="C621" s="112">
        <v>3</v>
      </c>
      <c r="D621" s="117">
        <v>0.0003950518053746063</v>
      </c>
      <c r="E621" s="117">
        <v>3.158427114442204</v>
      </c>
      <c r="F621" s="112" t="s">
        <v>4760</v>
      </c>
      <c r="G621" s="112" t="b">
        <v>0</v>
      </c>
      <c r="H621" s="112" t="b">
        <v>0</v>
      </c>
      <c r="I621" s="112" t="b">
        <v>0</v>
      </c>
      <c r="J621" s="112" t="b">
        <v>0</v>
      </c>
      <c r="K621" s="112" t="b">
        <v>0</v>
      </c>
      <c r="L621" s="112" t="b">
        <v>0</v>
      </c>
    </row>
    <row r="622" spans="1:12" ht="15">
      <c r="A622" s="112" t="s">
        <v>3359</v>
      </c>
      <c r="B622" s="112" t="s">
        <v>3499</v>
      </c>
      <c r="C622" s="112">
        <v>3</v>
      </c>
      <c r="D622" s="117">
        <v>0.0003950518053746063</v>
      </c>
      <c r="E622" s="117">
        <v>2.9243439084088356</v>
      </c>
      <c r="F622" s="112" t="s">
        <v>4760</v>
      </c>
      <c r="G622" s="112" t="b">
        <v>0</v>
      </c>
      <c r="H622" s="112" t="b">
        <v>0</v>
      </c>
      <c r="I622" s="112" t="b">
        <v>0</v>
      </c>
      <c r="J622" s="112" t="b">
        <v>0</v>
      </c>
      <c r="K622" s="112" t="b">
        <v>1</v>
      </c>
      <c r="L622" s="112" t="b">
        <v>0</v>
      </c>
    </row>
    <row r="623" spans="1:12" ht="15">
      <c r="A623" s="112" t="s">
        <v>3499</v>
      </c>
      <c r="B623" s="112" t="s">
        <v>3940</v>
      </c>
      <c r="C623" s="112">
        <v>3</v>
      </c>
      <c r="D623" s="117">
        <v>0.0003950518053746063</v>
      </c>
      <c r="E623" s="117">
        <v>3.350312640681117</v>
      </c>
      <c r="F623" s="112" t="s">
        <v>4760</v>
      </c>
      <c r="G623" s="112" t="b">
        <v>0</v>
      </c>
      <c r="H623" s="112" t="b">
        <v>1</v>
      </c>
      <c r="I623" s="112" t="b">
        <v>0</v>
      </c>
      <c r="J623" s="112" t="b">
        <v>0</v>
      </c>
      <c r="K623" s="112" t="b">
        <v>0</v>
      </c>
      <c r="L623" s="112" t="b">
        <v>0</v>
      </c>
    </row>
    <row r="624" spans="1:12" ht="15">
      <c r="A624" s="112" t="s">
        <v>3940</v>
      </c>
      <c r="B624" s="112" t="s">
        <v>3080</v>
      </c>
      <c r="C624" s="112">
        <v>3</v>
      </c>
      <c r="D624" s="117">
        <v>0.0003950518053746063</v>
      </c>
      <c r="E624" s="117">
        <v>1.8062445963308413</v>
      </c>
      <c r="F624" s="112" t="s">
        <v>4760</v>
      </c>
      <c r="G624" s="112" t="b">
        <v>0</v>
      </c>
      <c r="H624" s="112" t="b">
        <v>0</v>
      </c>
      <c r="I624" s="112" t="b">
        <v>0</v>
      </c>
      <c r="J624" s="112" t="b">
        <v>0</v>
      </c>
      <c r="K624" s="112" t="b">
        <v>0</v>
      </c>
      <c r="L624" s="112" t="b">
        <v>0</v>
      </c>
    </row>
    <row r="625" spans="1:12" ht="15">
      <c r="A625" s="112" t="s">
        <v>3080</v>
      </c>
      <c r="B625" s="112" t="s">
        <v>3459</v>
      </c>
      <c r="C625" s="112">
        <v>3</v>
      </c>
      <c r="D625" s="117">
        <v>0.0003950518053746063</v>
      </c>
      <c r="E625" s="117">
        <v>1.5093705604380176</v>
      </c>
      <c r="F625" s="112" t="s">
        <v>4760</v>
      </c>
      <c r="G625" s="112" t="b">
        <v>0</v>
      </c>
      <c r="H625" s="112" t="b">
        <v>0</v>
      </c>
      <c r="I625" s="112" t="b">
        <v>0</v>
      </c>
      <c r="J625" s="112" t="b">
        <v>0</v>
      </c>
      <c r="K625" s="112" t="b">
        <v>0</v>
      </c>
      <c r="L625" s="112" t="b">
        <v>0</v>
      </c>
    </row>
    <row r="626" spans="1:12" ht="15">
      <c r="A626" s="112" t="s">
        <v>3459</v>
      </c>
      <c r="B626" s="112" t="s">
        <v>3941</v>
      </c>
      <c r="C626" s="112">
        <v>3</v>
      </c>
      <c r="D626" s="117">
        <v>0.0003950518053746063</v>
      </c>
      <c r="E626" s="117">
        <v>3.350312640681117</v>
      </c>
      <c r="F626" s="112" t="s">
        <v>4760</v>
      </c>
      <c r="G626" s="112" t="b">
        <v>0</v>
      </c>
      <c r="H626" s="112" t="b">
        <v>0</v>
      </c>
      <c r="I626" s="112" t="b">
        <v>0</v>
      </c>
      <c r="J626" s="112" t="b">
        <v>0</v>
      </c>
      <c r="K626" s="112" t="b">
        <v>0</v>
      </c>
      <c r="L626" s="112" t="b">
        <v>0</v>
      </c>
    </row>
    <row r="627" spans="1:12" ht="15">
      <c r="A627" s="112" t="s">
        <v>3941</v>
      </c>
      <c r="B627" s="112" t="s">
        <v>3942</v>
      </c>
      <c r="C627" s="112">
        <v>3</v>
      </c>
      <c r="D627" s="117">
        <v>0.0003950518053746063</v>
      </c>
      <c r="E627" s="117">
        <v>3.651342636345098</v>
      </c>
      <c r="F627" s="112" t="s">
        <v>4760</v>
      </c>
      <c r="G627" s="112" t="b">
        <v>0</v>
      </c>
      <c r="H627" s="112" t="b">
        <v>0</v>
      </c>
      <c r="I627" s="112" t="b">
        <v>0</v>
      </c>
      <c r="J627" s="112" t="b">
        <v>0</v>
      </c>
      <c r="K627" s="112" t="b">
        <v>1</v>
      </c>
      <c r="L627" s="112" t="b">
        <v>0</v>
      </c>
    </row>
    <row r="628" spans="1:12" ht="15">
      <c r="A628" s="112" t="s">
        <v>3942</v>
      </c>
      <c r="B628" s="112" t="s">
        <v>3943</v>
      </c>
      <c r="C628" s="112">
        <v>3</v>
      </c>
      <c r="D628" s="117">
        <v>0.0003950518053746063</v>
      </c>
      <c r="E628" s="117">
        <v>3.651342636345098</v>
      </c>
      <c r="F628" s="112" t="s">
        <v>4760</v>
      </c>
      <c r="G628" s="112" t="b">
        <v>0</v>
      </c>
      <c r="H628" s="112" t="b">
        <v>1</v>
      </c>
      <c r="I628" s="112" t="b">
        <v>0</v>
      </c>
      <c r="J628" s="112" t="b">
        <v>0</v>
      </c>
      <c r="K628" s="112" t="b">
        <v>0</v>
      </c>
      <c r="L628" s="112" t="b">
        <v>0</v>
      </c>
    </row>
    <row r="629" spans="1:12" ht="15">
      <c r="A629" s="112" t="s">
        <v>3943</v>
      </c>
      <c r="B629" s="112" t="s">
        <v>3944</v>
      </c>
      <c r="C629" s="112">
        <v>3</v>
      </c>
      <c r="D629" s="117">
        <v>0.0003950518053746063</v>
      </c>
      <c r="E629" s="117">
        <v>3.651342636345098</v>
      </c>
      <c r="F629" s="112" t="s">
        <v>4760</v>
      </c>
      <c r="G629" s="112" t="b">
        <v>0</v>
      </c>
      <c r="H629" s="112" t="b">
        <v>0</v>
      </c>
      <c r="I629" s="112" t="b">
        <v>0</v>
      </c>
      <c r="J629" s="112" t="b">
        <v>0</v>
      </c>
      <c r="K629" s="112" t="b">
        <v>1</v>
      </c>
      <c r="L629" s="112" t="b">
        <v>0</v>
      </c>
    </row>
    <row r="630" spans="1:12" ht="15">
      <c r="A630" s="112" t="s">
        <v>3944</v>
      </c>
      <c r="B630" s="112" t="s">
        <v>3945</v>
      </c>
      <c r="C630" s="112">
        <v>3</v>
      </c>
      <c r="D630" s="117">
        <v>0.0003950518053746063</v>
      </c>
      <c r="E630" s="117">
        <v>3.651342636345098</v>
      </c>
      <c r="F630" s="112" t="s">
        <v>4760</v>
      </c>
      <c r="G630" s="112" t="b">
        <v>0</v>
      </c>
      <c r="H630" s="112" t="b">
        <v>1</v>
      </c>
      <c r="I630" s="112" t="b">
        <v>0</v>
      </c>
      <c r="J630" s="112" t="b">
        <v>0</v>
      </c>
      <c r="K630" s="112" t="b">
        <v>0</v>
      </c>
      <c r="L630" s="112" t="b">
        <v>0</v>
      </c>
    </row>
    <row r="631" spans="1:12" ht="15">
      <c r="A631" s="112" t="s">
        <v>3945</v>
      </c>
      <c r="B631" s="112" t="s">
        <v>3101</v>
      </c>
      <c r="C631" s="112">
        <v>3</v>
      </c>
      <c r="D631" s="117">
        <v>0.0003950518053746063</v>
      </c>
      <c r="E631" s="117">
        <v>2.420893714966824</v>
      </c>
      <c r="F631" s="112" t="s">
        <v>4760</v>
      </c>
      <c r="G631" s="112" t="b">
        <v>0</v>
      </c>
      <c r="H631" s="112" t="b">
        <v>0</v>
      </c>
      <c r="I631" s="112" t="b">
        <v>0</v>
      </c>
      <c r="J631" s="112" t="b">
        <v>0</v>
      </c>
      <c r="K631" s="112" t="b">
        <v>0</v>
      </c>
      <c r="L631" s="112" t="b">
        <v>0</v>
      </c>
    </row>
    <row r="632" spans="1:12" ht="15">
      <c r="A632" s="112" t="s">
        <v>3101</v>
      </c>
      <c r="B632" s="112" t="s">
        <v>3946</v>
      </c>
      <c r="C632" s="112">
        <v>3</v>
      </c>
      <c r="D632" s="117">
        <v>0.0003950518053746063</v>
      </c>
      <c r="E632" s="117">
        <v>2.4294938867287414</v>
      </c>
      <c r="F632" s="112" t="s">
        <v>4760</v>
      </c>
      <c r="G632" s="112" t="b">
        <v>0</v>
      </c>
      <c r="H632" s="112" t="b">
        <v>0</v>
      </c>
      <c r="I632" s="112" t="b">
        <v>0</v>
      </c>
      <c r="J632" s="112" t="b">
        <v>0</v>
      </c>
      <c r="K632" s="112" t="b">
        <v>0</v>
      </c>
      <c r="L632" s="112" t="b">
        <v>0</v>
      </c>
    </row>
    <row r="633" spans="1:12" ht="15">
      <c r="A633" s="112" t="s">
        <v>3946</v>
      </c>
      <c r="B633" s="112" t="s">
        <v>3947</v>
      </c>
      <c r="C633" s="112">
        <v>3</v>
      </c>
      <c r="D633" s="117">
        <v>0.0003950518053746063</v>
      </c>
      <c r="E633" s="117">
        <v>3.651342636345098</v>
      </c>
      <c r="F633" s="112" t="s">
        <v>4760</v>
      </c>
      <c r="G633" s="112" t="b">
        <v>0</v>
      </c>
      <c r="H633" s="112" t="b">
        <v>0</v>
      </c>
      <c r="I633" s="112" t="b">
        <v>0</v>
      </c>
      <c r="J633" s="112" t="b">
        <v>0</v>
      </c>
      <c r="K633" s="112" t="b">
        <v>0</v>
      </c>
      <c r="L633" s="112" t="b">
        <v>0</v>
      </c>
    </row>
    <row r="634" spans="1:12" ht="15">
      <c r="A634" s="112" t="s">
        <v>3947</v>
      </c>
      <c r="B634" s="112" t="s">
        <v>3948</v>
      </c>
      <c r="C634" s="112">
        <v>3</v>
      </c>
      <c r="D634" s="117">
        <v>0.0003950518053746063</v>
      </c>
      <c r="E634" s="117">
        <v>3.651342636345098</v>
      </c>
      <c r="F634" s="112" t="s">
        <v>4760</v>
      </c>
      <c r="G634" s="112" t="b">
        <v>0</v>
      </c>
      <c r="H634" s="112" t="b">
        <v>0</v>
      </c>
      <c r="I634" s="112" t="b">
        <v>0</v>
      </c>
      <c r="J634" s="112" t="b">
        <v>0</v>
      </c>
      <c r="K634" s="112" t="b">
        <v>0</v>
      </c>
      <c r="L634" s="112" t="b">
        <v>0</v>
      </c>
    </row>
    <row r="635" spans="1:12" ht="15">
      <c r="A635" s="112" t="s">
        <v>3948</v>
      </c>
      <c r="B635" s="112" t="s">
        <v>3209</v>
      </c>
      <c r="C635" s="112">
        <v>3</v>
      </c>
      <c r="D635" s="117">
        <v>0.0003950518053746063</v>
      </c>
      <c r="E635" s="117">
        <v>3.0145205387579237</v>
      </c>
      <c r="F635" s="112" t="s">
        <v>4760</v>
      </c>
      <c r="G635" s="112" t="b">
        <v>0</v>
      </c>
      <c r="H635" s="112" t="b">
        <v>0</v>
      </c>
      <c r="I635" s="112" t="b">
        <v>0</v>
      </c>
      <c r="J635" s="112" t="b">
        <v>0</v>
      </c>
      <c r="K635" s="112" t="b">
        <v>0</v>
      </c>
      <c r="L635" s="112" t="b">
        <v>0</v>
      </c>
    </row>
    <row r="636" spans="1:12" ht="15">
      <c r="A636" s="112" t="s">
        <v>3209</v>
      </c>
      <c r="B636" s="112" t="s">
        <v>3209</v>
      </c>
      <c r="C636" s="112">
        <v>3</v>
      </c>
      <c r="D636" s="117">
        <v>0.0003950518053746063</v>
      </c>
      <c r="E636" s="117">
        <v>2.3776984411707494</v>
      </c>
      <c r="F636" s="112" t="s">
        <v>4760</v>
      </c>
      <c r="G636" s="112" t="b">
        <v>0</v>
      </c>
      <c r="H636" s="112" t="b">
        <v>0</v>
      </c>
      <c r="I636" s="112" t="b">
        <v>0</v>
      </c>
      <c r="J636" s="112" t="b">
        <v>0</v>
      </c>
      <c r="K636" s="112" t="b">
        <v>0</v>
      </c>
      <c r="L636" s="112" t="b">
        <v>0</v>
      </c>
    </row>
    <row r="637" spans="1:12" ht="15">
      <c r="A637" s="112" t="s">
        <v>3209</v>
      </c>
      <c r="B637" s="112" t="s">
        <v>3949</v>
      </c>
      <c r="C637" s="112">
        <v>3</v>
      </c>
      <c r="D637" s="117">
        <v>0.0003950518053746063</v>
      </c>
      <c r="E637" s="117">
        <v>3.0145205387579237</v>
      </c>
      <c r="F637" s="112" t="s">
        <v>4760</v>
      </c>
      <c r="G637" s="112" t="b">
        <v>0</v>
      </c>
      <c r="H637" s="112" t="b">
        <v>0</v>
      </c>
      <c r="I637" s="112" t="b">
        <v>0</v>
      </c>
      <c r="J637" s="112" t="b">
        <v>1</v>
      </c>
      <c r="K637" s="112" t="b">
        <v>0</v>
      </c>
      <c r="L637" s="112" t="b">
        <v>0</v>
      </c>
    </row>
    <row r="638" spans="1:12" ht="15">
      <c r="A638" s="112" t="s">
        <v>3949</v>
      </c>
      <c r="B638" s="112" t="s">
        <v>3950</v>
      </c>
      <c r="C638" s="112">
        <v>3</v>
      </c>
      <c r="D638" s="117">
        <v>0.0003950518053746063</v>
      </c>
      <c r="E638" s="117">
        <v>3.651342636345098</v>
      </c>
      <c r="F638" s="112" t="s">
        <v>4760</v>
      </c>
      <c r="G638" s="112" t="b">
        <v>1</v>
      </c>
      <c r="H638" s="112" t="b">
        <v>0</v>
      </c>
      <c r="I638" s="112" t="b">
        <v>0</v>
      </c>
      <c r="J638" s="112" t="b">
        <v>0</v>
      </c>
      <c r="K638" s="112" t="b">
        <v>0</v>
      </c>
      <c r="L638" s="112" t="b">
        <v>0</v>
      </c>
    </row>
    <row r="639" spans="1:12" ht="15">
      <c r="A639" s="112" t="s">
        <v>3950</v>
      </c>
      <c r="B639" s="112" t="s">
        <v>3951</v>
      </c>
      <c r="C639" s="112">
        <v>3</v>
      </c>
      <c r="D639" s="117">
        <v>0.0003950518053746063</v>
      </c>
      <c r="E639" s="117">
        <v>3.651342636345098</v>
      </c>
      <c r="F639" s="112" t="s">
        <v>4760</v>
      </c>
      <c r="G639" s="112" t="b">
        <v>0</v>
      </c>
      <c r="H639" s="112" t="b">
        <v>0</v>
      </c>
      <c r="I639" s="112" t="b">
        <v>0</v>
      </c>
      <c r="J639" s="112" t="b">
        <v>0</v>
      </c>
      <c r="K639" s="112" t="b">
        <v>0</v>
      </c>
      <c r="L639" s="112" t="b">
        <v>0</v>
      </c>
    </row>
    <row r="640" spans="1:12" ht="15">
      <c r="A640" s="112" t="s">
        <v>3951</v>
      </c>
      <c r="B640" s="112" t="s">
        <v>3098</v>
      </c>
      <c r="C640" s="112">
        <v>3</v>
      </c>
      <c r="D640" s="117">
        <v>0.0003950518053746063</v>
      </c>
      <c r="E640" s="117">
        <v>2.3576118794226164</v>
      </c>
      <c r="F640" s="112" t="s">
        <v>4760</v>
      </c>
      <c r="G640" s="112" t="b">
        <v>0</v>
      </c>
      <c r="H640" s="112" t="b">
        <v>0</v>
      </c>
      <c r="I640" s="112" t="b">
        <v>0</v>
      </c>
      <c r="J640" s="112" t="b">
        <v>0</v>
      </c>
      <c r="K640" s="112" t="b">
        <v>0</v>
      </c>
      <c r="L640" s="112" t="b">
        <v>0</v>
      </c>
    </row>
    <row r="641" spans="1:12" ht="15">
      <c r="A641" s="112" t="s">
        <v>3114</v>
      </c>
      <c r="B641" s="112" t="s">
        <v>3499</v>
      </c>
      <c r="C641" s="112">
        <v>3</v>
      </c>
      <c r="D641" s="117">
        <v>0.0003950518053746063</v>
      </c>
      <c r="E641" s="117">
        <v>2.2833658510505037</v>
      </c>
      <c r="F641" s="112" t="s">
        <v>4760</v>
      </c>
      <c r="G641" s="112" t="b">
        <v>0</v>
      </c>
      <c r="H641" s="112" t="b">
        <v>0</v>
      </c>
      <c r="I641" s="112" t="b">
        <v>0</v>
      </c>
      <c r="J641" s="112" t="b">
        <v>0</v>
      </c>
      <c r="K641" s="112" t="b">
        <v>1</v>
      </c>
      <c r="L641" s="112" t="b">
        <v>0</v>
      </c>
    </row>
    <row r="642" spans="1:12" ht="15">
      <c r="A642" s="112" t="s">
        <v>3499</v>
      </c>
      <c r="B642" s="112" t="s">
        <v>3952</v>
      </c>
      <c r="C642" s="112">
        <v>3</v>
      </c>
      <c r="D642" s="117">
        <v>0.0003950518053746063</v>
      </c>
      <c r="E642" s="117">
        <v>3.350312640681117</v>
      </c>
      <c r="F642" s="112" t="s">
        <v>4760</v>
      </c>
      <c r="G642" s="112" t="b">
        <v>0</v>
      </c>
      <c r="H642" s="112" t="b">
        <v>1</v>
      </c>
      <c r="I642" s="112" t="b">
        <v>0</v>
      </c>
      <c r="J642" s="112" t="b">
        <v>0</v>
      </c>
      <c r="K642" s="112" t="b">
        <v>0</v>
      </c>
      <c r="L642" s="112" t="b">
        <v>0</v>
      </c>
    </row>
    <row r="643" spans="1:12" ht="15">
      <c r="A643" s="112" t="s">
        <v>3952</v>
      </c>
      <c r="B643" s="112" t="s">
        <v>3344</v>
      </c>
      <c r="C643" s="112">
        <v>3</v>
      </c>
      <c r="D643" s="117">
        <v>0.0003950518053746063</v>
      </c>
      <c r="E643" s="117">
        <v>3.2833658510505037</v>
      </c>
      <c r="F643" s="112" t="s">
        <v>4760</v>
      </c>
      <c r="G643" s="112" t="b">
        <v>0</v>
      </c>
      <c r="H643" s="112" t="b">
        <v>0</v>
      </c>
      <c r="I643" s="112" t="b">
        <v>0</v>
      </c>
      <c r="J643" s="112" t="b">
        <v>0</v>
      </c>
      <c r="K643" s="112" t="b">
        <v>0</v>
      </c>
      <c r="L643" s="112" t="b">
        <v>0</v>
      </c>
    </row>
    <row r="644" spans="1:12" ht="15">
      <c r="A644" s="112" t="s">
        <v>3344</v>
      </c>
      <c r="B644" s="112" t="s">
        <v>3113</v>
      </c>
      <c r="C644" s="112">
        <v>3</v>
      </c>
      <c r="D644" s="117">
        <v>0.0003950518053746063</v>
      </c>
      <c r="E644" s="117">
        <v>2.146192658025192</v>
      </c>
      <c r="F644" s="112" t="s">
        <v>4760</v>
      </c>
      <c r="G644" s="112" t="b">
        <v>0</v>
      </c>
      <c r="H644" s="112" t="b">
        <v>0</v>
      </c>
      <c r="I644" s="112" t="b">
        <v>0</v>
      </c>
      <c r="J644" s="112" t="b">
        <v>0</v>
      </c>
      <c r="K644" s="112" t="b">
        <v>0</v>
      </c>
      <c r="L644" s="112" t="b">
        <v>0</v>
      </c>
    </row>
    <row r="645" spans="1:12" ht="15">
      <c r="A645" s="112" t="s">
        <v>3113</v>
      </c>
      <c r="B645" s="112" t="s">
        <v>3419</v>
      </c>
      <c r="C645" s="112">
        <v>3</v>
      </c>
      <c r="D645" s="117">
        <v>0.0003950518053746063</v>
      </c>
      <c r="E645" s="117">
        <v>2.2164190614198906</v>
      </c>
      <c r="F645" s="112" t="s">
        <v>4760</v>
      </c>
      <c r="G645" s="112" t="b">
        <v>0</v>
      </c>
      <c r="H645" s="112" t="b">
        <v>0</v>
      </c>
      <c r="I645" s="112" t="b">
        <v>0</v>
      </c>
      <c r="J645" s="112" t="b">
        <v>0</v>
      </c>
      <c r="K645" s="112" t="b">
        <v>0</v>
      </c>
      <c r="L645" s="112" t="b">
        <v>0</v>
      </c>
    </row>
    <row r="646" spans="1:12" ht="15">
      <c r="A646" s="112" t="s">
        <v>3419</v>
      </c>
      <c r="B646" s="112" t="s">
        <v>3500</v>
      </c>
      <c r="C646" s="112">
        <v>3</v>
      </c>
      <c r="D646" s="117">
        <v>0.0003950518053746063</v>
      </c>
      <c r="E646" s="117">
        <v>2.9823358553865225</v>
      </c>
      <c r="F646" s="112" t="s">
        <v>4760</v>
      </c>
      <c r="G646" s="112" t="b">
        <v>0</v>
      </c>
      <c r="H646" s="112" t="b">
        <v>0</v>
      </c>
      <c r="I646" s="112" t="b">
        <v>0</v>
      </c>
      <c r="J646" s="112" t="b">
        <v>0</v>
      </c>
      <c r="K646" s="112" t="b">
        <v>0</v>
      </c>
      <c r="L646" s="112" t="b">
        <v>0</v>
      </c>
    </row>
    <row r="647" spans="1:12" ht="15">
      <c r="A647" s="112" t="s">
        <v>3500</v>
      </c>
      <c r="B647" s="112" t="s">
        <v>3136</v>
      </c>
      <c r="C647" s="112">
        <v>3</v>
      </c>
      <c r="D647" s="117">
        <v>0.0003950518053746063</v>
      </c>
      <c r="E647" s="117">
        <v>2.50521460066686</v>
      </c>
      <c r="F647" s="112" t="s">
        <v>4760</v>
      </c>
      <c r="G647" s="112" t="b">
        <v>0</v>
      </c>
      <c r="H647" s="112" t="b">
        <v>0</v>
      </c>
      <c r="I647" s="112" t="b">
        <v>0</v>
      </c>
      <c r="J647" s="112" t="b">
        <v>0</v>
      </c>
      <c r="K647" s="112" t="b">
        <v>0</v>
      </c>
      <c r="L647" s="112" t="b">
        <v>0</v>
      </c>
    </row>
    <row r="648" spans="1:12" ht="15">
      <c r="A648" s="112" t="s">
        <v>3136</v>
      </c>
      <c r="B648" s="112" t="s">
        <v>3501</v>
      </c>
      <c r="C648" s="112">
        <v>3</v>
      </c>
      <c r="D648" s="117">
        <v>0.0003950518053746063</v>
      </c>
      <c r="E648" s="117">
        <v>2.50521460066686</v>
      </c>
      <c r="F648" s="112" t="s">
        <v>4760</v>
      </c>
      <c r="G648" s="112" t="b">
        <v>0</v>
      </c>
      <c r="H648" s="112" t="b">
        <v>0</v>
      </c>
      <c r="I648" s="112" t="b">
        <v>0</v>
      </c>
      <c r="J648" s="112" t="b">
        <v>0</v>
      </c>
      <c r="K648" s="112" t="b">
        <v>0</v>
      </c>
      <c r="L648" s="112" t="b">
        <v>0</v>
      </c>
    </row>
    <row r="649" spans="1:12" ht="15">
      <c r="A649" s="112" t="s">
        <v>3501</v>
      </c>
      <c r="B649" s="112" t="s">
        <v>3953</v>
      </c>
      <c r="C649" s="112">
        <v>3</v>
      </c>
      <c r="D649" s="117">
        <v>0.0003950518053746063</v>
      </c>
      <c r="E649" s="117">
        <v>3.350312640681117</v>
      </c>
      <c r="F649" s="112" t="s">
        <v>4760</v>
      </c>
      <c r="G649" s="112" t="b">
        <v>0</v>
      </c>
      <c r="H649" s="112" t="b">
        <v>0</v>
      </c>
      <c r="I649" s="112" t="b">
        <v>0</v>
      </c>
      <c r="J649" s="112" t="b">
        <v>0</v>
      </c>
      <c r="K649" s="112" t="b">
        <v>1</v>
      </c>
      <c r="L649" s="112" t="b">
        <v>0</v>
      </c>
    </row>
    <row r="650" spans="1:12" ht="15">
      <c r="A650" s="112" t="s">
        <v>3953</v>
      </c>
      <c r="B650" s="112" t="s">
        <v>3719</v>
      </c>
      <c r="C650" s="112">
        <v>3</v>
      </c>
      <c r="D650" s="117">
        <v>0.0003950518053746063</v>
      </c>
      <c r="E650" s="117">
        <v>3.526403899736798</v>
      </c>
      <c r="F650" s="112" t="s">
        <v>4760</v>
      </c>
      <c r="G650" s="112" t="b">
        <v>0</v>
      </c>
      <c r="H650" s="112" t="b">
        <v>1</v>
      </c>
      <c r="I650" s="112" t="b">
        <v>0</v>
      </c>
      <c r="J650" s="112" t="b">
        <v>0</v>
      </c>
      <c r="K650" s="112" t="b">
        <v>0</v>
      </c>
      <c r="L650" s="112" t="b">
        <v>0</v>
      </c>
    </row>
    <row r="651" spans="1:12" ht="15">
      <c r="A651" s="112" t="s">
        <v>3719</v>
      </c>
      <c r="B651" s="112" t="s">
        <v>3588</v>
      </c>
      <c r="C651" s="112">
        <v>3</v>
      </c>
      <c r="D651" s="117">
        <v>0.0003950518053746063</v>
      </c>
      <c r="E651" s="117">
        <v>3.304555150120442</v>
      </c>
      <c r="F651" s="112" t="s">
        <v>4760</v>
      </c>
      <c r="G651" s="112" t="b">
        <v>0</v>
      </c>
      <c r="H651" s="112" t="b">
        <v>0</v>
      </c>
      <c r="I651" s="112" t="b">
        <v>0</v>
      </c>
      <c r="J651" s="112" t="b">
        <v>0</v>
      </c>
      <c r="K651" s="112" t="b">
        <v>1</v>
      </c>
      <c r="L651" s="112" t="b">
        <v>0</v>
      </c>
    </row>
    <row r="652" spans="1:12" ht="15">
      <c r="A652" s="112" t="s">
        <v>3588</v>
      </c>
      <c r="B652" s="112" t="s">
        <v>3954</v>
      </c>
      <c r="C652" s="112">
        <v>3</v>
      </c>
      <c r="D652" s="117">
        <v>0.0003950518053746063</v>
      </c>
      <c r="E652" s="117">
        <v>3.429493886728742</v>
      </c>
      <c r="F652" s="112" t="s">
        <v>4760</v>
      </c>
      <c r="G652" s="112" t="b">
        <v>0</v>
      </c>
      <c r="H652" s="112" t="b">
        <v>1</v>
      </c>
      <c r="I652" s="112" t="b">
        <v>0</v>
      </c>
      <c r="J652" s="112" t="b">
        <v>0</v>
      </c>
      <c r="K652" s="112" t="b">
        <v>0</v>
      </c>
      <c r="L652" s="112" t="b">
        <v>0</v>
      </c>
    </row>
    <row r="653" spans="1:12" ht="15">
      <c r="A653" s="112" t="s">
        <v>3954</v>
      </c>
      <c r="B653" s="112" t="s">
        <v>3955</v>
      </c>
      <c r="C653" s="112">
        <v>3</v>
      </c>
      <c r="D653" s="117">
        <v>0.0003950518053746063</v>
      </c>
      <c r="E653" s="117">
        <v>3.651342636345098</v>
      </c>
      <c r="F653" s="112" t="s">
        <v>4760</v>
      </c>
      <c r="G653" s="112" t="b">
        <v>0</v>
      </c>
      <c r="H653" s="112" t="b">
        <v>0</v>
      </c>
      <c r="I653" s="112" t="b">
        <v>0</v>
      </c>
      <c r="J653" s="112" t="b">
        <v>0</v>
      </c>
      <c r="K653" s="112" t="b">
        <v>0</v>
      </c>
      <c r="L653" s="112" t="b">
        <v>0</v>
      </c>
    </row>
    <row r="654" spans="1:12" ht="15">
      <c r="A654" s="112" t="s">
        <v>3955</v>
      </c>
      <c r="B654" s="112" t="s">
        <v>3956</v>
      </c>
      <c r="C654" s="112">
        <v>3</v>
      </c>
      <c r="D654" s="117">
        <v>0.0003950518053746063</v>
      </c>
      <c r="E654" s="117">
        <v>3.651342636345098</v>
      </c>
      <c r="F654" s="112" t="s">
        <v>4760</v>
      </c>
      <c r="G654" s="112" t="b">
        <v>0</v>
      </c>
      <c r="H654" s="112" t="b">
        <v>0</v>
      </c>
      <c r="I654" s="112" t="b">
        <v>0</v>
      </c>
      <c r="J654" s="112" t="b">
        <v>0</v>
      </c>
      <c r="K654" s="112" t="b">
        <v>0</v>
      </c>
      <c r="L654" s="112" t="b">
        <v>0</v>
      </c>
    </row>
    <row r="655" spans="1:12" ht="15">
      <c r="A655" s="112" t="s">
        <v>3956</v>
      </c>
      <c r="B655" s="112" t="s">
        <v>3098</v>
      </c>
      <c r="C655" s="112">
        <v>3</v>
      </c>
      <c r="D655" s="117">
        <v>0.0003950518053746063</v>
      </c>
      <c r="E655" s="117">
        <v>2.3576118794226164</v>
      </c>
      <c r="F655" s="112" t="s">
        <v>4760</v>
      </c>
      <c r="G655" s="112" t="b">
        <v>0</v>
      </c>
      <c r="H655" s="112" t="b">
        <v>0</v>
      </c>
      <c r="I655" s="112" t="b">
        <v>0</v>
      </c>
      <c r="J655" s="112" t="b">
        <v>0</v>
      </c>
      <c r="K655" s="112" t="b">
        <v>0</v>
      </c>
      <c r="L655" s="112" t="b">
        <v>0</v>
      </c>
    </row>
    <row r="656" spans="1:12" ht="15">
      <c r="A656" s="112" t="s">
        <v>3098</v>
      </c>
      <c r="B656" s="112" t="s">
        <v>3264</v>
      </c>
      <c r="C656" s="112">
        <v>3</v>
      </c>
      <c r="D656" s="117">
        <v>0.0003950518053746063</v>
      </c>
      <c r="E656" s="117">
        <v>1.8274338954007792</v>
      </c>
      <c r="F656" s="112" t="s">
        <v>4760</v>
      </c>
      <c r="G656" s="112" t="b">
        <v>0</v>
      </c>
      <c r="H656" s="112" t="b">
        <v>0</v>
      </c>
      <c r="I656" s="112" t="b">
        <v>0</v>
      </c>
      <c r="J656" s="112" t="b">
        <v>0</v>
      </c>
      <c r="K656" s="112" t="b">
        <v>0</v>
      </c>
      <c r="L656" s="112" t="b">
        <v>0</v>
      </c>
    </row>
    <row r="657" spans="1:12" ht="15">
      <c r="A657" s="112" t="s">
        <v>3264</v>
      </c>
      <c r="B657" s="112" t="s">
        <v>3957</v>
      </c>
      <c r="C657" s="112">
        <v>3</v>
      </c>
      <c r="D657" s="117">
        <v>0.0003950518053746063</v>
      </c>
      <c r="E657" s="117">
        <v>3.1284638910647606</v>
      </c>
      <c r="F657" s="112" t="s">
        <v>4760</v>
      </c>
      <c r="G657" s="112" t="b">
        <v>0</v>
      </c>
      <c r="H657" s="112" t="b">
        <v>0</v>
      </c>
      <c r="I657" s="112" t="b">
        <v>0</v>
      </c>
      <c r="J657" s="112" t="b">
        <v>0</v>
      </c>
      <c r="K657" s="112" t="b">
        <v>0</v>
      </c>
      <c r="L657" s="112" t="b">
        <v>0</v>
      </c>
    </row>
    <row r="658" spans="1:12" ht="15">
      <c r="A658" s="112" t="s">
        <v>3957</v>
      </c>
      <c r="B658" s="112" t="s">
        <v>3958</v>
      </c>
      <c r="C658" s="112">
        <v>3</v>
      </c>
      <c r="D658" s="117">
        <v>0.0003950518053746063</v>
      </c>
      <c r="E658" s="117">
        <v>3.651342636345098</v>
      </c>
      <c r="F658" s="112" t="s">
        <v>4760</v>
      </c>
      <c r="G658" s="112" t="b">
        <v>0</v>
      </c>
      <c r="H658" s="112" t="b">
        <v>0</v>
      </c>
      <c r="I658" s="112" t="b">
        <v>0</v>
      </c>
      <c r="J658" s="112" t="b">
        <v>0</v>
      </c>
      <c r="K658" s="112" t="b">
        <v>0</v>
      </c>
      <c r="L658" s="112" t="b">
        <v>0</v>
      </c>
    </row>
    <row r="659" spans="1:12" ht="15">
      <c r="A659" s="112" t="s">
        <v>3720</v>
      </c>
      <c r="B659" s="112" t="s">
        <v>3498</v>
      </c>
      <c r="C659" s="112">
        <v>3</v>
      </c>
      <c r="D659" s="117">
        <v>0.0003950518053746063</v>
      </c>
      <c r="E659" s="117">
        <v>3.225373904072817</v>
      </c>
      <c r="F659" s="112" t="s">
        <v>4760</v>
      </c>
      <c r="G659" s="112" t="b">
        <v>0</v>
      </c>
      <c r="H659" s="112" t="b">
        <v>0</v>
      </c>
      <c r="I659" s="112" t="b">
        <v>0</v>
      </c>
      <c r="J659" s="112" t="b">
        <v>0</v>
      </c>
      <c r="K659" s="112" t="b">
        <v>0</v>
      </c>
      <c r="L659" s="112" t="b">
        <v>0</v>
      </c>
    </row>
    <row r="660" spans="1:12" ht="15">
      <c r="A660" s="112" t="s">
        <v>3498</v>
      </c>
      <c r="B660" s="112" t="s">
        <v>3529</v>
      </c>
      <c r="C660" s="112">
        <v>3</v>
      </c>
      <c r="D660" s="117">
        <v>0.0003950518053746063</v>
      </c>
      <c r="E660" s="117">
        <v>3.1284638910647606</v>
      </c>
      <c r="F660" s="112" t="s">
        <v>4760</v>
      </c>
      <c r="G660" s="112" t="b">
        <v>0</v>
      </c>
      <c r="H660" s="112" t="b">
        <v>0</v>
      </c>
      <c r="I660" s="112" t="b">
        <v>0</v>
      </c>
      <c r="J660" s="112" t="b">
        <v>0</v>
      </c>
      <c r="K660" s="112" t="b">
        <v>0</v>
      </c>
      <c r="L660" s="112" t="b">
        <v>0</v>
      </c>
    </row>
    <row r="661" spans="1:12" ht="15">
      <c r="A661" s="112" t="s">
        <v>3529</v>
      </c>
      <c r="B661" s="112" t="s">
        <v>3626</v>
      </c>
      <c r="C661" s="112">
        <v>3</v>
      </c>
      <c r="D661" s="117">
        <v>0.0003950518053746063</v>
      </c>
      <c r="E661" s="117">
        <v>3.304555150120442</v>
      </c>
      <c r="F661" s="112" t="s">
        <v>4760</v>
      </c>
      <c r="G661" s="112" t="b">
        <v>0</v>
      </c>
      <c r="H661" s="112" t="b">
        <v>0</v>
      </c>
      <c r="I661" s="112" t="b">
        <v>0</v>
      </c>
      <c r="J661" s="112" t="b">
        <v>0</v>
      </c>
      <c r="K661" s="112" t="b">
        <v>0</v>
      </c>
      <c r="L661" s="112" t="b">
        <v>0</v>
      </c>
    </row>
    <row r="662" spans="1:12" ht="15">
      <c r="A662" s="112" t="s">
        <v>3626</v>
      </c>
      <c r="B662" s="112" t="s">
        <v>3959</v>
      </c>
      <c r="C662" s="112">
        <v>3</v>
      </c>
      <c r="D662" s="117">
        <v>0.0003950518053746063</v>
      </c>
      <c r="E662" s="117">
        <v>3.526403899736798</v>
      </c>
      <c r="F662" s="112" t="s">
        <v>4760</v>
      </c>
      <c r="G662" s="112" t="b">
        <v>0</v>
      </c>
      <c r="H662" s="112" t="b">
        <v>0</v>
      </c>
      <c r="I662" s="112" t="b">
        <v>0</v>
      </c>
      <c r="J662" s="112" t="b">
        <v>0</v>
      </c>
      <c r="K662" s="112" t="b">
        <v>0</v>
      </c>
      <c r="L662" s="112" t="b">
        <v>0</v>
      </c>
    </row>
    <row r="663" spans="1:12" ht="15">
      <c r="A663" s="112" t="s">
        <v>3959</v>
      </c>
      <c r="B663" s="112" t="s">
        <v>3960</v>
      </c>
      <c r="C663" s="112">
        <v>3</v>
      </c>
      <c r="D663" s="117">
        <v>0.0003950518053746063</v>
      </c>
      <c r="E663" s="117">
        <v>3.651342636345098</v>
      </c>
      <c r="F663" s="112" t="s">
        <v>4760</v>
      </c>
      <c r="G663" s="112" t="b">
        <v>0</v>
      </c>
      <c r="H663" s="112" t="b">
        <v>0</v>
      </c>
      <c r="I663" s="112" t="b">
        <v>0</v>
      </c>
      <c r="J663" s="112" t="b">
        <v>0</v>
      </c>
      <c r="K663" s="112" t="b">
        <v>0</v>
      </c>
      <c r="L663" s="112" t="b">
        <v>0</v>
      </c>
    </row>
    <row r="664" spans="1:12" ht="15">
      <c r="A664" s="112" t="s">
        <v>3960</v>
      </c>
      <c r="B664" s="112" t="s">
        <v>3961</v>
      </c>
      <c r="C664" s="112">
        <v>3</v>
      </c>
      <c r="D664" s="117">
        <v>0.0003950518053746063</v>
      </c>
      <c r="E664" s="117">
        <v>3.651342636345098</v>
      </c>
      <c r="F664" s="112" t="s">
        <v>4760</v>
      </c>
      <c r="G664" s="112" t="b">
        <v>0</v>
      </c>
      <c r="H664" s="112" t="b">
        <v>0</v>
      </c>
      <c r="I664" s="112" t="b">
        <v>0</v>
      </c>
      <c r="J664" s="112" t="b">
        <v>0</v>
      </c>
      <c r="K664" s="112" t="b">
        <v>0</v>
      </c>
      <c r="L664" s="112" t="b">
        <v>0</v>
      </c>
    </row>
    <row r="665" spans="1:12" ht="15">
      <c r="A665" s="112" t="s">
        <v>3961</v>
      </c>
      <c r="B665" s="112" t="s">
        <v>3962</v>
      </c>
      <c r="C665" s="112">
        <v>3</v>
      </c>
      <c r="D665" s="117">
        <v>0.0003950518053746063</v>
      </c>
      <c r="E665" s="117">
        <v>3.651342636345098</v>
      </c>
      <c r="F665" s="112" t="s">
        <v>4760</v>
      </c>
      <c r="G665" s="112" t="b">
        <v>0</v>
      </c>
      <c r="H665" s="112" t="b">
        <v>0</v>
      </c>
      <c r="I665" s="112" t="b">
        <v>0</v>
      </c>
      <c r="J665" s="112" t="b">
        <v>0</v>
      </c>
      <c r="K665" s="112" t="b">
        <v>0</v>
      </c>
      <c r="L665" s="112" t="b">
        <v>0</v>
      </c>
    </row>
    <row r="666" spans="1:12" ht="15">
      <c r="A666" s="112" t="s">
        <v>3962</v>
      </c>
      <c r="B666" s="112" t="s">
        <v>3502</v>
      </c>
      <c r="C666" s="112">
        <v>3</v>
      </c>
      <c r="D666" s="117">
        <v>0.0003950518053746063</v>
      </c>
      <c r="E666" s="117">
        <v>3.350312640681117</v>
      </c>
      <c r="F666" s="112" t="s">
        <v>4760</v>
      </c>
      <c r="G666" s="112" t="b">
        <v>0</v>
      </c>
      <c r="H666" s="112" t="b">
        <v>0</v>
      </c>
      <c r="I666" s="112" t="b">
        <v>0</v>
      </c>
      <c r="J666" s="112" t="b">
        <v>0</v>
      </c>
      <c r="K666" s="112" t="b">
        <v>0</v>
      </c>
      <c r="L666" s="112" t="b">
        <v>0</v>
      </c>
    </row>
    <row r="667" spans="1:12" ht="15">
      <c r="A667" s="112" t="s">
        <v>3502</v>
      </c>
      <c r="B667" s="112" t="s">
        <v>3963</v>
      </c>
      <c r="C667" s="112">
        <v>3</v>
      </c>
      <c r="D667" s="117">
        <v>0.0003950518053746063</v>
      </c>
      <c r="E667" s="117">
        <v>3.350312640681117</v>
      </c>
      <c r="F667" s="112" t="s">
        <v>4760</v>
      </c>
      <c r="G667" s="112" t="b">
        <v>0</v>
      </c>
      <c r="H667" s="112" t="b">
        <v>0</v>
      </c>
      <c r="I667" s="112" t="b">
        <v>0</v>
      </c>
      <c r="J667" s="112" t="b">
        <v>0</v>
      </c>
      <c r="K667" s="112" t="b">
        <v>0</v>
      </c>
      <c r="L667" s="112" t="b">
        <v>0</v>
      </c>
    </row>
    <row r="668" spans="1:12" ht="15">
      <c r="A668" s="112" t="s">
        <v>3963</v>
      </c>
      <c r="B668" s="112" t="s">
        <v>3964</v>
      </c>
      <c r="C668" s="112">
        <v>3</v>
      </c>
      <c r="D668" s="117">
        <v>0.0003950518053746063</v>
      </c>
      <c r="E668" s="117">
        <v>3.651342636345098</v>
      </c>
      <c r="F668" s="112" t="s">
        <v>4760</v>
      </c>
      <c r="G668" s="112" t="b">
        <v>0</v>
      </c>
      <c r="H668" s="112" t="b">
        <v>0</v>
      </c>
      <c r="I668" s="112" t="b">
        <v>0</v>
      </c>
      <c r="J668" s="112" t="b">
        <v>0</v>
      </c>
      <c r="K668" s="112" t="b">
        <v>0</v>
      </c>
      <c r="L668" s="112" t="b">
        <v>0</v>
      </c>
    </row>
    <row r="669" spans="1:12" ht="15">
      <c r="A669" s="112" t="s">
        <v>3964</v>
      </c>
      <c r="B669" s="112" t="s">
        <v>3965</v>
      </c>
      <c r="C669" s="112">
        <v>3</v>
      </c>
      <c r="D669" s="117">
        <v>0.0003950518053746063</v>
      </c>
      <c r="E669" s="117">
        <v>3.651342636345098</v>
      </c>
      <c r="F669" s="112" t="s">
        <v>4760</v>
      </c>
      <c r="G669" s="112" t="b">
        <v>0</v>
      </c>
      <c r="H669" s="112" t="b">
        <v>0</v>
      </c>
      <c r="I669" s="112" t="b">
        <v>0</v>
      </c>
      <c r="J669" s="112" t="b">
        <v>0</v>
      </c>
      <c r="K669" s="112" t="b">
        <v>0</v>
      </c>
      <c r="L669" s="112" t="b">
        <v>0</v>
      </c>
    </row>
    <row r="670" spans="1:12" ht="15">
      <c r="A670" s="112" t="s">
        <v>3965</v>
      </c>
      <c r="B670" s="112" t="s">
        <v>3966</v>
      </c>
      <c r="C670" s="112">
        <v>3</v>
      </c>
      <c r="D670" s="117">
        <v>0.0003950518053746063</v>
      </c>
      <c r="E670" s="117">
        <v>3.651342636345098</v>
      </c>
      <c r="F670" s="112" t="s">
        <v>4760</v>
      </c>
      <c r="G670" s="112" t="b">
        <v>0</v>
      </c>
      <c r="H670" s="112" t="b">
        <v>0</v>
      </c>
      <c r="I670" s="112" t="b">
        <v>0</v>
      </c>
      <c r="J670" s="112" t="b">
        <v>0</v>
      </c>
      <c r="K670" s="112" t="b">
        <v>0</v>
      </c>
      <c r="L670" s="112" t="b">
        <v>0</v>
      </c>
    </row>
    <row r="671" spans="1:12" ht="15">
      <c r="A671" s="112" t="s">
        <v>3966</v>
      </c>
      <c r="B671" s="112" t="s">
        <v>3967</v>
      </c>
      <c r="C671" s="112">
        <v>3</v>
      </c>
      <c r="D671" s="117">
        <v>0.0003950518053746063</v>
      </c>
      <c r="E671" s="117">
        <v>3.651342636345098</v>
      </c>
      <c r="F671" s="112" t="s">
        <v>4760</v>
      </c>
      <c r="G671" s="112" t="b">
        <v>0</v>
      </c>
      <c r="H671" s="112" t="b">
        <v>0</v>
      </c>
      <c r="I671" s="112" t="b">
        <v>0</v>
      </c>
      <c r="J671" s="112" t="b">
        <v>0</v>
      </c>
      <c r="K671" s="112" t="b">
        <v>0</v>
      </c>
      <c r="L671" s="112" t="b">
        <v>0</v>
      </c>
    </row>
    <row r="672" spans="1:12" ht="15">
      <c r="A672" s="112" t="s">
        <v>3967</v>
      </c>
      <c r="B672" s="112" t="s">
        <v>3503</v>
      </c>
      <c r="C672" s="112">
        <v>3</v>
      </c>
      <c r="D672" s="117">
        <v>0.0003950518053746063</v>
      </c>
      <c r="E672" s="117">
        <v>3.350312640681117</v>
      </c>
      <c r="F672" s="112" t="s">
        <v>4760</v>
      </c>
      <c r="G672" s="112" t="b">
        <v>0</v>
      </c>
      <c r="H672" s="112" t="b">
        <v>0</v>
      </c>
      <c r="I672" s="112" t="b">
        <v>0</v>
      </c>
      <c r="J672" s="112" t="b">
        <v>0</v>
      </c>
      <c r="K672" s="112" t="b">
        <v>0</v>
      </c>
      <c r="L672" s="112" t="b">
        <v>0</v>
      </c>
    </row>
    <row r="673" spans="1:12" ht="15">
      <c r="A673" s="112" t="s">
        <v>3503</v>
      </c>
      <c r="B673" s="112" t="s">
        <v>3968</v>
      </c>
      <c r="C673" s="112">
        <v>3</v>
      </c>
      <c r="D673" s="117">
        <v>0.0003950518053746063</v>
      </c>
      <c r="E673" s="117">
        <v>3.350312640681117</v>
      </c>
      <c r="F673" s="112" t="s">
        <v>4760</v>
      </c>
      <c r="G673" s="112" t="b">
        <v>0</v>
      </c>
      <c r="H673" s="112" t="b">
        <v>0</v>
      </c>
      <c r="I673" s="112" t="b">
        <v>0</v>
      </c>
      <c r="J673" s="112" t="b">
        <v>0</v>
      </c>
      <c r="K673" s="112" t="b">
        <v>0</v>
      </c>
      <c r="L673" s="112" t="b">
        <v>0</v>
      </c>
    </row>
    <row r="674" spans="1:12" ht="15">
      <c r="A674" s="112" t="s">
        <v>3968</v>
      </c>
      <c r="B674" s="112" t="s">
        <v>3969</v>
      </c>
      <c r="C674" s="112">
        <v>3</v>
      </c>
      <c r="D674" s="117">
        <v>0.0003950518053746063</v>
      </c>
      <c r="E674" s="117">
        <v>3.651342636345098</v>
      </c>
      <c r="F674" s="112" t="s">
        <v>4760</v>
      </c>
      <c r="G674" s="112" t="b">
        <v>0</v>
      </c>
      <c r="H674" s="112" t="b">
        <v>0</v>
      </c>
      <c r="I674" s="112" t="b">
        <v>0</v>
      </c>
      <c r="J674" s="112" t="b">
        <v>0</v>
      </c>
      <c r="K674" s="112" t="b">
        <v>0</v>
      </c>
      <c r="L674" s="112" t="b">
        <v>0</v>
      </c>
    </row>
    <row r="675" spans="1:12" ht="15">
      <c r="A675" s="112" t="s">
        <v>3969</v>
      </c>
      <c r="B675" s="112" t="s">
        <v>3970</v>
      </c>
      <c r="C675" s="112">
        <v>3</v>
      </c>
      <c r="D675" s="117">
        <v>0.0003950518053746063</v>
      </c>
      <c r="E675" s="117">
        <v>3.651342636345098</v>
      </c>
      <c r="F675" s="112" t="s">
        <v>4760</v>
      </c>
      <c r="G675" s="112" t="b">
        <v>0</v>
      </c>
      <c r="H675" s="112" t="b">
        <v>0</v>
      </c>
      <c r="I675" s="112" t="b">
        <v>0</v>
      </c>
      <c r="J675" s="112" t="b">
        <v>0</v>
      </c>
      <c r="K675" s="112" t="b">
        <v>0</v>
      </c>
      <c r="L675" s="112" t="b">
        <v>0</v>
      </c>
    </row>
    <row r="676" spans="1:12" ht="15">
      <c r="A676" s="112" t="s">
        <v>3970</v>
      </c>
      <c r="B676" s="112" t="s">
        <v>3971</v>
      </c>
      <c r="C676" s="112">
        <v>3</v>
      </c>
      <c r="D676" s="117">
        <v>0.0003950518053746063</v>
      </c>
      <c r="E676" s="117">
        <v>3.651342636345098</v>
      </c>
      <c r="F676" s="112" t="s">
        <v>4760</v>
      </c>
      <c r="G676" s="112" t="b">
        <v>0</v>
      </c>
      <c r="H676" s="112" t="b">
        <v>0</v>
      </c>
      <c r="I676" s="112" t="b">
        <v>0</v>
      </c>
      <c r="J676" s="112" t="b">
        <v>0</v>
      </c>
      <c r="K676" s="112" t="b">
        <v>0</v>
      </c>
      <c r="L676" s="112" t="b">
        <v>0</v>
      </c>
    </row>
    <row r="677" spans="1:12" ht="15">
      <c r="A677" s="112" t="s">
        <v>3971</v>
      </c>
      <c r="B677" s="112" t="s">
        <v>3502</v>
      </c>
      <c r="C677" s="112">
        <v>3</v>
      </c>
      <c r="D677" s="117">
        <v>0.0003950518053746063</v>
      </c>
      <c r="E677" s="117">
        <v>3.350312640681117</v>
      </c>
      <c r="F677" s="112" t="s">
        <v>4760</v>
      </c>
      <c r="G677" s="112" t="b">
        <v>0</v>
      </c>
      <c r="H677" s="112" t="b">
        <v>0</v>
      </c>
      <c r="I677" s="112" t="b">
        <v>0</v>
      </c>
      <c r="J677" s="112" t="b">
        <v>0</v>
      </c>
      <c r="K677" s="112" t="b">
        <v>0</v>
      </c>
      <c r="L677" s="112" t="b">
        <v>0</v>
      </c>
    </row>
    <row r="678" spans="1:12" ht="15">
      <c r="A678" s="112" t="s">
        <v>3502</v>
      </c>
      <c r="B678" s="112" t="s">
        <v>3972</v>
      </c>
      <c r="C678" s="112">
        <v>3</v>
      </c>
      <c r="D678" s="117">
        <v>0.0003950518053746063</v>
      </c>
      <c r="E678" s="117">
        <v>3.350312640681117</v>
      </c>
      <c r="F678" s="112" t="s">
        <v>4760</v>
      </c>
      <c r="G678" s="112" t="b">
        <v>0</v>
      </c>
      <c r="H678" s="112" t="b">
        <v>0</v>
      </c>
      <c r="I678" s="112" t="b">
        <v>0</v>
      </c>
      <c r="J678" s="112" t="b">
        <v>0</v>
      </c>
      <c r="K678" s="112" t="b">
        <v>0</v>
      </c>
      <c r="L678" s="112" t="b">
        <v>0</v>
      </c>
    </row>
    <row r="679" spans="1:12" ht="15">
      <c r="A679" s="112" t="s">
        <v>3972</v>
      </c>
      <c r="B679" s="112" t="s">
        <v>3973</v>
      </c>
      <c r="C679" s="112">
        <v>3</v>
      </c>
      <c r="D679" s="117">
        <v>0.0003950518053746063</v>
      </c>
      <c r="E679" s="117">
        <v>3.651342636345098</v>
      </c>
      <c r="F679" s="112" t="s">
        <v>4760</v>
      </c>
      <c r="G679" s="112" t="b">
        <v>0</v>
      </c>
      <c r="H679" s="112" t="b">
        <v>0</v>
      </c>
      <c r="I679" s="112" t="b">
        <v>0</v>
      </c>
      <c r="J679" s="112" t="b">
        <v>0</v>
      </c>
      <c r="K679" s="112" t="b">
        <v>0</v>
      </c>
      <c r="L679" s="112" t="b">
        <v>0</v>
      </c>
    </row>
    <row r="680" spans="1:12" ht="15">
      <c r="A680" s="112" t="s">
        <v>3973</v>
      </c>
      <c r="B680" s="112" t="s">
        <v>3974</v>
      </c>
      <c r="C680" s="112">
        <v>3</v>
      </c>
      <c r="D680" s="117">
        <v>0.0003950518053746063</v>
      </c>
      <c r="E680" s="117">
        <v>3.651342636345098</v>
      </c>
      <c r="F680" s="112" t="s">
        <v>4760</v>
      </c>
      <c r="G680" s="112" t="b">
        <v>0</v>
      </c>
      <c r="H680" s="112" t="b">
        <v>0</v>
      </c>
      <c r="I680" s="112" t="b">
        <v>0</v>
      </c>
      <c r="J680" s="112" t="b">
        <v>0</v>
      </c>
      <c r="K680" s="112" t="b">
        <v>0</v>
      </c>
      <c r="L680" s="112" t="b">
        <v>0</v>
      </c>
    </row>
    <row r="681" spans="1:12" ht="15">
      <c r="A681" s="112" t="s">
        <v>3974</v>
      </c>
      <c r="B681" s="112" t="s">
        <v>3500</v>
      </c>
      <c r="C681" s="112">
        <v>3</v>
      </c>
      <c r="D681" s="117">
        <v>0.0003950518053746063</v>
      </c>
      <c r="E681" s="117">
        <v>3.350312640681117</v>
      </c>
      <c r="F681" s="112" t="s">
        <v>4760</v>
      </c>
      <c r="G681" s="112" t="b">
        <v>0</v>
      </c>
      <c r="H681" s="112" t="b">
        <v>0</v>
      </c>
      <c r="I681" s="112" t="b">
        <v>0</v>
      </c>
      <c r="J681" s="112" t="b">
        <v>0</v>
      </c>
      <c r="K681" s="112" t="b">
        <v>0</v>
      </c>
      <c r="L681" s="112" t="b">
        <v>0</v>
      </c>
    </row>
    <row r="682" spans="1:12" ht="15">
      <c r="A682" s="112" t="s">
        <v>3500</v>
      </c>
      <c r="B682" s="112" t="s">
        <v>3501</v>
      </c>
      <c r="C682" s="112">
        <v>3</v>
      </c>
      <c r="D682" s="117">
        <v>0.0003950518053746063</v>
      </c>
      <c r="E682" s="117">
        <v>3.0492826450171355</v>
      </c>
      <c r="F682" s="112" t="s">
        <v>4760</v>
      </c>
      <c r="G682" s="112" t="b">
        <v>0</v>
      </c>
      <c r="H682" s="112" t="b">
        <v>0</v>
      </c>
      <c r="I682" s="112" t="b">
        <v>0</v>
      </c>
      <c r="J682" s="112" t="b">
        <v>0</v>
      </c>
      <c r="K682" s="112" t="b">
        <v>0</v>
      </c>
      <c r="L682" s="112" t="b">
        <v>0</v>
      </c>
    </row>
    <row r="683" spans="1:12" ht="15">
      <c r="A683" s="112" t="s">
        <v>3501</v>
      </c>
      <c r="B683" s="112" t="s">
        <v>3340</v>
      </c>
      <c r="C683" s="112">
        <v>3</v>
      </c>
      <c r="D683" s="117">
        <v>0.0003950518053746063</v>
      </c>
      <c r="E683" s="117">
        <v>2.9243439084088356</v>
      </c>
      <c r="F683" s="112" t="s">
        <v>4760</v>
      </c>
      <c r="G683" s="112" t="b">
        <v>0</v>
      </c>
      <c r="H683" s="112" t="b">
        <v>0</v>
      </c>
      <c r="I683" s="112" t="b">
        <v>0</v>
      </c>
      <c r="J683" s="112" t="b">
        <v>0</v>
      </c>
      <c r="K683" s="112" t="b">
        <v>0</v>
      </c>
      <c r="L683" s="112" t="b">
        <v>0</v>
      </c>
    </row>
    <row r="684" spans="1:12" ht="15">
      <c r="A684" s="112" t="s">
        <v>3340</v>
      </c>
      <c r="B684" s="112" t="s">
        <v>3975</v>
      </c>
      <c r="C684" s="112">
        <v>3</v>
      </c>
      <c r="D684" s="117">
        <v>0.0003950518053746063</v>
      </c>
      <c r="E684" s="117">
        <v>3.225373904072817</v>
      </c>
      <c r="F684" s="112" t="s">
        <v>4760</v>
      </c>
      <c r="G684" s="112" t="b">
        <v>0</v>
      </c>
      <c r="H684" s="112" t="b">
        <v>0</v>
      </c>
      <c r="I684" s="112" t="b">
        <v>0</v>
      </c>
      <c r="J684" s="112" t="b">
        <v>0</v>
      </c>
      <c r="K684" s="112" t="b">
        <v>0</v>
      </c>
      <c r="L684" s="112" t="b">
        <v>0</v>
      </c>
    </row>
    <row r="685" spans="1:12" ht="15">
      <c r="A685" s="112" t="s">
        <v>3975</v>
      </c>
      <c r="B685" s="112" t="s">
        <v>3976</v>
      </c>
      <c r="C685" s="112">
        <v>3</v>
      </c>
      <c r="D685" s="117">
        <v>0.0003950518053746063</v>
      </c>
      <c r="E685" s="117">
        <v>3.651342636345098</v>
      </c>
      <c r="F685" s="112" t="s">
        <v>4760</v>
      </c>
      <c r="G685" s="112" t="b">
        <v>0</v>
      </c>
      <c r="H685" s="112" t="b">
        <v>0</v>
      </c>
      <c r="I685" s="112" t="b">
        <v>0</v>
      </c>
      <c r="J685" s="112" t="b">
        <v>0</v>
      </c>
      <c r="K685" s="112" t="b">
        <v>0</v>
      </c>
      <c r="L685" s="112" t="b">
        <v>0</v>
      </c>
    </row>
    <row r="686" spans="1:12" ht="15">
      <c r="A686" s="112" t="s">
        <v>3976</v>
      </c>
      <c r="B686" s="112" t="s">
        <v>3409</v>
      </c>
      <c r="C686" s="112">
        <v>3</v>
      </c>
      <c r="D686" s="117">
        <v>0.0003950518053746063</v>
      </c>
      <c r="E686" s="117">
        <v>3.2833658510505037</v>
      </c>
      <c r="F686" s="112" t="s">
        <v>4760</v>
      </c>
      <c r="G686" s="112" t="b">
        <v>0</v>
      </c>
      <c r="H686" s="112" t="b">
        <v>0</v>
      </c>
      <c r="I686" s="112" t="b">
        <v>0</v>
      </c>
      <c r="J686" s="112" t="b">
        <v>0</v>
      </c>
      <c r="K686" s="112" t="b">
        <v>0</v>
      </c>
      <c r="L686" s="112" t="b">
        <v>0</v>
      </c>
    </row>
    <row r="687" spans="1:12" ht="15">
      <c r="A687" s="112" t="s">
        <v>3409</v>
      </c>
      <c r="B687" s="112" t="s">
        <v>3977</v>
      </c>
      <c r="C687" s="112">
        <v>3</v>
      </c>
      <c r="D687" s="117">
        <v>0.0003950518053746063</v>
      </c>
      <c r="E687" s="117">
        <v>3.2833658510505037</v>
      </c>
      <c r="F687" s="112" t="s">
        <v>4760</v>
      </c>
      <c r="G687" s="112" t="b">
        <v>0</v>
      </c>
      <c r="H687" s="112" t="b">
        <v>0</v>
      </c>
      <c r="I687" s="112" t="b">
        <v>0</v>
      </c>
      <c r="J687" s="112" t="b">
        <v>0</v>
      </c>
      <c r="K687" s="112" t="b">
        <v>0</v>
      </c>
      <c r="L687" s="112" t="b">
        <v>0</v>
      </c>
    </row>
    <row r="688" spans="1:12" ht="15">
      <c r="A688" s="112" t="s">
        <v>3977</v>
      </c>
      <c r="B688" s="112" t="s">
        <v>3978</v>
      </c>
      <c r="C688" s="112">
        <v>3</v>
      </c>
      <c r="D688" s="117">
        <v>0.0003950518053746063</v>
      </c>
      <c r="E688" s="117">
        <v>3.651342636345098</v>
      </c>
      <c r="F688" s="112" t="s">
        <v>4760</v>
      </c>
      <c r="G688" s="112" t="b">
        <v>0</v>
      </c>
      <c r="H688" s="112" t="b">
        <v>0</v>
      </c>
      <c r="I688" s="112" t="b">
        <v>0</v>
      </c>
      <c r="J688" s="112" t="b">
        <v>0</v>
      </c>
      <c r="K688" s="112" t="b">
        <v>0</v>
      </c>
      <c r="L688" s="112" t="b">
        <v>0</v>
      </c>
    </row>
    <row r="689" spans="1:12" ht="15">
      <c r="A689" s="112" t="s">
        <v>3978</v>
      </c>
      <c r="B689" s="112" t="s">
        <v>3334</v>
      </c>
      <c r="C689" s="112">
        <v>3</v>
      </c>
      <c r="D689" s="117">
        <v>0.0003950518053746063</v>
      </c>
      <c r="E689" s="117">
        <v>3.225373904072817</v>
      </c>
      <c r="F689" s="112" t="s">
        <v>4760</v>
      </c>
      <c r="G689" s="112" t="b">
        <v>0</v>
      </c>
      <c r="H689" s="112" t="b">
        <v>0</v>
      </c>
      <c r="I689" s="112" t="b">
        <v>0</v>
      </c>
      <c r="J689" s="112" t="b">
        <v>0</v>
      </c>
      <c r="K689" s="112" t="b">
        <v>0</v>
      </c>
      <c r="L689" s="112" t="b">
        <v>0</v>
      </c>
    </row>
    <row r="690" spans="1:12" ht="15">
      <c r="A690" s="112" t="s">
        <v>3334</v>
      </c>
      <c r="B690" s="112" t="s">
        <v>3979</v>
      </c>
      <c r="C690" s="112">
        <v>3</v>
      </c>
      <c r="D690" s="117">
        <v>0.0003950518053746063</v>
      </c>
      <c r="E690" s="117">
        <v>3.225373904072817</v>
      </c>
      <c r="F690" s="112" t="s">
        <v>4760</v>
      </c>
      <c r="G690" s="112" t="b">
        <v>0</v>
      </c>
      <c r="H690" s="112" t="b">
        <v>0</v>
      </c>
      <c r="I690" s="112" t="b">
        <v>0</v>
      </c>
      <c r="J690" s="112" t="b">
        <v>0</v>
      </c>
      <c r="K690" s="112" t="b">
        <v>0</v>
      </c>
      <c r="L690" s="112" t="b">
        <v>0</v>
      </c>
    </row>
    <row r="691" spans="1:12" ht="15">
      <c r="A691" s="112" t="s">
        <v>3979</v>
      </c>
      <c r="B691" s="112" t="s">
        <v>3980</v>
      </c>
      <c r="C691" s="112">
        <v>3</v>
      </c>
      <c r="D691" s="117">
        <v>0.0003950518053746063</v>
      </c>
      <c r="E691" s="117">
        <v>3.651342636345098</v>
      </c>
      <c r="F691" s="112" t="s">
        <v>4760</v>
      </c>
      <c r="G691" s="112" t="b">
        <v>0</v>
      </c>
      <c r="H691" s="112" t="b">
        <v>0</v>
      </c>
      <c r="I691" s="112" t="b">
        <v>0</v>
      </c>
      <c r="J691" s="112" t="b">
        <v>0</v>
      </c>
      <c r="K691" s="112" t="b">
        <v>0</v>
      </c>
      <c r="L691" s="112" t="b">
        <v>0</v>
      </c>
    </row>
    <row r="692" spans="1:12" ht="15">
      <c r="A692" s="112" t="s">
        <v>3980</v>
      </c>
      <c r="B692" s="112" t="s">
        <v>3981</v>
      </c>
      <c r="C692" s="112">
        <v>3</v>
      </c>
      <c r="D692" s="117">
        <v>0.0003950518053746063</v>
      </c>
      <c r="E692" s="117">
        <v>3.651342636345098</v>
      </c>
      <c r="F692" s="112" t="s">
        <v>4760</v>
      </c>
      <c r="G692" s="112" t="b">
        <v>0</v>
      </c>
      <c r="H692" s="112" t="b">
        <v>0</v>
      </c>
      <c r="I692" s="112" t="b">
        <v>0</v>
      </c>
      <c r="J692" s="112" t="b">
        <v>0</v>
      </c>
      <c r="K692" s="112" t="b">
        <v>0</v>
      </c>
      <c r="L692" s="112" t="b">
        <v>0</v>
      </c>
    </row>
    <row r="693" spans="1:12" ht="15">
      <c r="A693" s="112" t="s">
        <v>3981</v>
      </c>
      <c r="B693" s="112" t="s">
        <v>3463</v>
      </c>
      <c r="C693" s="112">
        <v>3</v>
      </c>
      <c r="D693" s="117">
        <v>0.0003950518053746063</v>
      </c>
      <c r="E693" s="117">
        <v>3.429493886728742</v>
      </c>
      <c r="F693" s="112" t="s">
        <v>4760</v>
      </c>
      <c r="G693" s="112" t="b">
        <v>0</v>
      </c>
      <c r="H693" s="112" t="b">
        <v>0</v>
      </c>
      <c r="I693" s="112" t="b">
        <v>0</v>
      </c>
      <c r="J693" s="112" t="b">
        <v>0</v>
      </c>
      <c r="K693" s="112" t="b">
        <v>0</v>
      </c>
      <c r="L693" s="112" t="b">
        <v>0</v>
      </c>
    </row>
    <row r="694" spans="1:12" ht="15">
      <c r="A694" s="112" t="s">
        <v>3463</v>
      </c>
      <c r="B694" s="112" t="s">
        <v>3982</v>
      </c>
      <c r="C694" s="112">
        <v>3</v>
      </c>
      <c r="D694" s="117">
        <v>0.0003950518053746063</v>
      </c>
      <c r="E694" s="117">
        <v>3.350312640681117</v>
      </c>
      <c r="F694" s="112" t="s">
        <v>4760</v>
      </c>
      <c r="G694" s="112" t="b">
        <v>0</v>
      </c>
      <c r="H694" s="112" t="b">
        <v>0</v>
      </c>
      <c r="I694" s="112" t="b">
        <v>0</v>
      </c>
      <c r="J694" s="112" t="b">
        <v>0</v>
      </c>
      <c r="K694" s="112" t="b">
        <v>0</v>
      </c>
      <c r="L694" s="112" t="b">
        <v>0</v>
      </c>
    </row>
    <row r="695" spans="1:12" ht="15">
      <c r="A695" s="112" t="s">
        <v>3982</v>
      </c>
      <c r="B695" s="112" t="s">
        <v>3983</v>
      </c>
      <c r="C695" s="112">
        <v>3</v>
      </c>
      <c r="D695" s="117">
        <v>0.0003950518053746063</v>
      </c>
      <c r="E695" s="117">
        <v>3.651342636345098</v>
      </c>
      <c r="F695" s="112" t="s">
        <v>4760</v>
      </c>
      <c r="G695" s="112" t="b">
        <v>0</v>
      </c>
      <c r="H695" s="112" t="b">
        <v>0</v>
      </c>
      <c r="I695" s="112" t="b">
        <v>0</v>
      </c>
      <c r="J695" s="112" t="b">
        <v>0</v>
      </c>
      <c r="K695" s="112" t="b">
        <v>0</v>
      </c>
      <c r="L695" s="112" t="b">
        <v>0</v>
      </c>
    </row>
    <row r="696" spans="1:12" ht="15">
      <c r="A696" s="112" t="s">
        <v>3983</v>
      </c>
      <c r="B696" s="112" t="s">
        <v>3984</v>
      </c>
      <c r="C696" s="112">
        <v>3</v>
      </c>
      <c r="D696" s="117">
        <v>0.0003950518053746063</v>
      </c>
      <c r="E696" s="117">
        <v>3.651342636345098</v>
      </c>
      <c r="F696" s="112" t="s">
        <v>4760</v>
      </c>
      <c r="G696" s="112" t="b">
        <v>0</v>
      </c>
      <c r="H696" s="112" t="b">
        <v>0</v>
      </c>
      <c r="I696" s="112" t="b">
        <v>0</v>
      </c>
      <c r="J696" s="112" t="b">
        <v>0</v>
      </c>
      <c r="K696" s="112" t="b">
        <v>0</v>
      </c>
      <c r="L696" s="112" t="b">
        <v>0</v>
      </c>
    </row>
    <row r="697" spans="1:12" ht="15">
      <c r="A697" s="112" t="s">
        <v>3984</v>
      </c>
      <c r="B697" s="112" t="s">
        <v>3985</v>
      </c>
      <c r="C697" s="112">
        <v>3</v>
      </c>
      <c r="D697" s="117">
        <v>0.0003950518053746063</v>
      </c>
      <c r="E697" s="117">
        <v>3.651342636345098</v>
      </c>
      <c r="F697" s="112" t="s">
        <v>4760</v>
      </c>
      <c r="G697" s="112" t="b">
        <v>0</v>
      </c>
      <c r="H697" s="112" t="b">
        <v>0</v>
      </c>
      <c r="I697" s="112" t="b">
        <v>0</v>
      </c>
      <c r="J697" s="112" t="b">
        <v>0</v>
      </c>
      <c r="K697" s="112" t="b">
        <v>0</v>
      </c>
      <c r="L697" s="112" t="b">
        <v>0</v>
      </c>
    </row>
    <row r="698" spans="1:12" ht="15">
      <c r="A698" s="112" t="s">
        <v>3985</v>
      </c>
      <c r="B698" s="112" t="s">
        <v>3986</v>
      </c>
      <c r="C698" s="112">
        <v>3</v>
      </c>
      <c r="D698" s="117">
        <v>0.0003950518053746063</v>
      </c>
      <c r="E698" s="117">
        <v>3.651342636345098</v>
      </c>
      <c r="F698" s="112" t="s">
        <v>4760</v>
      </c>
      <c r="G698" s="112" t="b">
        <v>0</v>
      </c>
      <c r="H698" s="112" t="b">
        <v>0</v>
      </c>
      <c r="I698" s="112" t="b">
        <v>0</v>
      </c>
      <c r="J698" s="112" t="b">
        <v>0</v>
      </c>
      <c r="K698" s="112" t="b">
        <v>0</v>
      </c>
      <c r="L698" s="112" t="b">
        <v>0</v>
      </c>
    </row>
    <row r="699" spans="1:12" ht="15">
      <c r="A699" s="112" t="s">
        <v>3986</v>
      </c>
      <c r="B699" s="112" t="s">
        <v>3987</v>
      </c>
      <c r="C699" s="112">
        <v>3</v>
      </c>
      <c r="D699" s="117">
        <v>0.0003950518053746063</v>
      </c>
      <c r="E699" s="117">
        <v>3.651342636345098</v>
      </c>
      <c r="F699" s="112" t="s">
        <v>4760</v>
      </c>
      <c r="G699" s="112" t="b">
        <v>0</v>
      </c>
      <c r="H699" s="112" t="b">
        <v>0</v>
      </c>
      <c r="I699" s="112" t="b">
        <v>0</v>
      </c>
      <c r="J699" s="112" t="b">
        <v>0</v>
      </c>
      <c r="K699" s="112" t="b">
        <v>0</v>
      </c>
      <c r="L699" s="112" t="b">
        <v>0</v>
      </c>
    </row>
    <row r="700" spans="1:12" ht="15">
      <c r="A700" s="112" t="s">
        <v>3987</v>
      </c>
      <c r="B700" s="112" t="s">
        <v>3988</v>
      </c>
      <c r="C700" s="112">
        <v>3</v>
      </c>
      <c r="D700" s="117">
        <v>0.0003950518053746063</v>
      </c>
      <c r="E700" s="117">
        <v>3.651342636345098</v>
      </c>
      <c r="F700" s="112" t="s">
        <v>4760</v>
      </c>
      <c r="G700" s="112" t="b">
        <v>0</v>
      </c>
      <c r="H700" s="112" t="b">
        <v>0</v>
      </c>
      <c r="I700" s="112" t="b">
        <v>0</v>
      </c>
      <c r="J700" s="112" t="b">
        <v>0</v>
      </c>
      <c r="K700" s="112" t="b">
        <v>0</v>
      </c>
      <c r="L700" s="112" t="b">
        <v>0</v>
      </c>
    </row>
    <row r="701" spans="1:12" ht="15">
      <c r="A701" s="112" t="s">
        <v>3988</v>
      </c>
      <c r="B701" s="112" t="s">
        <v>3503</v>
      </c>
      <c r="C701" s="112">
        <v>3</v>
      </c>
      <c r="D701" s="117">
        <v>0.0003950518053746063</v>
      </c>
      <c r="E701" s="117">
        <v>3.350312640681117</v>
      </c>
      <c r="F701" s="112" t="s">
        <v>4760</v>
      </c>
      <c r="G701" s="112" t="b">
        <v>0</v>
      </c>
      <c r="H701" s="112" t="b">
        <v>0</v>
      </c>
      <c r="I701" s="112" t="b">
        <v>0</v>
      </c>
      <c r="J701" s="112" t="b">
        <v>0</v>
      </c>
      <c r="K701" s="112" t="b">
        <v>0</v>
      </c>
      <c r="L701" s="112" t="b">
        <v>0</v>
      </c>
    </row>
    <row r="702" spans="1:12" ht="15">
      <c r="A702" s="112" t="s">
        <v>3503</v>
      </c>
      <c r="B702" s="112" t="s">
        <v>3989</v>
      </c>
      <c r="C702" s="112">
        <v>3</v>
      </c>
      <c r="D702" s="117">
        <v>0.0003950518053746063</v>
      </c>
      <c r="E702" s="117">
        <v>3.350312640681117</v>
      </c>
      <c r="F702" s="112" t="s">
        <v>4760</v>
      </c>
      <c r="G702" s="112" t="b">
        <v>0</v>
      </c>
      <c r="H702" s="112" t="b">
        <v>0</v>
      </c>
      <c r="I702" s="112" t="b">
        <v>0</v>
      </c>
      <c r="J702" s="112" t="b">
        <v>0</v>
      </c>
      <c r="K702" s="112" t="b">
        <v>0</v>
      </c>
      <c r="L702" s="112" t="b">
        <v>0</v>
      </c>
    </row>
    <row r="703" spans="1:12" ht="15">
      <c r="A703" s="112" t="s">
        <v>3989</v>
      </c>
      <c r="B703" s="112" t="s">
        <v>3990</v>
      </c>
      <c r="C703" s="112">
        <v>3</v>
      </c>
      <c r="D703" s="117">
        <v>0.0003950518053746063</v>
      </c>
      <c r="E703" s="117">
        <v>3.651342636345098</v>
      </c>
      <c r="F703" s="112" t="s">
        <v>4760</v>
      </c>
      <c r="G703" s="112" t="b">
        <v>0</v>
      </c>
      <c r="H703" s="112" t="b">
        <v>0</v>
      </c>
      <c r="I703" s="112" t="b">
        <v>0</v>
      </c>
      <c r="J703" s="112" t="b">
        <v>0</v>
      </c>
      <c r="K703" s="112" t="b">
        <v>0</v>
      </c>
      <c r="L703" s="112" t="b">
        <v>0</v>
      </c>
    </row>
    <row r="704" spans="1:12" ht="15">
      <c r="A704" s="112" t="s">
        <v>3990</v>
      </c>
      <c r="B704" s="112" t="s">
        <v>3991</v>
      </c>
      <c r="C704" s="112">
        <v>3</v>
      </c>
      <c r="D704" s="117">
        <v>0.0003950518053746063</v>
      </c>
      <c r="E704" s="117">
        <v>3.651342636345098</v>
      </c>
      <c r="F704" s="112" t="s">
        <v>4760</v>
      </c>
      <c r="G704" s="112" t="b">
        <v>0</v>
      </c>
      <c r="H704" s="112" t="b">
        <v>0</v>
      </c>
      <c r="I704" s="112" t="b">
        <v>0</v>
      </c>
      <c r="J704" s="112" t="b">
        <v>0</v>
      </c>
      <c r="K704" s="112" t="b">
        <v>0</v>
      </c>
      <c r="L704" s="112" t="b">
        <v>0</v>
      </c>
    </row>
    <row r="705" spans="1:12" ht="15">
      <c r="A705" s="112" t="s">
        <v>3991</v>
      </c>
      <c r="B705" s="112" t="s">
        <v>3992</v>
      </c>
      <c r="C705" s="112">
        <v>3</v>
      </c>
      <c r="D705" s="117">
        <v>0.0003950518053746063</v>
      </c>
      <c r="E705" s="117">
        <v>3.651342636345098</v>
      </c>
      <c r="F705" s="112" t="s">
        <v>4760</v>
      </c>
      <c r="G705" s="112" t="b">
        <v>0</v>
      </c>
      <c r="H705" s="112" t="b">
        <v>0</v>
      </c>
      <c r="I705" s="112" t="b">
        <v>0</v>
      </c>
      <c r="J705" s="112" t="b">
        <v>0</v>
      </c>
      <c r="K705" s="112" t="b">
        <v>0</v>
      </c>
      <c r="L705" s="112" t="b">
        <v>0</v>
      </c>
    </row>
    <row r="706" spans="1:12" ht="15">
      <c r="A706" s="112" t="s">
        <v>3992</v>
      </c>
      <c r="B706" s="112" t="s">
        <v>3993</v>
      </c>
      <c r="C706" s="112">
        <v>3</v>
      </c>
      <c r="D706" s="117">
        <v>0.0003950518053746063</v>
      </c>
      <c r="E706" s="117">
        <v>3.651342636345098</v>
      </c>
      <c r="F706" s="112" t="s">
        <v>4760</v>
      </c>
      <c r="G706" s="112" t="b">
        <v>0</v>
      </c>
      <c r="H706" s="112" t="b">
        <v>0</v>
      </c>
      <c r="I706" s="112" t="b">
        <v>0</v>
      </c>
      <c r="J706" s="112" t="b">
        <v>0</v>
      </c>
      <c r="K706" s="112" t="b">
        <v>0</v>
      </c>
      <c r="L706" s="112" t="b">
        <v>0</v>
      </c>
    </row>
    <row r="707" spans="1:12" ht="15">
      <c r="A707" s="112" t="s">
        <v>3993</v>
      </c>
      <c r="B707" s="112" t="s">
        <v>3994</v>
      </c>
      <c r="C707" s="112">
        <v>3</v>
      </c>
      <c r="D707" s="117">
        <v>0.0003950518053746063</v>
      </c>
      <c r="E707" s="117">
        <v>3.651342636345098</v>
      </c>
      <c r="F707" s="112" t="s">
        <v>4760</v>
      </c>
      <c r="G707" s="112" t="b">
        <v>0</v>
      </c>
      <c r="H707" s="112" t="b">
        <v>0</v>
      </c>
      <c r="I707" s="112" t="b">
        <v>0</v>
      </c>
      <c r="J707" s="112" t="b">
        <v>0</v>
      </c>
      <c r="K707" s="112" t="b">
        <v>0</v>
      </c>
      <c r="L707" s="112" t="b">
        <v>0</v>
      </c>
    </row>
    <row r="708" spans="1:12" ht="15">
      <c r="A708" s="112" t="s">
        <v>3994</v>
      </c>
      <c r="B708" s="112" t="s">
        <v>3995</v>
      </c>
      <c r="C708" s="112">
        <v>3</v>
      </c>
      <c r="D708" s="117">
        <v>0.0003950518053746063</v>
      </c>
      <c r="E708" s="117">
        <v>3.651342636345098</v>
      </c>
      <c r="F708" s="112" t="s">
        <v>4760</v>
      </c>
      <c r="G708" s="112" t="b">
        <v>0</v>
      </c>
      <c r="H708" s="112" t="b">
        <v>0</v>
      </c>
      <c r="I708" s="112" t="b">
        <v>0</v>
      </c>
      <c r="J708" s="112" t="b">
        <v>0</v>
      </c>
      <c r="K708" s="112" t="b">
        <v>0</v>
      </c>
      <c r="L708" s="112" t="b">
        <v>0</v>
      </c>
    </row>
    <row r="709" spans="1:12" ht="15">
      <c r="A709" s="112" t="s">
        <v>3995</v>
      </c>
      <c r="B709" s="112" t="s">
        <v>3996</v>
      </c>
      <c r="C709" s="112">
        <v>3</v>
      </c>
      <c r="D709" s="117">
        <v>0.0003950518053746063</v>
      </c>
      <c r="E709" s="117">
        <v>3.651342636345098</v>
      </c>
      <c r="F709" s="112" t="s">
        <v>4760</v>
      </c>
      <c r="G709" s="112" t="b">
        <v>0</v>
      </c>
      <c r="H709" s="112" t="b">
        <v>0</v>
      </c>
      <c r="I709" s="112" t="b">
        <v>0</v>
      </c>
      <c r="J709" s="112" t="b">
        <v>0</v>
      </c>
      <c r="K709" s="112" t="b">
        <v>0</v>
      </c>
      <c r="L709" s="112" t="b">
        <v>0</v>
      </c>
    </row>
    <row r="710" spans="1:12" ht="15">
      <c r="A710" s="112" t="s">
        <v>3996</v>
      </c>
      <c r="B710" s="112" t="s">
        <v>3997</v>
      </c>
      <c r="C710" s="112">
        <v>3</v>
      </c>
      <c r="D710" s="117">
        <v>0.0003950518053746063</v>
      </c>
      <c r="E710" s="117">
        <v>3.651342636345098</v>
      </c>
      <c r="F710" s="112" t="s">
        <v>4760</v>
      </c>
      <c r="G710" s="112" t="b">
        <v>0</v>
      </c>
      <c r="H710" s="112" t="b">
        <v>0</v>
      </c>
      <c r="I710" s="112" t="b">
        <v>0</v>
      </c>
      <c r="J710" s="112" t="b">
        <v>0</v>
      </c>
      <c r="K710" s="112" t="b">
        <v>0</v>
      </c>
      <c r="L710" s="112" t="b">
        <v>0</v>
      </c>
    </row>
    <row r="711" spans="1:12" ht="15">
      <c r="A711" s="112" t="s">
        <v>3997</v>
      </c>
      <c r="B711" s="112" t="s">
        <v>3998</v>
      </c>
      <c r="C711" s="112">
        <v>3</v>
      </c>
      <c r="D711" s="117">
        <v>0.0003950518053746063</v>
      </c>
      <c r="E711" s="117">
        <v>3.651342636345098</v>
      </c>
      <c r="F711" s="112" t="s">
        <v>4760</v>
      </c>
      <c r="G711" s="112" t="b">
        <v>0</v>
      </c>
      <c r="H711" s="112" t="b">
        <v>0</v>
      </c>
      <c r="I711" s="112" t="b">
        <v>0</v>
      </c>
      <c r="J711" s="112" t="b">
        <v>0</v>
      </c>
      <c r="K711" s="112" t="b">
        <v>0</v>
      </c>
      <c r="L711" s="112" t="b">
        <v>0</v>
      </c>
    </row>
    <row r="712" spans="1:12" ht="15">
      <c r="A712" s="112" t="s">
        <v>3998</v>
      </c>
      <c r="B712" s="112" t="s">
        <v>3999</v>
      </c>
      <c r="C712" s="112">
        <v>3</v>
      </c>
      <c r="D712" s="117">
        <v>0.0003950518053746063</v>
      </c>
      <c r="E712" s="117">
        <v>3.651342636345098</v>
      </c>
      <c r="F712" s="112" t="s">
        <v>4760</v>
      </c>
      <c r="G712" s="112" t="b">
        <v>0</v>
      </c>
      <c r="H712" s="112" t="b">
        <v>0</v>
      </c>
      <c r="I712" s="112" t="b">
        <v>0</v>
      </c>
      <c r="J712" s="112" t="b">
        <v>0</v>
      </c>
      <c r="K712" s="112" t="b">
        <v>0</v>
      </c>
      <c r="L712" s="112" t="b">
        <v>0</v>
      </c>
    </row>
    <row r="713" spans="1:12" ht="15">
      <c r="A713" s="112" t="s">
        <v>3999</v>
      </c>
      <c r="B713" s="112" t="s">
        <v>3307</v>
      </c>
      <c r="C713" s="112">
        <v>3</v>
      </c>
      <c r="D713" s="117">
        <v>0.0003950518053746063</v>
      </c>
      <c r="E713" s="117">
        <v>3.1742213816254354</v>
      </c>
      <c r="F713" s="112" t="s">
        <v>4760</v>
      </c>
      <c r="G713" s="112" t="b">
        <v>0</v>
      </c>
      <c r="H713" s="112" t="b">
        <v>0</v>
      </c>
      <c r="I713" s="112" t="b">
        <v>0</v>
      </c>
      <c r="J713" s="112" t="b">
        <v>0</v>
      </c>
      <c r="K713" s="112" t="b">
        <v>0</v>
      </c>
      <c r="L713" s="112" t="b">
        <v>0</v>
      </c>
    </row>
    <row r="714" spans="1:12" ht="15">
      <c r="A714" s="112" t="s">
        <v>3307</v>
      </c>
      <c r="B714" s="112" t="s">
        <v>4000</v>
      </c>
      <c r="C714" s="112">
        <v>3</v>
      </c>
      <c r="D714" s="117">
        <v>0.0003950518053746063</v>
      </c>
      <c r="E714" s="117">
        <v>3.1742213816254354</v>
      </c>
      <c r="F714" s="112" t="s">
        <v>4760</v>
      </c>
      <c r="G714" s="112" t="b">
        <v>0</v>
      </c>
      <c r="H714" s="112" t="b">
        <v>0</v>
      </c>
      <c r="I714" s="112" t="b">
        <v>0</v>
      </c>
      <c r="J714" s="112" t="b">
        <v>0</v>
      </c>
      <c r="K714" s="112" t="b">
        <v>0</v>
      </c>
      <c r="L714" s="112" t="b">
        <v>0</v>
      </c>
    </row>
    <row r="715" spans="1:12" ht="15">
      <c r="A715" s="112" t="s">
        <v>4000</v>
      </c>
      <c r="B715" s="112" t="s">
        <v>3523</v>
      </c>
      <c r="C715" s="112">
        <v>3</v>
      </c>
      <c r="D715" s="117">
        <v>0.0003950518053746063</v>
      </c>
      <c r="E715" s="117">
        <v>3.429493886728742</v>
      </c>
      <c r="F715" s="112" t="s">
        <v>4760</v>
      </c>
      <c r="G715" s="112" t="b">
        <v>0</v>
      </c>
      <c r="H715" s="112" t="b">
        <v>0</v>
      </c>
      <c r="I715" s="112" t="b">
        <v>0</v>
      </c>
      <c r="J715" s="112" t="b">
        <v>0</v>
      </c>
      <c r="K715" s="112" t="b">
        <v>0</v>
      </c>
      <c r="L715" s="112" t="b">
        <v>0</v>
      </c>
    </row>
    <row r="716" spans="1:12" ht="15">
      <c r="A716" s="112" t="s">
        <v>3523</v>
      </c>
      <c r="B716" s="112" t="s">
        <v>4001</v>
      </c>
      <c r="C716" s="112">
        <v>3</v>
      </c>
      <c r="D716" s="117">
        <v>0.0003950518053746063</v>
      </c>
      <c r="E716" s="117">
        <v>3.429493886728742</v>
      </c>
      <c r="F716" s="112" t="s">
        <v>4760</v>
      </c>
      <c r="G716" s="112" t="b">
        <v>0</v>
      </c>
      <c r="H716" s="112" t="b">
        <v>0</v>
      </c>
      <c r="I716" s="112" t="b">
        <v>0</v>
      </c>
      <c r="J716" s="112" t="b">
        <v>0</v>
      </c>
      <c r="K716" s="112" t="b">
        <v>0</v>
      </c>
      <c r="L716" s="112" t="b">
        <v>0</v>
      </c>
    </row>
    <row r="717" spans="1:12" ht="15">
      <c r="A717" s="112" t="s">
        <v>4001</v>
      </c>
      <c r="B717" s="112" t="s">
        <v>4002</v>
      </c>
      <c r="C717" s="112">
        <v>3</v>
      </c>
      <c r="D717" s="117">
        <v>0.0003950518053746063</v>
      </c>
      <c r="E717" s="117">
        <v>3.651342636345098</v>
      </c>
      <c r="F717" s="112" t="s">
        <v>4760</v>
      </c>
      <c r="G717" s="112" t="b">
        <v>0</v>
      </c>
      <c r="H717" s="112" t="b">
        <v>0</v>
      </c>
      <c r="I717" s="112" t="b">
        <v>0</v>
      </c>
      <c r="J717" s="112" t="b">
        <v>0</v>
      </c>
      <c r="K717" s="112" t="b">
        <v>0</v>
      </c>
      <c r="L717" s="112" t="b">
        <v>0</v>
      </c>
    </row>
    <row r="718" spans="1:12" ht="15">
      <c r="A718" s="112" t="s">
        <v>4002</v>
      </c>
      <c r="B718" s="112" t="s">
        <v>3721</v>
      </c>
      <c r="C718" s="112">
        <v>3</v>
      </c>
      <c r="D718" s="117">
        <v>0.0003950518053746063</v>
      </c>
      <c r="E718" s="117">
        <v>3.526403899736798</v>
      </c>
      <c r="F718" s="112" t="s">
        <v>4760</v>
      </c>
      <c r="G718" s="112" t="b">
        <v>0</v>
      </c>
      <c r="H718" s="112" t="b">
        <v>0</v>
      </c>
      <c r="I718" s="112" t="b">
        <v>0</v>
      </c>
      <c r="J718" s="112" t="b">
        <v>0</v>
      </c>
      <c r="K718" s="112" t="b">
        <v>0</v>
      </c>
      <c r="L718" s="112" t="b">
        <v>0</v>
      </c>
    </row>
    <row r="719" spans="1:12" ht="15">
      <c r="A719" s="112" t="s">
        <v>3721</v>
      </c>
      <c r="B719" s="112" t="s">
        <v>4003</v>
      </c>
      <c r="C719" s="112">
        <v>3</v>
      </c>
      <c r="D719" s="117">
        <v>0.0003950518053746063</v>
      </c>
      <c r="E719" s="117">
        <v>3.526403899736798</v>
      </c>
      <c r="F719" s="112" t="s">
        <v>4760</v>
      </c>
      <c r="G719" s="112" t="b">
        <v>0</v>
      </c>
      <c r="H719" s="112" t="b">
        <v>0</v>
      </c>
      <c r="I719" s="112" t="b">
        <v>0</v>
      </c>
      <c r="J719" s="112" t="b">
        <v>0</v>
      </c>
      <c r="K719" s="112" t="b">
        <v>1</v>
      </c>
      <c r="L719" s="112" t="b">
        <v>0</v>
      </c>
    </row>
    <row r="720" spans="1:12" ht="15">
      <c r="A720" s="112" t="s">
        <v>4003</v>
      </c>
      <c r="B720" s="112" t="s">
        <v>3415</v>
      </c>
      <c r="C720" s="112">
        <v>3</v>
      </c>
      <c r="D720" s="117">
        <v>0.0003950518053746063</v>
      </c>
      <c r="E720" s="117">
        <v>3.2833658510505037</v>
      </c>
      <c r="F720" s="112" t="s">
        <v>4760</v>
      </c>
      <c r="G720" s="112" t="b">
        <v>0</v>
      </c>
      <c r="H720" s="112" t="b">
        <v>1</v>
      </c>
      <c r="I720" s="112" t="b">
        <v>0</v>
      </c>
      <c r="J720" s="112" t="b">
        <v>0</v>
      </c>
      <c r="K720" s="112" t="b">
        <v>0</v>
      </c>
      <c r="L720" s="112" t="b">
        <v>0</v>
      </c>
    </row>
    <row r="721" spans="1:12" ht="15">
      <c r="A721" s="112" t="s">
        <v>3415</v>
      </c>
      <c r="B721" s="112" t="s">
        <v>4004</v>
      </c>
      <c r="C721" s="112">
        <v>3</v>
      </c>
      <c r="D721" s="117">
        <v>0.0003950518053746063</v>
      </c>
      <c r="E721" s="117">
        <v>3.2833658510505037</v>
      </c>
      <c r="F721" s="112" t="s">
        <v>4760</v>
      </c>
      <c r="G721" s="112" t="b">
        <v>0</v>
      </c>
      <c r="H721" s="112" t="b">
        <v>0</v>
      </c>
      <c r="I721" s="112" t="b">
        <v>0</v>
      </c>
      <c r="J721" s="112" t="b">
        <v>0</v>
      </c>
      <c r="K721" s="112" t="b">
        <v>0</v>
      </c>
      <c r="L721" s="112" t="b">
        <v>0</v>
      </c>
    </row>
    <row r="722" spans="1:12" ht="15">
      <c r="A722" s="112" t="s">
        <v>3280</v>
      </c>
      <c r="B722" s="112" t="s">
        <v>4006</v>
      </c>
      <c r="C722" s="112">
        <v>3</v>
      </c>
      <c r="D722" s="117">
        <v>0.0003950518053746063</v>
      </c>
      <c r="E722" s="117">
        <v>3.1284638910647606</v>
      </c>
      <c r="F722" s="112" t="s">
        <v>4760</v>
      </c>
      <c r="G722" s="112" t="b">
        <v>0</v>
      </c>
      <c r="H722" s="112" t="b">
        <v>0</v>
      </c>
      <c r="I722" s="112" t="b">
        <v>0</v>
      </c>
      <c r="J722" s="112" t="b">
        <v>0</v>
      </c>
      <c r="K722" s="112" t="b">
        <v>0</v>
      </c>
      <c r="L722" s="112" t="b">
        <v>0</v>
      </c>
    </row>
    <row r="723" spans="1:12" ht="15">
      <c r="A723" s="112" t="s">
        <v>3090</v>
      </c>
      <c r="B723" s="112" t="s">
        <v>3139</v>
      </c>
      <c r="C723" s="112">
        <v>3</v>
      </c>
      <c r="D723" s="117">
        <v>0.0003950518053746063</v>
      </c>
      <c r="E723" s="117">
        <v>1.2833658510505037</v>
      </c>
      <c r="F723" s="112" t="s">
        <v>4760</v>
      </c>
      <c r="G723" s="112" t="b">
        <v>0</v>
      </c>
      <c r="H723" s="112" t="b">
        <v>0</v>
      </c>
      <c r="I723" s="112" t="b">
        <v>0</v>
      </c>
      <c r="J723" s="112" t="b">
        <v>0</v>
      </c>
      <c r="K723" s="112" t="b">
        <v>0</v>
      </c>
      <c r="L723" s="112" t="b">
        <v>0</v>
      </c>
    </row>
    <row r="724" spans="1:12" ht="15">
      <c r="A724" s="112" t="s">
        <v>3079</v>
      </c>
      <c r="B724" s="112" t="s">
        <v>3589</v>
      </c>
      <c r="C724" s="112">
        <v>3</v>
      </c>
      <c r="D724" s="117">
        <v>0.0003950518053746063</v>
      </c>
      <c r="E724" s="117">
        <v>1.524598098873536</v>
      </c>
      <c r="F724" s="112" t="s">
        <v>4760</v>
      </c>
      <c r="G724" s="112" t="b">
        <v>0</v>
      </c>
      <c r="H724" s="112" t="b">
        <v>0</v>
      </c>
      <c r="I724" s="112" t="b">
        <v>0</v>
      </c>
      <c r="J724" s="112" t="b">
        <v>0</v>
      </c>
      <c r="K724" s="112" t="b">
        <v>0</v>
      </c>
      <c r="L724" s="112" t="b">
        <v>0</v>
      </c>
    </row>
    <row r="725" spans="1:12" ht="15">
      <c r="A725" s="112" t="s">
        <v>3405</v>
      </c>
      <c r="B725" s="112" t="s">
        <v>3099</v>
      </c>
      <c r="C725" s="112">
        <v>3</v>
      </c>
      <c r="D725" s="117">
        <v>0.0004338128133111419</v>
      </c>
      <c r="E725" s="117">
        <v>2.004612250097675</v>
      </c>
      <c r="F725" s="112" t="s">
        <v>4760</v>
      </c>
      <c r="G725" s="112" t="b">
        <v>0</v>
      </c>
      <c r="H725" s="112" t="b">
        <v>0</v>
      </c>
      <c r="I725" s="112" t="b">
        <v>0</v>
      </c>
      <c r="J725" s="112" t="b">
        <v>0</v>
      </c>
      <c r="K725" s="112" t="b">
        <v>0</v>
      </c>
      <c r="L725" s="112" t="b">
        <v>0</v>
      </c>
    </row>
    <row r="726" spans="1:12" ht="15">
      <c r="A726" s="112" t="s">
        <v>3080</v>
      </c>
      <c r="B726" s="112" t="s">
        <v>3205</v>
      </c>
      <c r="C726" s="112">
        <v>3</v>
      </c>
      <c r="D726" s="117">
        <v>0.0004338128133111419</v>
      </c>
      <c r="E726" s="117">
        <v>1.1735784585148246</v>
      </c>
      <c r="F726" s="112" t="s">
        <v>4760</v>
      </c>
      <c r="G726" s="112" t="b">
        <v>0</v>
      </c>
      <c r="H726" s="112" t="b">
        <v>0</v>
      </c>
      <c r="I726" s="112" t="b">
        <v>0</v>
      </c>
      <c r="J726" s="112" t="b">
        <v>0</v>
      </c>
      <c r="K726" s="112" t="b">
        <v>0</v>
      </c>
      <c r="L726" s="112" t="b">
        <v>0</v>
      </c>
    </row>
    <row r="727" spans="1:12" ht="15">
      <c r="A727" s="112" t="s">
        <v>3161</v>
      </c>
      <c r="B727" s="112" t="s">
        <v>3592</v>
      </c>
      <c r="C727" s="112">
        <v>3</v>
      </c>
      <c r="D727" s="117">
        <v>0.0003950518053746063</v>
      </c>
      <c r="E727" s="117">
        <v>2.6761662200701304</v>
      </c>
      <c r="F727" s="112" t="s">
        <v>4760</v>
      </c>
      <c r="G727" s="112" t="b">
        <v>0</v>
      </c>
      <c r="H727" s="112" t="b">
        <v>0</v>
      </c>
      <c r="I727" s="112" t="b">
        <v>0</v>
      </c>
      <c r="J727" s="112" t="b">
        <v>1</v>
      </c>
      <c r="K727" s="112" t="b">
        <v>0</v>
      </c>
      <c r="L727" s="112" t="b">
        <v>0</v>
      </c>
    </row>
    <row r="728" spans="1:12" ht="15">
      <c r="A728" s="112" t="s">
        <v>3340</v>
      </c>
      <c r="B728" s="112" t="s">
        <v>3727</v>
      </c>
      <c r="C728" s="112">
        <v>3</v>
      </c>
      <c r="D728" s="117">
        <v>0.0004338128133111419</v>
      </c>
      <c r="E728" s="117">
        <v>3.100435167464517</v>
      </c>
      <c r="F728" s="112" t="s">
        <v>4760</v>
      </c>
      <c r="G728" s="112" t="b">
        <v>0</v>
      </c>
      <c r="H728" s="112" t="b">
        <v>0</v>
      </c>
      <c r="I728" s="112" t="b">
        <v>0</v>
      </c>
      <c r="J728" s="112" t="b">
        <v>0</v>
      </c>
      <c r="K728" s="112" t="b">
        <v>0</v>
      </c>
      <c r="L728" s="112" t="b">
        <v>0</v>
      </c>
    </row>
    <row r="729" spans="1:12" ht="15">
      <c r="A729" s="112" t="s">
        <v>4016</v>
      </c>
      <c r="B729" s="112" t="s">
        <v>4017</v>
      </c>
      <c r="C729" s="112">
        <v>3</v>
      </c>
      <c r="D729" s="117">
        <v>0.0003950518053746063</v>
      </c>
      <c r="E729" s="117">
        <v>3.651342636345098</v>
      </c>
      <c r="F729" s="112" t="s">
        <v>4760</v>
      </c>
      <c r="G729" s="112" t="b">
        <v>0</v>
      </c>
      <c r="H729" s="112" t="b">
        <v>0</v>
      </c>
      <c r="I729" s="112" t="b">
        <v>0</v>
      </c>
      <c r="J729" s="112" t="b">
        <v>0</v>
      </c>
      <c r="K729" s="112" t="b">
        <v>0</v>
      </c>
      <c r="L729" s="112" t="b">
        <v>0</v>
      </c>
    </row>
    <row r="730" spans="1:12" ht="15">
      <c r="A730" s="112" t="s">
        <v>3335</v>
      </c>
      <c r="B730" s="112" t="s">
        <v>3086</v>
      </c>
      <c r="C730" s="112">
        <v>3</v>
      </c>
      <c r="D730" s="117">
        <v>0.0004338128133111419</v>
      </c>
      <c r="E730" s="117">
        <v>1.6494167153090598</v>
      </c>
      <c r="F730" s="112" t="s">
        <v>4760</v>
      </c>
      <c r="G730" s="112" t="b">
        <v>0</v>
      </c>
      <c r="H730" s="112" t="b">
        <v>0</v>
      </c>
      <c r="I730" s="112" t="b">
        <v>0</v>
      </c>
      <c r="J730" s="112" t="b">
        <v>0</v>
      </c>
      <c r="K730" s="112" t="b">
        <v>0</v>
      </c>
      <c r="L730" s="112" t="b">
        <v>0</v>
      </c>
    </row>
    <row r="731" spans="1:12" ht="15">
      <c r="A731" s="112" t="s">
        <v>3081</v>
      </c>
      <c r="B731" s="112" t="s">
        <v>3142</v>
      </c>
      <c r="C731" s="112">
        <v>3</v>
      </c>
      <c r="D731" s="117">
        <v>0.0005000751940428128</v>
      </c>
      <c r="E731" s="117">
        <v>1.0665090469916463</v>
      </c>
      <c r="F731" s="112" t="s">
        <v>4760</v>
      </c>
      <c r="G731" s="112" t="b">
        <v>0</v>
      </c>
      <c r="H731" s="112" t="b">
        <v>0</v>
      </c>
      <c r="I731" s="112" t="b">
        <v>0</v>
      </c>
      <c r="J731" s="112" t="b">
        <v>0</v>
      </c>
      <c r="K731" s="112" t="b">
        <v>0</v>
      </c>
      <c r="L731" s="112" t="b">
        <v>0</v>
      </c>
    </row>
    <row r="732" spans="1:12" ht="15">
      <c r="A732" s="112" t="s">
        <v>3307</v>
      </c>
      <c r="B732" s="112" t="s">
        <v>3252</v>
      </c>
      <c r="C732" s="112">
        <v>3</v>
      </c>
      <c r="D732" s="117">
        <v>0.0003950518053746063</v>
      </c>
      <c r="E732" s="117">
        <v>2.609949951186873</v>
      </c>
      <c r="F732" s="112" t="s">
        <v>4760</v>
      </c>
      <c r="G732" s="112" t="b">
        <v>0</v>
      </c>
      <c r="H732" s="112" t="b">
        <v>0</v>
      </c>
      <c r="I732" s="112" t="b">
        <v>0</v>
      </c>
      <c r="J732" s="112" t="b">
        <v>0</v>
      </c>
      <c r="K732" s="112" t="b">
        <v>0</v>
      </c>
      <c r="L732" s="112" t="b">
        <v>0</v>
      </c>
    </row>
    <row r="733" spans="1:12" ht="15">
      <c r="A733" s="112" t="s">
        <v>3107</v>
      </c>
      <c r="B733" s="112" t="s">
        <v>3091</v>
      </c>
      <c r="C733" s="112">
        <v>3</v>
      </c>
      <c r="D733" s="117">
        <v>0.0003950518053746063</v>
      </c>
      <c r="E733" s="117">
        <v>0.9764814956072865</v>
      </c>
      <c r="F733" s="112" t="s">
        <v>4760</v>
      </c>
      <c r="G733" s="112" t="b">
        <v>0</v>
      </c>
      <c r="H733" s="112" t="b">
        <v>0</v>
      </c>
      <c r="I733" s="112" t="b">
        <v>0</v>
      </c>
      <c r="J733" s="112" t="b">
        <v>0</v>
      </c>
      <c r="K733" s="112" t="b">
        <v>0</v>
      </c>
      <c r="L733" s="112" t="b">
        <v>0</v>
      </c>
    </row>
    <row r="734" spans="1:12" ht="15">
      <c r="A734" s="112" t="s">
        <v>3122</v>
      </c>
      <c r="B734" s="112" t="s">
        <v>3350</v>
      </c>
      <c r="C734" s="112">
        <v>3</v>
      </c>
      <c r="D734" s="117">
        <v>0.0004338128133111419</v>
      </c>
      <c r="E734" s="117">
        <v>2.25533712745026</v>
      </c>
      <c r="F734" s="112" t="s">
        <v>4760</v>
      </c>
      <c r="G734" s="112" t="b">
        <v>0</v>
      </c>
      <c r="H734" s="112" t="b">
        <v>0</v>
      </c>
      <c r="I734" s="112" t="b">
        <v>0</v>
      </c>
      <c r="J734" s="112" t="b">
        <v>0</v>
      </c>
      <c r="K734" s="112" t="b">
        <v>0</v>
      </c>
      <c r="L734" s="112" t="b">
        <v>0</v>
      </c>
    </row>
    <row r="735" spans="1:12" ht="15">
      <c r="A735" s="112" t="s">
        <v>3122</v>
      </c>
      <c r="B735" s="112" t="s">
        <v>3170</v>
      </c>
      <c r="C735" s="112">
        <v>3</v>
      </c>
      <c r="D735" s="117">
        <v>0.0004338128133111419</v>
      </c>
      <c r="E735" s="117">
        <v>1.9823358553865225</v>
      </c>
      <c r="F735" s="112" t="s">
        <v>4760</v>
      </c>
      <c r="G735" s="112" t="b">
        <v>0</v>
      </c>
      <c r="H735" s="112" t="b">
        <v>0</v>
      </c>
      <c r="I735" s="112" t="b">
        <v>0</v>
      </c>
      <c r="J735" s="112" t="b">
        <v>0</v>
      </c>
      <c r="K735" s="112" t="b">
        <v>0</v>
      </c>
      <c r="L735" s="112" t="b">
        <v>0</v>
      </c>
    </row>
    <row r="736" spans="1:12" ht="15">
      <c r="A736" s="112" t="s">
        <v>3078</v>
      </c>
      <c r="B736" s="112" t="s">
        <v>3658</v>
      </c>
      <c r="C736" s="112">
        <v>3</v>
      </c>
      <c r="D736" s="117">
        <v>0.0003950518053746063</v>
      </c>
      <c r="E736" s="117">
        <v>1.5835694059667027</v>
      </c>
      <c r="F736" s="112" t="s">
        <v>4760</v>
      </c>
      <c r="G736" s="112" t="b">
        <v>1</v>
      </c>
      <c r="H736" s="112" t="b">
        <v>0</v>
      </c>
      <c r="I736" s="112" t="b">
        <v>0</v>
      </c>
      <c r="J736" s="112" t="b">
        <v>0</v>
      </c>
      <c r="K736" s="112" t="b">
        <v>0</v>
      </c>
      <c r="L736" s="112" t="b">
        <v>0</v>
      </c>
    </row>
    <row r="737" spans="1:12" ht="15">
      <c r="A737" s="112" t="s">
        <v>4041</v>
      </c>
      <c r="B737" s="112" t="s">
        <v>4042</v>
      </c>
      <c r="C737" s="112">
        <v>3</v>
      </c>
      <c r="D737" s="117">
        <v>0.0004338128133111419</v>
      </c>
      <c r="E737" s="117">
        <v>3.651342636345098</v>
      </c>
      <c r="F737" s="112" t="s">
        <v>4760</v>
      </c>
      <c r="G737" s="112" t="b">
        <v>0</v>
      </c>
      <c r="H737" s="112" t="b">
        <v>0</v>
      </c>
      <c r="I737" s="112" t="b">
        <v>0</v>
      </c>
      <c r="J737" s="112" t="b">
        <v>0</v>
      </c>
      <c r="K737" s="112" t="b">
        <v>0</v>
      </c>
      <c r="L737" s="112" t="b">
        <v>0</v>
      </c>
    </row>
    <row r="738" spans="1:12" ht="15">
      <c r="A738" s="112" t="s">
        <v>4044</v>
      </c>
      <c r="B738" s="112" t="s">
        <v>4045</v>
      </c>
      <c r="C738" s="112">
        <v>3</v>
      </c>
      <c r="D738" s="117">
        <v>0.0005000751940428128</v>
      </c>
      <c r="E738" s="117">
        <v>3.651342636345098</v>
      </c>
      <c r="F738" s="112" t="s">
        <v>4760</v>
      </c>
      <c r="G738" s="112" t="b">
        <v>0</v>
      </c>
      <c r="H738" s="112" t="b">
        <v>0</v>
      </c>
      <c r="I738" s="112" t="b">
        <v>0</v>
      </c>
      <c r="J738" s="112" t="b">
        <v>0</v>
      </c>
      <c r="K738" s="112" t="b">
        <v>0</v>
      </c>
      <c r="L738" s="112" t="b">
        <v>0</v>
      </c>
    </row>
    <row r="739" spans="1:12" ht="15">
      <c r="A739" s="112" t="s">
        <v>4058</v>
      </c>
      <c r="B739" s="112" t="s">
        <v>4059</v>
      </c>
      <c r="C739" s="112">
        <v>2</v>
      </c>
      <c r="D739" s="117">
        <v>0.0003333834626952086</v>
      </c>
      <c r="E739" s="117">
        <v>3.8274338954007794</v>
      </c>
      <c r="F739" s="112" t="s">
        <v>4760</v>
      </c>
      <c r="G739" s="112" t="b">
        <v>0</v>
      </c>
      <c r="H739" s="112" t="b">
        <v>0</v>
      </c>
      <c r="I739" s="112" t="b">
        <v>0</v>
      </c>
      <c r="J739" s="112" t="b">
        <v>0</v>
      </c>
      <c r="K739" s="112" t="b">
        <v>0</v>
      </c>
      <c r="L739" s="112" t="b">
        <v>0</v>
      </c>
    </row>
    <row r="740" spans="1:12" ht="15">
      <c r="A740" s="112" t="s">
        <v>3083</v>
      </c>
      <c r="B740" s="112" t="s">
        <v>3107</v>
      </c>
      <c r="C740" s="112">
        <v>2</v>
      </c>
      <c r="D740" s="117">
        <v>0.00028920854220742794</v>
      </c>
      <c r="E740" s="117">
        <v>0.7061203197097572</v>
      </c>
      <c r="F740" s="112" t="s">
        <v>4760</v>
      </c>
      <c r="G740" s="112" t="b">
        <v>0</v>
      </c>
      <c r="H740" s="112" t="b">
        <v>0</v>
      </c>
      <c r="I740" s="112" t="b">
        <v>0</v>
      </c>
      <c r="J740" s="112" t="b">
        <v>0</v>
      </c>
      <c r="K740" s="112" t="b">
        <v>0</v>
      </c>
      <c r="L740" s="112" t="b">
        <v>0</v>
      </c>
    </row>
    <row r="741" spans="1:12" ht="15">
      <c r="A741" s="112" t="s">
        <v>3083</v>
      </c>
      <c r="B741" s="112" t="s">
        <v>3108</v>
      </c>
      <c r="C741" s="112">
        <v>2</v>
      </c>
      <c r="D741" s="117">
        <v>0.00028920854220742794</v>
      </c>
      <c r="E741" s="117">
        <v>0.7163394848914433</v>
      </c>
      <c r="F741" s="112" t="s">
        <v>4760</v>
      </c>
      <c r="G741" s="112" t="b">
        <v>0</v>
      </c>
      <c r="H741" s="112" t="b">
        <v>0</v>
      </c>
      <c r="I741" s="112" t="b">
        <v>0</v>
      </c>
      <c r="J741" s="112" t="b">
        <v>0</v>
      </c>
      <c r="K741" s="112" t="b">
        <v>0</v>
      </c>
      <c r="L741" s="112" t="b">
        <v>0</v>
      </c>
    </row>
    <row r="742" spans="1:12" ht="15">
      <c r="A742" s="112" t="s">
        <v>3083</v>
      </c>
      <c r="B742" s="112" t="s">
        <v>3125</v>
      </c>
      <c r="C742" s="112">
        <v>2</v>
      </c>
      <c r="D742" s="117">
        <v>0.00028920854220742794</v>
      </c>
      <c r="E742" s="117">
        <v>0.9246154273185258</v>
      </c>
      <c r="F742" s="112" t="s">
        <v>4760</v>
      </c>
      <c r="G742" s="112" t="b">
        <v>0</v>
      </c>
      <c r="H742" s="112" t="b">
        <v>0</v>
      </c>
      <c r="I742" s="112" t="b">
        <v>0</v>
      </c>
      <c r="J742" s="112" t="b">
        <v>0</v>
      </c>
      <c r="K742" s="112" t="b">
        <v>0</v>
      </c>
      <c r="L742" s="112" t="b">
        <v>0</v>
      </c>
    </row>
    <row r="743" spans="1:12" ht="15">
      <c r="A743" s="112" t="s">
        <v>3429</v>
      </c>
      <c r="B743" s="112" t="s">
        <v>3429</v>
      </c>
      <c r="C743" s="112">
        <v>2</v>
      </c>
      <c r="D743" s="117">
        <v>0.00028920854220742794</v>
      </c>
      <c r="E743" s="117">
        <v>2.873191385961454</v>
      </c>
      <c r="F743" s="112" t="s">
        <v>4760</v>
      </c>
      <c r="G743" s="112" t="b">
        <v>0</v>
      </c>
      <c r="H743" s="112" t="b">
        <v>0</v>
      </c>
      <c r="I743" s="112" t="b">
        <v>0</v>
      </c>
      <c r="J743" s="112" t="b">
        <v>0</v>
      </c>
      <c r="K743" s="112" t="b">
        <v>0</v>
      </c>
      <c r="L743" s="112" t="b">
        <v>0</v>
      </c>
    </row>
    <row r="744" spans="1:12" ht="15">
      <c r="A744" s="112" t="s">
        <v>3096</v>
      </c>
      <c r="B744" s="112" t="s">
        <v>4064</v>
      </c>
      <c r="C744" s="112">
        <v>2</v>
      </c>
      <c r="D744" s="117">
        <v>0.00028920854220742794</v>
      </c>
      <c r="E744" s="117">
        <v>2.271131394633492</v>
      </c>
      <c r="F744" s="112" t="s">
        <v>4760</v>
      </c>
      <c r="G744" s="112" t="b">
        <v>0</v>
      </c>
      <c r="H744" s="112" t="b">
        <v>0</v>
      </c>
      <c r="I744" s="112" t="b">
        <v>0</v>
      </c>
      <c r="J744" s="112" t="b">
        <v>0</v>
      </c>
      <c r="K744" s="112" t="b">
        <v>0</v>
      </c>
      <c r="L744" s="112" t="b">
        <v>0</v>
      </c>
    </row>
    <row r="745" spans="1:12" ht="15">
      <c r="A745" s="112" t="s">
        <v>3213</v>
      </c>
      <c r="B745" s="112" t="s">
        <v>4065</v>
      </c>
      <c r="C745" s="112">
        <v>2</v>
      </c>
      <c r="D745" s="117">
        <v>0.00028920854220742794</v>
      </c>
      <c r="E745" s="117">
        <v>3.0492826450171355</v>
      </c>
      <c r="F745" s="112" t="s">
        <v>4760</v>
      </c>
      <c r="G745" s="112" t="b">
        <v>0</v>
      </c>
      <c r="H745" s="112" t="b">
        <v>0</v>
      </c>
      <c r="I745" s="112" t="b">
        <v>0</v>
      </c>
      <c r="J745" s="112" t="b">
        <v>0</v>
      </c>
      <c r="K745" s="112" t="b">
        <v>0</v>
      </c>
      <c r="L745" s="112" t="b">
        <v>0</v>
      </c>
    </row>
    <row r="746" spans="1:12" ht="15">
      <c r="A746" s="112" t="s">
        <v>3285</v>
      </c>
      <c r="B746" s="112" t="s">
        <v>3239</v>
      </c>
      <c r="C746" s="112">
        <v>2</v>
      </c>
      <c r="D746" s="117">
        <v>0.00028920854220742794</v>
      </c>
      <c r="E746" s="117">
        <v>2.4338586921311918</v>
      </c>
      <c r="F746" s="112" t="s">
        <v>4760</v>
      </c>
      <c r="G746" s="112" t="b">
        <v>0</v>
      </c>
      <c r="H746" s="112" t="b">
        <v>0</v>
      </c>
      <c r="I746" s="112" t="b">
        <v>0</v>
      </c>
      <c r="J746" s="112" t="b">
        <v>0</v>
      </c>
      <c r="K746" s="112" t="b">
        <v>0</v>
      </c>
      <c r="L746" s="112" t="b">
        <v>0</v>
      </c>
    </row>
    <row r="747" spans="1:12" ht="15">
      <c r="A747" s="112" t="s">
        <v>3078</v>
      </c>
      <c r="B747" s="112" t="s">
        <v>3750</v>
      </c>
      <c r="C747" s="112">
        <v>2</v>
      </c>
      <c r="D747" s="117">
        <v>0.00028920854220742794</v>
      </c>
      <c r="E747" s="117">
        <v>1.5324168835193215</v>
      </c>
      <c r="F747" s="112" t="s">
        <v>4760</v>
      </c>
      <c r="G747" s="112" t="b">
        <v>1</v>
      </c>
      <c r="H747" s="112" t="b">
        <v>0</v>
      </c>
      <c r="I747" s="112" t="b">
        <v>0</v>
      </c>
      <c r="J747" s="112" t="b">
        <v>0</v>
      </c>
      <c r="K747" s="112" t="b">
        <v>0</v>
      </c>
      <c r="L747" s="112" t="b">
        <v>0</v>
      </c>
    </row>
    <row r="748" spans="1:12" ht="15">
      <c r="A748" s="112" t="s">
        <v>3750</v>
      </c>
      <c r="B748" s="112" t="s">
        <v>3511</v>
      </c>
      <c r="C748" s="112">
        <v>2</v>
      </c>
      <c r="D748" s="117">
        <v>0.00028920854220742794</v>
      </c>
      <c r="E748" s="117">
        <v>3.2534026276730605</v>
      </c>
      <c r="F748" s="112" t="s">
        <v>4760</v>
      </c>
      <c r="G748" s="112" t="b">
        <v>0</v>
      </c>
      <c r="H748" s="112" t="b">
        <v>0</v>
      </c>
      <c r="I748" s="112" t="b">
        <v>0</v>
      </c>
      <c r="J748" s="112" t="b">
        <v>0</v>
      </c>
      <c r="K748" s="112" t="b">
        <v>0</v>
      </c>
      <c r="L748" s="112" t="b">
        <v>0</v>
      </c>
    </row>
    <row r="749" spans="1:12" ht="15">
      <c r="A749" s="112" t="s">
        <v>3078</v>
      </c>
      <c r="B749" s="112" t="s">
        <v>3751</v>
      </c>
      <c r="C749" s="112">
        <v>2</v>
      </c>
      <c r="D749" s="117">
        <v>0.0003333834626952086</v>
      </c>
      <c r="E749" s="117">
        <v>1.5324168835193215</v>
      </c>
      <c r="F749" s="112" t="s">
        <v>4760</v>
      </c>
      <c r="G749" s="112" t="b">
        <v>1</v>
      </c>
      <c r="H749" s="112" t="b">
        <v>0</v>
      </c>
      <c r="I749" s="112" t="b">
        <v>0</v>
      </c>
      <c r="J749" s="112" t="b">
        <v>0</v>
      </c>
      <c r="K749" s="112" t="b">
        <v>0</v>
      </c>
      <c r="L749" s="112" t="b">
        <v>0</v>
      </c>
    </row>
    <row r="750" spans="1:12" ht="15">
      <c r="A750" s="112" t="s">
        <v>3090</v>
      </c>
      <c r="B750" s="112" t="s">
        <v>3158</v>
      </c>
      <c r="C750" s="112">
        <v>2</v>
      </c>
      <c r="D750" s="117">
        <v>0.00028920854220742794</v>
      </c>
      <c r="E750" s="117">
        <v>1.1778556662805297</v>
      </c>
      <c r="F750" s="112" t="s">
        <v>4760</v>
      </c>
      <c r="G750" s="112" t="b">
        <v>0</v>
      </c>
      <c r="H750" s="112" t="b">
        <v>0</v>
      </c>
      <c r="I750" s="112" t="b">
        <v>0</v>
      </c>
      <c r="J750" s="112" t="b">
        <v>0</v>
      </c>
      <c r="K750" s="112" t="b">
        <v>0</v>
      </c>
      <c r="L750" s="112" t="b">
        <v>0</v>
      </c>
    </row>
    <row r="751" spans="1:12" ht="15">
      <c r="A751" s="112" t="s">
        <v>3158</v>
      </c>
      <c r="B751" s="112" t="s">
        <v>3080</v>
      </c>
      <c r="C751" s="112">
        <v>2</v>
      </c>
      <c r="D751" s="117">
        <v>0.00028920854220742794</v>
      </c>
      <c r="E751" s="117">
        <v>0.8768256706165485</v>
      </c>
      <c r="F751" s="112" t="s">
        <v>4760</v>
      </c>
      <c r="G751" s="112" t="b">
        <v>0</v>
      </c>
      <c r="H751" s="112" t="b">
        <v>0</v>
      </c>
      <c r="I751" s="112" t="b">
        <v>0</v>
      </c>
      <c r="J751" s="112" t="b">
        <v>0</v>
      </c>
      <c r="K751" s="112" t="b">
        <v>0</v>
      </c>
      <c r="L751" s="112" t="b">
        <v>0</v>
      </c>
    </row>
    <row r="752" spans="1:12" ht="15">
      <c r="A752" s="112" t="s">
        <v>3080</v>
      </c>
      <c r="B752" s="112" t="s">
        <v>3101</v>
      </c>
      <c r="C752" s="112">
        <v>2</v>
      </c>
      <c r="D752" s="117">
        <v>0.00028920854220742794</v>
      </c>
      <c r="E752" s="117">
        <v>0.4038603756680437</v>
      </c>
      <c r="F752" s="112" t="s">
        <v>4760</v>
      </c>
      <c r="G752" s="112" t="b">
        <v>0</v>
      </c>
      <c r="H752" s="112" t="b">
        <v>0</v>
      </c>
      <c r="I752" s="112" t="b">
        <v>0</v>
      </c>
      <c r="J752" s="112" t="b">
        <v>0</v>
      </c>
      <c r="K752" s="112" t="b">
        <v>0</v>
      </c>
      <c r="L752" s="112" t="b">
        <v>0</v>
      </c>
    </row>
    <row r="753" spans="1:12" ht="15">
      <c r="A753" s="112" t="s">
        <v>3314</v>
      </c>
      <c r="B753" s="112" t="s">
        <v>3158</v>
      </c>
      <c r="C753" s="112">
        <v>2</v>
      </c>
      <c r="D753" s="117">
        <v>0.00028920854220742794</v>
      </c>
      <c r="E753" s="117">
        <v>2.295954978358524</v>
      </c>
      <c r="F753" s="112" t="s">
        <v>4760</v>
      </c>
      <c r="G753" s="112" t="b">
        <v>1</v>
      </c>
      <c r="H753" s="112" t="b">
        <v>0</v>
      </c>
      <c r="I753" s="112" t="b">
        <v>0</v>
      </c>
      <c r="J753" s="112" t="b">
        <v>0</v>
      </c>
      <c r="K753" s="112" t="b">
        <v>0</v>
      </c>
      <c r="L753" s="112" t="b">
        <v>0</v>
      </c>
    </row>
    <row r="754" spans="1:12" ht="15">
      <c r="A754" s="112" t="s">
        <v>3101</v>
      </c>
      <c r="B754" s="112" t="s">
        <v>3215</v>
      </c>
      <c r="C754" s="112">
        <v>2</v>
      </c>
      <c r="D754" s="117">
        <v>0.00028920854220742794</v>
      </c>
      <c r="E754" s="117">
        <v>1.651342636345098</v>
      </c>
      <c r="F754" s="112" t="s">
        <v>4760</v>
      </c>
      <c r="G754" s="112" t="b">
        <v>0</v>
      </c>
      <c r="H754" s="112" t="b">
        <v>0</v>
      </c>
      <c r="I754" s="112" t="b">
        <v>0</v>
      </c>
      <c r="J754" s="112" t="b">
        <v>0</v>
      </c>
      <c r="K754" s="112" t="b">
        <v>0</v>
      </c>
      <c r="L754" s="112" t="b">
        <v>0</v>
      </c>
    </row>
    <row r="755" spans="1:12" ht="15">
      <c r="A755" s="112" t="s">
        <v>3215</v>
      </c>
      <c r="B755" s="112" t="s">
        <v>3158</v>
      </c>
      <c r="C755" s="112">
        <v>2</v>
      </c>
      <c r="D755" s="117">
        <v>0.00028920854220742794</v>
      </c>
      <c r="E755" s="117">
        <v>2.119863719302843</v>
      </c>
      <c r="F755" s="112" t="s">
        <v>4760</v>
      </c>
      <c r="G755" s="112" t="b">
        <v>0</v>
      </c>
      <c r="H755" s="112" t="b">
        <v>0</v>
      </c>
      <c r="I755" s="112" t="b">
        <v>0</v>
      </c>
      <c r="J755" s="112" t="b">
        <v>0</v>
      </c>
      <c r="K755" s="112" t="b">
        <v>0</v>
      </c>
      <c r="L755" s="112" t="b">
        <v>0</v>
      </c>
    </row>
    <row r="756" spans="1:12" ht="15">
      <c r="A756" s="112" t="s">
        <v>4071</v>
      </c>
      <c r="B756" s="112" t="s">
        <v>4072</v>
      </c>
      <c r="C756" s="112">
        <v>2</v>
      </c>
      <c r="D756" s="117">
        <v>0.00028920854220742794</v>
      </c>
      <c r="E756" s="117">
        <v>3.8274338954007794</v>
      </c>
      <c r="F756" s="112" t="s">
        <v>4760</v>
      </c>
      <c r="G756" s="112" t="b">
        <v>0</v>
      </c>
      <c r="H756" s="112" t="b">
        <v>0</v>
      </c>
      <c r="I756" s="112" t="b">
        <v>0</v>
      </c>
      <c r="J756" s="112" t="b">
        <v>0</v>
      </c>
      <c r="K756" s="112" t="b">
        <v>0</v>
      </c>
      <c r="L756" s="112" t="b">
        <v>0</v>
      </c>
    </row>
    <row r="757" spans="1:12" ht="15">
      <c r="A757" s="112" t="s">
        <v>4072</v>
      </c>
      <c r="B757" s="112" t="s">
        <v>3315</v>
      </c>
      <c r="C757" s="112">
        <v>2</v>
      </c>
      <c r="D757" s="117">
        <v>0.00028920854220742794</v>
      </c>
      <c r="E757" s="117">
        <v>3.225373904072817</v>
      </c>
      <c r="F757" s="112" t="s">
        <v>4760</v>
      </c>
      <c r="G757" s="112" t="b">
        <v>0</v>
      </c>
      <c r="H757" s="112" t="b">
        <v>0</v>
      </c>
      <c r="I757" s="112" t="b">
        <v>0</v>
      </c>
      <c r="J757" s="112" t="b">
        <v>0</v>
      </c>
      <c r="K757" s="112" t="b">
        <v>0</v>
      </c>
      <c r="L757" s="112" t="b">
        <v>0</v>
      </c>
    </row>
    <row r="758" spans="1:12" ht="15">
      <c r="A758" s="112" t="s">
        <v>3315</v>
      </c>
      <c r="B758" s="112" t="s">
        <v>3158</v>
      </c>
      <c r="C758" s="112">
        <v>2</v>
      </c>
      <c r="D758" s="117">
        <v>0.00028920854220742794</v>
      </c>
      <c r="E758" s="117">
        <v>2.295954978358524</v>
      </c>
      <c r="F758" s="112" t="s">
        <v>4760</v>
      </c>
      <c r="G758" s="112" t="b">
        <v>0</v>
      </c>
      <c r="H758" s="112" t="b">
        <v>0</v>
      </c>
      <c r="I758" s="112" t="b">
        <v>0</v>
      </c>
      <c r="J758" s="112" t="b">
        <v>0</v>
      </c>
      <c r="K758" s="112" t="b">
        <v>0</v>
      </c>
      <c r="L758" s="112" t="b">
        <v>0</v>
      </c>
    </row>
    <row r="759" spans="1:12" ht="15">
      <c r="A759" s="112" t="s">
        <v>3158</v>
      </c>
      <c r="B759" s="112" t="s">
        <v>3755</v>
      </c>
      <c r="C759" s="112">
        <v>2</v>
      </c>
      <c r="D759" s="117">
        <v>0.00028920854220742794</v>
      </c>
      <c r="E759" s="117">
        <v>2.721923710630805</v>
      </c>
      <c r="F759" s="112" t="s">
        <v>4760</v>
      </c>
      <c r="G759" s="112" t="b">
        <v>0</v>
      </c>
      <c r="H759" s="112" t="b">
        <v>0</v>
      </c>
      <c r="I759" s="112" t="b">
        <v>0</v>
      </c>
      <c r="J759" s="112" t="b">
        <v>0</v>
      </c>
      <c r="K759" s="112" t="b">
        <v>0</v>
      </c>
      <c r="L759" s="112" t="b">
        <v>0</v>
      </c>
    </row>
    <row r="760" spans="1:12" ht="15">
      <c r="A760" s="112" t="s">
        <v>3755</v>
      </c>
      <c r="B760" s="112" t="s">
        <v>3158</v>
      </c>
      <c r="C760" s="112">
        <v>2</v>
      </c>
      <c r="D760" s="117">
        <v>0.00028920854220742794</v>
      </c>
      <c r="E760" s="117">
        <v>2.721923710630805</v>
      </c>
      <c r="F760" s="112" t="s">
        <v>4760</v>
      </c>
      <c r="G760" s="112" t="b">
        <v>0</v>
      </c>
      <c r="H760" s="112" t="b">
        <v>0</v>
      </c>
      <c r="I760" s="112" t="b">
        <v>0</v>
      </c>
      <c r="J760" s="112" t="b">
        <v>0</v>
      </c>
      <c r="K760" s="112" t="b">
        <v>0</v>
      </c>
      <c r="L760" s="112" t="b">
        <v>0</v>
      </c>
    </row>
    <row r="761" spans="1:12" ht="15">
      <c r="A761" s="112" t="s">
        <v>3158</v>
      </c>
      <c r="B761" s="112" t="s">
        <v>4073</v>
      </c>
      <c r="C761" s="112">
        <v>2</v>
      </c>
      <c r="D761" s="117">
        <v>0.00028920854220742794</v>
      </c>
      <c r="E761" s="117">
        <v>2.8980149696864865</v>
      </c>
      <c r="F761" s="112" t="s">
        <v>4760</v>
      </c>
      <c r="G761" s="112" t="b">
        <v>0</v>
      </c>
      <c r="H761" s="112" t="b">
        <v>0</v>
      </c>
      <c r="I761" s="112" t="b">
        <v>0</v>
      </c>
      <c r="J761" s="112" t="b">
        <v>0</v>
      </c>
      <c r="K761" s="112" t="b">
        <v>0</v>
      </c>
      <c r="L761" s="112" t="b">
        <v>0</v>
      </c>
    </row>
    <row r="762" spans="1:12" ht="15">
      <c r="A762" s="112" t="s">
        <v>4073</v>
      </c>
      <c r="B762" s="112" t="s">
        <v>3158</v>
      </c>
      <c r="C762" s="112">
        <v>2</v>
      </c>
      <c r="D762" s="117">
        <v>0.00028920854220742794</v>
      </c>
      <c r="E762" s="117">
        <v>2.8980149696864865</v>
      </c>
      <c r="F762" s="112" t="s">
        <v>4760</v>
      </c>
      <c r="G762" s="112" t="b">
        <v>0</v>
      </c>
      <c r="H762" s="112" t="b">
        <v>0</v>
      </c>
      <c r="I762" s="112" t="b">
        <v>0</v>
      </c>
      <c r="J762" s="112" t="b">
        <v>0</v>
      </c>
      <c r="K762" s="112" t="b">
        <v>0</v>
      </c>
      <c r="L762" s="112" t="b">
        <v>0</v>
      </c>
    </row>
    <row r="763" spans="1:12" ht="15">
      <c r="A763" s="112" t="s">
        <v>3158</v>
      </c>
      <c r="B763" s="112" t="s">
        <v>3514</v>
      </c>
      <c r="C763" s="112">
        <v>2</v>
      </c>
      <c r="D763" s="117">
        <v>0.00028920854220742794</v>
      </c>
      <c r="E763" s="117">
        <v>2.500074961014449</v>
      </c>
      <c r="F763" s="112" t="s">
        <v>4760</v>
      </c>
      <c r="G763" s="112" t="b">
        <v>0</v>
      </c>
      <c r="H763" s="112" t="b">
        <v>0</v>
      </c>
      <c r="I763" s="112" t="b">
        <v>0</v>
      </c>
      <c r="J763" s="112" t="b">
        <v>0</v>
      </c>
      <c r="K763" s="112" t="b">
        <v>0</v>
      </c>
      <c r="L763" s="112" t="b">
        <v>0</v>
      </c>
    </row>
    <row r="764" spans="1:12" ht="15">
      <c r="A764" s="112" t="s">
        <v>3365</v>
      </c>
      <c r="B764" s="112" t="s">
        <v>4079</v>
      </c>
      <c r="C764" s="112">
        <v>2</v>
      </c>
      <c r="D764" s="117">
        <v>0.00028920854220742794</v>
      </c>
      <c r="E764" s="117">
        <v>3.2833658510505037</v>
      </c>
      <c r="F764" s="112" t="s">
        <v>4760</v>
      </c>
      <c r="G764" s="112" t="b">
        <v>0</v>
      </c>
      <c r="H764" s="112" t="b">
        <v>0</v>
      </c>
      <c r="I764" s="112" t="b">
        <v>0</v>
      </c>
      <c r="J764" s="112" t="b">
        <v>0</v>
      </c>
      <c r="K764" s="112" t="b">
        <v>0</v>
      </c>
      <c r="L764" s="112" t="b">
        <v>0</v>
      </c>
    </row>
    <row r="765" spans="1:12" ht="15">
      <c r="A765" s="112" t="s">
        <v>3435</v>
      </c>
      <c r="B765" s="112" t="s">
        <v>3160</v>
      </c>
      <c r="C765" s="112">
        <v>2</v>
      </c>
      <c r="D765" s="117">
        <v>0.00028920854220742794</v>
      </c>
      <c r="E765" s="117">
        <v>2.420893714966824</v>
      </c>
      <c r="F765" s="112" t="s">
        <v>4760</v>
      </c>
      <c r="G765" s="112" t="b">
        <v>0</v>
      </c>
      <c r="H765" s="112" t="b">
        <v>0</v>
      </c>
      <c r="I765" s="112" t="b">
        <v>0</v>
      </c>
      <c r="J765" s="112" t="b">
        <v>0</v>
      </c>
      <c r="K765" s="112" t="b">
        <v>0</v>
      </c>
      <c r="L765" s="112" t="b">
        <v>0</v>
      </c>
    </row>
    <row r="766" spans="1:12" ht="15">
      <c r="A766" s="112" t="s">
        <v>3095</v>
      </c>
      <c r="B766" s="112" t="s">
        <v>3760</v>
      </c>
      <c r="C766" s="112">
        <v>2</v>
      </c>
      <c r="D766" s="117">
        <v>0.00028920854220742794</v>
      </c>
      <c r="E766" s="117">
        <v>2.0658819068365974</v>
      </c>
      <c r="F766" s="112" t="s">
        <v>4760</v>
      </c>
      <c r="G766" s="112" t="b">
        <v>0</v>
      </c>
      <c r="H766" s="112" t="b">
        <v>0</v>
      </c>
      <c r="I766" s="112" t="b">
        <v>0</v>
      </c>
      <c r="J766" s="112" t="b">
        <v>0</v>
      </c>
      <c r="K766" s="112" t="b">
        <v>0</v>
      </c>
      <c r="L766" s="112" t="b">
        <v>0</v>
      </c>
    </row>
    <row r="767" spans="1:12" ht="15">
      <c r="A767" s="112" t="s">
        <v>4085</v>
      </c>
      <c r="B767" s="112" t="s">
        <v>4086</v>
      </c>
      <c r="C767" s="112">
        <v>2</v>
      </c>
      <c r="D767" s="117">
        <v>0.00028920854220742794</v>
      </c>
      <c r="E767" s="117">
        <v>3.8274338954007794</v>
      </c>
      <c r="F767" s="112" t="s">
        <v>4760</v>
      </c>
      <c r="G767" s="112" t="b">
        <v>0</v>
      </c>
      <c r="H767" s="112" t="b">
        <v>0</v>
      </c>
      <c r="I767" s="112" t="b">
        <v>0</v>
      </c>
      <c r="J767" s="112" t="b">
        <v>0</v>
      </c>
      <c r="K767" s="112" t="b">
        <v>0</v>
      </c>
      <c r="L767" s="112" t="b">
        <v>0</v>
      </c>
    </row>
    <row r="768" spans="1:12" ht="15">
      <c r="A768" s="112" t="s">
        <v>4086</v>
      </c>
      <c r="B768" s="112" t="s">
        <v>4087</v>
      </c>
      <c r="C768" s="112">
        <v>2</v>
      </c>
      <c r="D768" s="117">
        <v>0.00028920854220742794</v>
      </c>
      <c r="E768" s="117">
        <v>3.8274338954007794</v>
      </c>
      <c r="F768" s="112" t="s">
        <v>4760</v>
      </c>
      <c r="G768" s="112" t="b">
        <v>0</v>
      </c>
      <c r="H768" s="112" t="b">
        <v>0</v>
      </c>
      <c r="I768" s="112" t="b">
        <v>0</v>
      </c>
      <c r="J768" s="112" t="b">
        <v>0</v>
      </c>
      <c r="K768" s="112" t="b">
        <v>0</v>
      </c>
      <c r="L768" s="112" t="b">
        <v>0</v>
      </c>
    </row>
    <row r="769" spans="1:12" ht="15">
      <c r="A769" s="112" t="s">
        <v>4087</v>
      </c>
      <c r="B769" s="112" t="s">
        <v>3319</v>
      </c>
      <c r="C769" s="112">
        <v>2</v>
      </c>
      <c r="D769" s="117">
        <v>0.00028920854220742794</v>
      </c>
      <c r="E769" s="117">
        <v>3.225373904072817</v>
      </c>
      <c r="F769" s="112" t="s">
        <v>4760</v>
      </c>
      <c r="G769" s="112" t="b">
        <v>0</v>
      </c>
      <c r="H769" s="112" t="b">
        <v>0</v>
      </c>
      <c r="I769" s="112" t="b">
        <v>0</v>
      </c>
      <c r="J769" s="112" t="b">
        <v>0</v>
      </c>
      <c r="K769" s="112" t="b">
        <v>0</v>
      </c>
      <c r="L769" s="112" t="b">
        <v>0</v>
      </c>
    </row>
    <row r="770" spans="1:12" ht="15">
      <c r="A770" s="112" t="s">
        <v>3320</v>
      </c>
      <c r="B770" s="112" t="s">
        <v>3096</v>
      </c>
      <c r="C770" s="112">
        <v>2</v>
      </c>
      <c r="D770" s="117">
        <v>0.00028920854220742794</v>
      </c>
      <c r="E770" s="117">
        <v>1.7331374979954095</v>
      </c>
      <c r="F770" s="112" t="s">
        <v>4760</v>
      </c>
      <c r="G770" s="112" t="b">
        <v>0</v>
      </c>
      <c r="H770" s="112" t="b">
        <v>0</v>
      </c>
      <c r="I770" s="112" t="b">
        <v>0</v>
      </c>
      <c r="J770" s="112" t="b">
        <v>0</v>
      </c>
      <c r="K770" s="112" t="b">
        <v>0</v>
      </c>
      <c r="L770" s="112" t="b">
        <v>0</v>
      </c>
    </row>
    <row r="771" spans="1:12" ht="15">
      <c r="A771" s="112" t="s">
        <v>4088</v>
      </c>
      <c r="B771" s="112" t="s">
        <v>4089</v>
      </c>
      <c r="C771" s="112">
        <v>2</v>
      </c>
      <c r="D771" s="117">
        <v>0.00028920854220742794</v>
      </c>
      <c r="E771" s="117">
        <v>3.8274338954007794</v>
      </c>
      <c r="F771" s="112" t="s">
        <v>4760</v>
      </c>
      <c r="G771" s="112" t="b">
        <v>0</v>
      </c>
      <c r="H771" s="112" t="b">
        <v>0</v>
      </c>
      <c r="I771" s="112" t="b">
        <v>0</v>
      </c>
      <c r="J771" s="112" t="b">
        <v>0</v>
      </c>
      <c r="K771" s="112" t="b">
        <v>0</v>
      </c>
      <c r="L771" s="112" t="b">
        <v>0</v>
      </c>
    </row>
    <row r="772" spans="1:12" ht="15">
      <c r="A772" s="112" t="s">
        <v>4089</v>
      </c>
      <c r="B772" s="112" t="s">
        <v>4090</v>
      </c>
      <c r="C772" s="112">
        <v>2</v>
      </c>
      <c r="D772" s="117">
        <v>0.00028920854220742794</v>
      </c>
      <c r="E772" s="117">
        <v>3.8274338954007794</v>
      </c>
      <c r="F772" s="112" t="s">
        <v>4760</v>
      </c>
      <c r="G772" s="112" t="b">
        <v>0</v>
      </c>
      <c r="H772" s="112" t="b">
        <v>0</v>
      </c>
      <c r="I772" s="112" t="b">
        <v>0</v>
      </c>
      <c r="J772" s="112" t="b">
        <v>0</v>
      </c>
      <c r="K772" s="112" t="b">
        <v>0</v>
      </c>
      <c r="L772" s="112" t="b">
        <v>0</v>
      </c>
    </row>
    <row r="773" spans="1:12" ht="15">
      <c r="A773" s="112" t="s">
        <v>3107</v>
      </c>
      <c r="B773" s="112" t="s">
        <v>3440</v>
      </c>
      <c r="C773" s="112">
        <v>2</v>
      </c>
      <c r="D773" s="117">
        <v>0.00028920854220742794</v>
      </c>
      <c r="E773" s="117">
        <v>2.0178741807655114</v>
      </c>
      <c r="F773" s="112" t="s">
        <v>4760</v>
      </c>
      <c r="G773" s="112" t="b">
        <v>0</v>
      </c>
      <c r="H773" s="112" t="b">
        <v>0</v>
      </c>
      <c r="I773" s="112" t="b">
        <v>0</v>
      </c>
      <c r="J773" s="112" t="b">
        <v>0</v>
      </c>
      <c r="K773" s="112" t="b">
        <v>0</v>
      </c>
      <c r="L773" s="112" t="b">
        <v>0</v>
      </c>
    </row>
    <row r="774" spans="1:12" ht="15">
      <c r="A774" s="112" t="s">
        <v>3440</v>
      </c>
      <c r="B774" s="112" t="s">
        <v>4091</v>
      </c>
      <c r="C774" s="112">
        <v>2</v>
      </c>
      <c r="D774" s="117">
        <v>0.00028920854220742794</v>
      </c>
      <c r="E774" s="117">
        <v>3.350312640681117</v>
      </c>
      <c r="F774" s="112" t="s">
        <v>4760</v>
      </c>
      <c r="G774" s="112" t="b">
        <v>0</v>
      </c>
      <c r="H774" s="112" t="b">
        <v>0</v>
      </c>
      <c r="I774" s="112" t="b">
        <v>0</v>
      </c>
      <c r="J774" s="112" t="b">
        <v>0</v>
      </c>
      <c r="K774" s="112" t="b">
        <v>0</v>
      </c>
      <c r="L774" s="112" t="b">
        <v>0</v>
      </c>
    </row>
    <row r="775" spans="1:12" ht="15">
      <c r="A775" s="112" t="s">
        <v>4091</v>
      </c>
      <c r="B775" s="112" t="s">
        <v>3094</v>
      </c>
      <c r="C775" s="112">
        <v>2</v>
      </c>
      <c r="D775" s="117">
        <v>0.00028920854220742794</v>
      </c>
      <c r="E775" s="117">
        <v>2.23636928837428</v>
      </c>
      <c r="F775" s="112" t="s">
        <v>4760</v>
      </c>
      <c r="G775" s="112" t="b">
        <v>0</v>
      </c>
      <c r="H775" s="112" t="b">
        <v>0</v>
      </c>
      <c r="I775" s="112" t="b">
        <v>0</v>
      </c>
      <c r="J775" s="112" t="b">
        <v>0</v>
      </c>
      <c r="K775" s="112" t="b">
        <v>0</v>
      </c>
      <c r="L775" s="112" t="b">
        <v>0</v>
      </c>
    </row>
    <row r="776" spans="1:12" ht="15">
      <c r="A776" s="112" t="s">
        <v>3094</v>
      </c>
      <c r="B776" s="112" t="s">
        <v>3112</v>
      </c>
      <c r="C776" s="112">
        <v>2</v>
      </c>
      <c r="D776" s="117">
        <v>0.00028920854220742794</v>
      </c>
      <c r="E776" s="117">
        <v>0.9688966978311402</v>
      </c>
      <c r="F776" s="112" t="s">
        <v>4760</v>
      </c>
      <c r="G776" s="112" t="b">
        <v>0</v>
      </c>
      <c r="H776" s="112" t="b">
        <v>0</v>
      </c>
      <c r="I776" s="112" t="b">
        <v>0</v>
      </c>
      <c r="J776" s="112" t="b">
        <v>0</v>
      </c>
      <c r="K776" s="112" t="b">
        <v>0</v>
      </c>
      <c r="L776" s="112" t="b">
        <v>0</v>
      </c>
    </row>
    <row r="777" spans="1:12" ht="15">
      <c r="A777" s="112" t="s">
        <v>3112</v>
      </c>
      <c r="B777" s="112" t="s">
        <v>3085</v>
      </c>
      <c r="C777" s="112">
        <v>2</v>
      </c>
      <c r="D777" s="117">
        <v>0.00028920854220742794</v>
      </c>
      <c r="E777" s="117">
        <v>0.7669249197954814</v>
      </c>
      <c r="F777" s="112" t="s">
        <v>4760</v>
      </c>
      <c r="G777" s="112" t="b">
        <v>0</v>
      </c>
      <c r="H777" s="112" t="b">
        <v>0</v>
      </c>
      <c r="I777" s="112" t="b">
        <v>0</v>
      </c>
      <c r="J777" s="112" t="b">
        <v>0</v>
      </c>
      <c r="K777" s="112" t="b">
        <v>0</v>
      </c>
      <c r="L777" s="112" t="b">
        <v>0</v>
      </c>
    </row>
    <row r="778" spans="1:12" ht="15">
      <c r="A778" s="112" t="s">
        <v>4092</v>
      </c>
      <c r="B778" s="112" t="s">
        <v>4093</v>
      </c>
      <c r="C778" s="112">
        <v>2</v>
      </c>
      <c r="D778" s="117">
        <v>0.00028920854220742794</v>
      </c>
      <c r="E778" s="117">
        <v>3.8274338954007794</v>
      </c>
      <c r="F778" s="112" t="s">
        <v>4760</v>
      </c>
      <c r="G778" s="112" t="b">
        <v>0</v>
      </c>
      <c r="H778" s="112" t="b">
        <v>0</v>
      </c>
      <c r="I778" s="112" t="b">
        <v>0</v>
      </c>
      <c r="J778" s="112" t="b">
        <v>0</v>
      </c>
      <c r="K778" s="112" t="b">
        <v>0</v>
      </c>
      <c r="L778" s="112" t="b">
        <v>0</v>
      </c>
    </row>
    <row r="779" spans="1:12" ht="15">
      <c r="A779" s="112" t="s">
        <v>4093</v>
      </c>
      <c r="B779" s="112" t="s">
        <v>4094</v>
      </c>
      <c r="C779" s="112">
        <v>2</v>
      </c>
      <c r="D779" s="117">
        <v>0.00028920854220742794</v>
      </c>
      <c r="E779" s="117">
        <v>3.8274338954007794</v>
      </c>
      <c r="F779" s="112" t="s">
        <v>4760</v>
      </c>
      <c r="G779" s="112" t="b">
        <v>0</v>
      </c>
      <c r="H779" s="112" t="b">
        <v>0</v>
      </c>
      <c r="I779" s="112" t="b">
        <v>0</v>
      </c>
      <c r="J779" s="112" t="b">
        <v>0</v>
      </c>
      <c r="K779" s="112" t="b">
        <v>0</v>
      </c>
      <c r="L779" s="112" t="b">
        <v>0</v>
      </c>
    </row>
    <row r="780" spans="1:12" ht="15">
      <c r="A780" s="112" t="s">
        <v>4094</v>
      </c>
      <c r="B780" s="112" t="s">
        <v>4095</v>
      </c>
      <c r="C780" s="112">
        <v>2</v>
      </c>
      <c r="D780" s="117">
        <v>0.00028920854220742794</v>
      </c>
      <c r="E780" s="117">
        <v>3.8274338954007794</v>
      </c>
      <c r="F780" s="112" t="s">
        <v>4760</v>
      </c>
      <c r="G780" s="112" t="b">
        <v>0</v>
      </c>
      <c r="H780" s="112" t="b">
        <v>0</v>
      </c>
      <c r="I780" s="112" t="b">
        <v>0</v>
      </c>
      <c r="J780" s="112" t="b">
        <v>0</v>
      </c>
      <c r="K780" s="112" t="b">
        <v>0</v>
      </c>
      <c r="L780" s="112" t="b">
        <v>0</v>
      </c>
    </row>
    <row r="781" spans="1:12" ht="15">
      <c r="A781" s="112" t="s">
        <v>4095</v>
      </c>
      <c r="B781" s="112" t="s">
        <v>4096</v>
      </c>
      <c r="C781" s="112">
        <v>2</v>
      </c>
      <c r="D781" s="117">
        <v>0.00028920854220742794</v>
      </c>
      <c r="E781" s="117">
        <v>3.8274338954007794</v>
      </c>
      <c r="F781" s="112" t="s">
        <v>4760</v>
      </c>
      <c r="G781" s="112" t="b">
        <v>0</v>
      </c>
      <c r="H781" s="112" t="b">
        <v>0</v>
      </c>
      <c r="I781" s="112" t="b">
        <v>0</v>
      </c>
      <c r="J781" s="112" t="b">
        <v>0</v>
      </c>
      <c r="K781" s="112" t="b">
        <v>0</v>
      </c>
      <c r="L781" s="112" t="b">
        <v>0</v>
      </c>
    </row>
    <row r="782" spans="1:12" ht="15">
      <c r="A782" s="112" t="s">
        <v>4097</v>
      </c>
      <c r="B782" s="112" t="s">
        <v>4098</v>
      </c>
      <c r="C782" s="112">
        <v>2</v>
      </c>
      <c r="D782" s="117">
        <v>0.00028920854220742794</v>
      </c>
      <c r="E782" s="117">
        <v>3.8274338954007794</v>
      </c>
      <c r="F782" s="112" t="s">
        <v>4760</v>
      </c>
      <c r="G782" s="112" t="b">
        <v>0</v>
      </c>
      <c r="H782" s="112" t="b">
        <v>0</v>
      </c>
      <c r="I782" s="112" t="b">
        <v>0</v>
      </c>
      <c r="J782" s="112" t="b">
        <v>0</v>
      </c>
      <c r="K782" s="112" t="b">
        <v>0</v>
      </c>
      <c r="L782" s="112" t="b">
        <v>0</v>
      </c>
    </row>
    <row r="783" spans="1:12" ht="15">
      <c r="A783" s="112" t="s">
        <v>4098</v>
      </c>
      <c r="B783" s="112" t="s">
        <v>4099</v>
      </c>
      <c r="C783" s="112">
        <v>2</v>
      </c>
      <c r="D783" s="117">
        <v>0.00028920854220742794</v>
      </c>
      <c r="E783" s="117">
        <v>3.8274338954007794</v>
      </c>
      <c r="F783" s="112" t="s">
        <v>4760</v>
      </c>
      <c r="G783" s="112" t="b">
        <v>0</v>
      </c>
      <c r="H783" s="112" t="b">
        <v>0</v>
      </c>
      <c r="I783" s="112" t="b">
        <v>0</v>
      </c>
      <c r="J783" s="112" t="b">
        <v>0</v>
      </c>
      <c r="K783" s="112" t="b">
        <v>0</v>
      </c>
      <c r="L783" s="112" t="b">
        <v>0</v>
      </c>
    </row>
    <row r="784" spans="1:12" ht="15">
      <c r="A784" s="112" t="s">
        <v>4099</v>
      </c>
      <c r="B784" s="112" t="s">
        <v>3763</v>
      </c>
      <c r="C784" s="112">
        <v>2</v>
      </c>
      <c r="D784" s="117">
        <v>0.00028920854220742794</v>
      </c>
      <c r="E784" s="117">
        <v>3.651342636345098</v>
      </c>
      <c r="F784" s="112" t="s">
        <v>4760</v>
      </c>
      <c r="G784" s="112" t="b">
        <v>0</v>
      </c>
      <c r="H784" s="112" t="b">
        <v>0</v>
      </c>
      <c r="I784" s="112" t="b">
        <v>0</v>
      </c>
      <c r="J784" s="112" t="b">
        <v>0</v>
      </c>
      <c r="K784" s="112" t="b">
        <v>0</v>
      </c>
      <c r="L784" s="112" t="b">
        <v>0</v>
      </c>
    </row>
    <row r="785" spans="1:12" ht="15">
      <c r="A785" s="112" t="s">
        <v>3763</v>
      </c>
      <c r="B785" s="112" t="s">
        <v>4100</v>
      </c>
      <c r="C785" s="112">
        <v>2</v>
      </c>
      <c r="D785" s="117">
        <v>0.00028920854220742794</v>
      </c>
      <c r="E785" s="117">
        <v>3.651342636345098</v>
      </c>
      <c r="F785" s="112" t="s">
        <v>4760</v>
      </c>
      <c r="G785" s="112" t="b">
        <v>0</v>
      </c>
      <c r="H785" s="112" t="b">
        <v>0</v>
      </c>
      <c r="I785" s="112" t="b">
        <v>0</v>
      </c>
      <c r="J785" s="112" t="b">
        <v>0</v>
      </c>
      <c r="K785" s="112" t="b">
        <v>0</v>
      </c>
      <c r="L785" s="112" t="b">
        <v>0</v>
      </c>
    </row>
    <row r="786" spans="1:12" ht="15">
      <c r="A786" s="112" t="s">
        <v>4100</v>
      </c>
      <c r="B786" s="112" t="s">
        <v>3321</v>
      </c>
      <c r="C786" s="112">
        <v>2</v>
      </c>
      <c r="D786" s="117">
        <v>0.00028920854220742794</v>
      </c>
      <c r="E786" s="117">
        <v>3.225373904072817</v>
      </c>
      <c r="F786" s="112" t="s">
        <v>4760</v>
      </c>
      <c r="G786" s="112" t="b">
        <v>0</v>
      </c>
      <c r="H786" s="112" t="b">
        <v>0</v>
      </c>
      <c r="I786" s="112" t="b">
        <v>0</v>
      </c>
      <c r="J786" s="112" t="b">
        <v>0</v>
      </c>
      <c r="K786" s="112" t="b">
        <v>0</v>
      </c>
      <c r="L786" s="112" t="b">
        <v>0</v>
      </c>
    </row>
    <row r="787" spans="1:12" ht="15">
      <c r="A787" s="112" t="s">
        <v>3321</v>
      </c>
      <c r="B787" s="112" t="s">
        <v>4101</v>
      </c>
      <c r="C787" s="112">
        <v>2</v>
      </c>
      <c r="D787" s="117">
        <v>0.00028920854220742794</v>
      </c>
      <c r="E787" s="117">
        <v>3.350312640681117</v>
      </c>
      <c r="F787" s="112" t="s">
        <v>4760</v>
      </c>
      <c r="G787" s="112" t="b">
        <v>0</v>
      </c>
      <c r="H787" s="112" t="b">
        <v>0</v>
      </c>
      <c r="I787" s="112" t="b">
        <v>0</v>
      </c>
      <c r="J787" s="112" t="b">
        <v>0</v>
      </c>
      <c r="K787" s="112" t="b">
        <v>0</v>
      </c>
      <c r="L787" s="112" t="b">
        <v>0</v>
      </c>
    </row>
    <row r="788" spans="1:12" ht="15">
      <c r="A788" s="112" t="s">
        <v>4101</v>
      </c>
      <c r="B788" s="112" t="s">
        <v>3764</v>
      </c>
      <c r="C788" s="112">
        <v>2</v>
      </c>
      <c r="D788" s="117">
        <v>0.00028920854220742794</v>
      </c>
      <c r="E788" s="117">
        <v>3.651342636345098</v>
      </c>
      <c r="F788" s="112" t="s">
        <v>4760</v>
      </c>
      <c r="G788" s="112" t="b">
        <v>0</v>
      </c>
      <c r="H788" s="112" t="b">
        <v>0</v>
      </c>
      <c r="I788" s="112" t="b">
        <v>0</v>
      </c>
      <c r="J788" s="112" t="b">
        <v>0</v>
      </c>
      <c r="K788" s="112" t="b">
        <v>0</v>
      </c>
      <c r="L788" s="112" t="b">
        <v>0</v>
      </c>
    </row>
    <row r="789" spans="1:12" ht="15">
      <c r="A789" s="112" t="s">
        <v>3764</v>
      </c>
      <c r="B789" s="112" t="s">
        <v>4102</v>
      </c>
      <c r="C789" s="112">
        <v>2</v>
      </c>
      <c r="D789" s="117">
        <v>0.00028920854220742794</v>
      </c>
      <c r="E789" s="117">
        <v>3.651342636345098</v>
      </c>
      <c r="F789" s="112" t="s">
        <v>4760</v>
      </c>
      <c r="G789" s="112" t="b">
        <v>0</v>
      </c>
      <c r="H789" s="112" t="b">
        <v>0</v>
      </c>
      <c r="I789" s="112" t="b">
        <v>0</v>
      </c>
      <c r="J789" s="112" t="b">
        <v>0</v>
      </c>
      <c r="K789" s="112" t="b">
        <v>0</v>
      </c>
      <c r="L789" s="112" t="b">
        <v>0</v>
      </c>
    </row>
    <row r="790" spans="1:12" ht="15">
      <c r="A790" s="112" t="s">
        <v>4102</v>
      </c>
      <c r="B790" s="112" t="s">
        <v>3610</v>
      </c>
      <c r="C790" s="112">
        <v>2</v>
      </c>
      <c r="D790" s="117">
        <v>0.00028920854220742794</v>
      </c>
      <c r="E790" s="117">
        <v>3.526403899736798</v>
      </c>
      <c r="F790" s="112" t="s">
        <v>4760</v>
      </c>
      <c r="G790" s="112" t="b">
        <v>0</v>
      </c>
      <c r="H790" s="112" t="b">
        <v>0</v>
      </c>
      <c r="I790" s="112" t="b">
        <v>0</v>
      </c>
      <c r="J790" s="112" t="b">
        <v>0</v>
      </c>
      <c r="K790" s="112" t="b">
        <v>0</v>
      </c>
      <c r="L790" s="112" t="b">
        <v>0</v>
      </c>
    </row>
    <row r="791" spans="1:12" ht="15">
      <c r="A791" s="112" t="s">
        <v>3610</v>
      </c>
      <c r="B791" s="112" t="s">
        <v>3610</v>
      </c>
      <c r="C791" s="112">
        <v>2</v>
      </c>
      <c r="D791" s="117">
        <v>0.00028920854220742794</v>
      </c>
      <c r="E791" s="117">
        <v>3.225373904072817</v>
      </c>
      <c r="F791" s="112" t="s">
        <v>4760</v>
      </c>
      <c r="G791" s="112" t="b">
        <v>0</v>
      </c>
      <c r="H791" s="112" t="b">
        <v>0</v>
      </c>
      <c r="I791" s="112" t="b">
        <v>0</v>
      </c>
      <c r="J791" s="112" t="b">
        <v>0</v>
      </c>
      <c r="K791" s="112" t="b">
        <v>0</v>
      </c>
      <c r="L791" s="112" t="b">
        <v>0</v>
      </c>
    </row>
    <row r="792" spans="1:12" ht="15">
      <c r="A792" s="112" t="s">
        <v>3610</v>
      </c>
      <c r="B792" s="112" t="s">
        <v>4103</v>
      </c>
      <c r="C792" s="112">
        <v>2</v>
      </c>
      <c r="D792" s="117">
        <v>0.00028920854220742794</v>
      </c>
      <c r="E792" s="117">
        <v>3.526403899736798</v>
      </c>
      <c r="F792" s="112" t="s">
        <v>4760</v>
      </c>
      <c r="G792" s="112" t="b">
        <v>0</v>
      </c>
      <c r="H792" s="112" t="b">
        <v>0</v>
      </c>
      <c r="I792" s="112" t="b">
        <v>0</v>
      </c>
      <c r="J792" s="112" t="b">
        <v>0</v>
      </c>
      <c r="K792" s="112" t="b">
        <v>0</v>
      </c>
      <c r="L792" s="112" t="b">
        <v>0</v>
      </c>
    </row>
    <row r="793" spans="1:12" ht="15">
      <c r="A793" s="112" t="s">
        <v>4103</v>
      </c>
      <c r="B793" s="112" t="s">
        <v>3765</v>
      </c>
      <c r="C793" s="112">
        <v>2</v>
      </c>
      <c r="D793" s="117">
        <v>0.00028920854220742794</v>
      </c>
      <c r="E793" s="117">
        <v>3.651342636345098</v>
      </c>
      <c r="F793" s="112" t="s">
        <v>4760</v>
      </c>
      <c r="G793" s="112" t="b">
        <v>0</v>
      </c>
      <c r="H793" s="112" t="b">
        <v>0</v>
      </c>
      <c r="I793" s="112" t="b">
        <v>0</v>
      </c>
      <c r="J793" s="112" t="b">
        <v>0</v>
      </c>
      <c r="K793" s="112" t="b">
        <v>0</v>
      </c>
      <c r="L793" s="112" t="b">
        <v>0</v>
      </c>
    </row>
    <row r="794" spans="1:12" ht="15">
      <c r="A794" s="112" t="s">
        <v>3765</v>
      </c>
      <c r="B794" s="112" t="s">
        <v>4104</v>
      </c>
      <c r="C794" s="112">
        <v>2</v>
      </c>
      <c r="D794" s="117">
        <v>0.00028920854220742794</v>
      </c>
      <c r="E794" s="117">
        <v>3.651342636345098</v>
      </c>
      <c r="F794" s="112" t="s">
        <v>4760</v>
      </c>
      <c r="G794" s="112" t="b">
        <v>0</v>
      </c>
      <c r="H794" s="112" t="b">
        <v>0</v>
      </c>
      <c r="I794" s="112" t="b">
        <v>0</v>
      </c>
      <c r="J794" s="112" t="b">
        <v>0</v>
      </c>
      <c r="K794" s="112" t="b">
        <v>0</v>
      </c>
      <c r="L794" s="112" t="b">
        <v>0</v>
      </c>
    </row>
    <row r="795" spans="1:12" ht="15">
      <c r="A795" s="112" t="s">
        <v>4104</v>
      </c>
      <c r="B795" s="112" t="s">
        <v>4105</v>
      </c>
      <c r="C795" s="112">
        <v>2</v>
      </c>
      <c r="D795" s="117">
        <v>0.00028920854220742794</v>
      </c>
      <c r="E795" s="117">
        <v>3.8274338954007794</v>
      </c>
      <c r="F795" s="112" t="s">
        <v>4760</v>
      </c>
      <c r="G795" s="112" t="b">
        <v>0</v>
      </c>
      <c r="H795" s="112" t="b">
        <v>0</v>
      </c>
      <c r="I795" s="112" t="b">
        <v>0</v>
      </c>
      <c r="J795" s="112" t="b">
        <v>0</v>
      </c>
      <c r="K795" s="112" t="b">
        <v>0</v>
      </c>
      <c r="L795" s="112" t="b">
        <v>0</v>
      </c>
    </row>
    <row r="796" spans="1:12" ht="15">
      <c r="A796" s="112" t="s">
        <v>4105</v>
      </c>
      <c r="B796" s="112" t="s">
        <v>4106</v>
      </c>
      <c r="C796" s="112">
        <v>2</v>
      </c>
      <c r="D796" s="117">
        <v>0.00028920854220742794</v>
      </c>
      <c r="E796" s="117">
        <v>3.8274338954007794</v>
      </c>
      <c r="F796" s="112" t="s">
        <v>4760</v>
      </c>
      <c r="G796" s="112" t="b">
        <v>0</v>
      </c>
      <c r="H796" s="112" t="b">
        <v>0</v>
      </c>
      <c r="I796" s="112" t="b">
        <v>0</v>
      </c>
      <c r="J796" s="112" t="b">
        <v>0</v>
      </c>
      <c r="K796" s="112" t="b">
        <v>0</v>
      </c>
      <c r="L796" s="112" t="b">
        <v>0</v>
      </c>
    </row>
    <row r="797" spans="1:12" ht="15">
      <c r="A797" s="112" t="s">
        <v>3766</v>
      </c>
      <c r="B797" s="112" t="s">
        <v>3767</v>
      </c>
      <c r="C797" s="112">
        <v>2</v>
      </c>
      <c r="D797" s="117">
        <v>0.00028920854220742794</v>
      </c>
      <c r="E797" s="117">
        <v>3.4752513772894167</v>
      </c>
      <c r="F797" s="112" t="s">
        <v>4760</v>
      </c>
      <c r="G797" s="112" t="b">
        <v>0</v>
      </c>
      <c r="H797" s="112" t="b">
        <v>0</v>
      </c>
      <c r="I797" s="112" t="b">
        <v>0</v>
      </c>
      <c r="J797" s="112" t="b">
        <v>0</v>
      </c>
      <c r="K797" s="112" t="b">
        <v>0</v>
      </c>
      <c r="L797" s="112" t="b">
        <v>0</v>
      </c>
    </row>
    <row r="798" spans="1:12" ht="15">
      <c r="A798" s="112" t="s">
        <v>3771</v>
      </c>
      <c r="B798" s="112" t="s">
        <v>3289</v>
      </c>
      <c r="C798" s="112">
        <v>2</v>
      </c>
      <c r="D798" s="117">
        <v>0.00028920854220742794</v>
      </c>
      <c r="E798" s="117">
        <v>2.9981301225697545</v>
      </c>
      <c r="F798" s="112" t="s">
        <v>4760</v>
      </c>
      <c r="G798" s="112" t="b">
        <v>0</v>
      </c>
      <c r="H798" s="112" t="b">
        <v>0</v>
      </c>
      <c r="I798" s="112" t="b">
        <v>0</v>
      </c>
      <c r="J798" s="112" t="b">
        <v>0</v>
      </c>
      <c r="K798" s="112" t="b">
        <v>0</v>
      </c>
      <c r="L798" s="112" t="b">
        <v>0</v>
      </c>
    </row>
    <row r="799" spans="1:12" ht="15">
      <c r="A799" s="112" t="s">
        <v>3289</v>
      </c>
      <c r="B799" s="112" t="s">
        <v>3520</v>
      </c>
      <c r="C799" s="112">
        <v>2</v>
      </c>
      <c r="D799" s="117">
        <v>0.00028920854220742794</v>
      </c>
      <c r="E799" s="117">
        <v>2.776281372953398</v>
      </c>
      <c r="F799" s="112" t="s">
        <v>4760</v>
      </c>
      <c r="G799" s="112" t="b">
        <v>0</v>
      </c>
      <c r="H799" s="112" t="b">
        <v>0</v>
      </c>
      <c r="I799" s="112" t="b">
        <v>0</v>
      </c>
      <c r="J799" s="112" t="b">
        <v>0</v>
      </c>
      <c r="K799" s="112" t="b">
        <v>0</v>
      </c>
      <c r="L799" s="112" t="b">
        <v>0</v>
      </c>
    </row>
    <row r="800" spans="1:12" ht="15">
      <c r="A800" s="112" t="s">
        <v>3520</v>
      </c>
      <c r="B800" s="112" t="s">
        <v>3520</v>
      </c>
      <c r="C800" s="112">
        <v>2</v>
      </c>
      <c r="D800" s="117">
        <v>0.00028920854220742794</v>
      </c>
      <c r="E800" s="117">
        <v>3.031553878056704</v>
      </c>
      <c r="F800" s="112" t="s">
        <v>4760</v>
      </c>
      <c r="G800" s="112" t="b">
        <v>0</v>
      </c>
      <c r="H800" s="112" t="b">
        <v>0</v>
      </c>
      <c r="I800" s="112" t="b">
        <v>0</v>
      </c>
      <c r="J800" s="112" t="b">
        <v>0</v>
      </c>
      <c r="K800" s="112" t="b">
        <v>0</v>
      </c>
      <c r="L800" s="112" t="b">
        <v>0</v>
      </c>
    </row>
    <row r="801" spans="1:12" ht="15">
      <c r="A801" s="112" t="s">
        <v>3772</v>
      </c>
      <c r="B801" s="112" t="s">
        <v>4112</v>
      </c>
      <c r="C801" s="112">
        <v>2</v>
      </c>
      <c r="D801" s="117">
        <v>0.00028920854220742794</v>
      </c>
      <c r="E801" s="117">
        <v>3.651342636345098</v>
      </c>
      <c r="F801" s="112" t="s">
        <v>4760</v>
      </c>
      <c r="G801" s="112" t="b">
        <v>0</v>
      </c>
      <c r="H801" s="112" t="b">
        <v>0</v>
      </c>
      <c r="I801" s="112" t="b">
        <v>0</v>
      </c>
      <c r="J801" s="112" t="b">
        <v>0</v>
      </c>
      <c r="K801" s="112" t="b">
        <v>0</v>
      </c>
      <c r="L801" s="112" t="b">
        <v>0</v>
      </c>
    </row>
    <row r="802" spans="1:12" ht="15">
      <c r="A802" s="112" t="s">
        <v>4119</v>
      </c>
      <c r="B802" s="112" t="s">
        <v>4120</v>
      </c>
      <c r="C802" s="112">
        <v>2</v>
      </c>
      <c r="D802" s="117">
        <v>0.00028920854220742794</v>
      </c>
      <c r="E802" s="117">
        <v>3.8274338954007794</v>
      </c>
      <c r="F802" s="112" t="s">
        <v>4760</v>
      </c>
      <c r="G802" s="112" t="b">
        <v>0</v>
      </c>
      <c r="H802" s="112" t="b">
        <v>0</v>
      </c>
      <c r="I802" s="112" t="b">
        <v>0</v>
      </c>
      <c r="J802" s="112" t="b">
        <v>0</v>
      </c>
      <c r="K802" s="112" t="b">
        <v>0</v>
      </c>
      <c r="L802" s="112" t="b">
        <v>0</v>
      </c>
    </row>
    <row r="803" spans="1:12" ht="15">
      <c r="A803" s="112" t="s">
        <v>3208</v>
      </c>
      <c r="B803" s="112" t="s">
        <v>3777</v>
      </c>
      <c r="C803" s="112">
        <v>2</v>
      </c>
      <c r="D803" s="117">
        <v>0.00028920854220742794</v>
      </c>
      <c r="E803" s="117">
        <v>2.8384292797022423</v>
      </c>
      <c r="F803" s="112" t="s">
        <v>4760</v>
      </c>
      <c r="G803" s="112" t="b">
        <v>0</v>
      </c>
      <c r="H803" s="112" t="b">
        <v>0</v>
      </c>
      <c r="I803" s="112" t="b">
        <v>0</v>
      </c>
      <c r="J803" s="112" t="b">
        <v>0</v>
      </c>
      <c r="K803" s="112" t="b">
        <v>0</v>
      </c>
      <c r="L803" s="112" t="b">
        <v>0</v>
      </c>
    </row>
    <row r="804" spans="1:12" ht="15">
      <c r="A804" s="112" t="s">
        <v>3781</v>
      </c>
      <c r="B804" s="112" t="s">
        <v>3160</v>
      </c>
      <c r="C804" s="112">
        <v>2</v>
      </c>
      <c r="D804" s="117">
        <v>0.00028920854220742794</v>
      </c>
      <c r="E804" s="117">
        <v>2.721923710630805</v>
      </c>
      <c r="F804" s="112" t="s">
        <v>4760</v>
      </c>
      <c r="G804" s="112" t="b">
        <v>0</v>
      </c>
      <c r="H804" s="112" t="b">
        <v>0</v>
      </c>
      <c r="I804" s="112" t="b">
        <v>0</v>
      </c>
      <c r="J804" s="112" t="b">
        <v>0</v>
      </c>
      <c r="K804" s="112" t="b">
        <v>0</v>
      </c>
      <c r="L804" s="112" t="b">
        <v>0</v>
      </c>
    </row>
    <row r="805" spans="1:12" ht="15">
      <c r="A805" s="112" t="s">
        <v>3113</v>
      </c>
      <c r="B805" s="112" t="s">
        <v>3223</v>
      </c>
      <c r="C805" s="112">
        <v>2</v>
      </c>
      <c r="D805" s="117">
        <v>0.00028920854220742794</v>
      </c>
      <c r="E805" s="117">
        <v>1.8062445963308411</v>
      </c>
      <c r="F805" s="112" t="s">
        <v>4760</v>
      </c>
      <c r="G805" s="112" t="b">
        <v>0</v>
      </c>
      <c r="H805" s="112" t="b">
        <v>0</v>
      </c>
      <c r="I805" s="112" t="b">
        <v>0</v>
      </c>
      <c r="J805" s="112" t="b">
        <v>0</v>
      </c>
      <c r="K805" s="112" t="b">
        <v>0</v>
      </c>
      <c r="L805" s="112" t="b">
        <v>0</v>
      </c>
    </row>
    <row r="806" spans="1:12" ht="15">
      <c r="A806" s="112" t="s">
        <v>3245</v>
      </c>
      <c r="B806" s="112" t="s">
        <v>3120</v>
      </c>
      <c r="C806" s="112">
        <v>2</v>
      </c>
      <c r="D806" s="117">
        <v>0.00028920854220742794</v>
      </c>
      <c r="E806" s="117">
        <v>1.9409431702282975</v>
      </c>
      <c r="F806" s="112" t="s">
        <v>4760</v>
      </c>
      <c r="G806" s="112" t="b">
        <v>0</v>
      </c>
      <c r="H806" s="112" t="b">
        <v>0</v>
      </c>
      <c r="I806" s="112" t="b">
        <v>0</v>
      </c>
      <c r="J806" s="112" t="b">
        <v>0</v>
      </c>
      <c r="K806" s="112" t="b">
        <v>0</v>
      </c>
      <c r="L806" s="112" t="b">
        <v>0</v>
      </c>
    </row>
    <row r="807" spans="1:12" ht="15">
      <c r="A807" s="112" t="s">
        <v>3120</v>
      </c>
      <c r="B807" s="112" t="s">
        <v>3223</v>
      </c>
      <c r="C807" s="112">
        <v>2</v>
      </c>
      <c r="D807" s="117">
        <v>0.00028920854220742794</v>
      </c>
      <c r="E807" s="117">
        <v>1.9031546093388976</v>
      </c>
      <c r="F807" s="112" t="s">
        <v>4760</v>
      </c>
      <c r="G807" s="112" t="b">
        <v>0</v>
      </c>
      <c r="H807" s="112" t="b">
        <v>0</v>
      </c>
      <c r="I807" s="112" t="b">
        <v>0</v>
      </c>
      <c r="J807" s="112" t="b">
        <v>0</v>
      </c>
      <c r="K807" s="112" t="b">
        <v>0</v>
      </c>
      <c r="L807" s="112" t="b">
        <v>0</v>
      </c>
    </row>
    <row r="808" spans="1:12" ht="15">
      <c r="A808" s="112" t="s">
        <v>3245</v>
      </c>
      <c r="B808" s="112" t="s">
        <v>3112</v>
      </c>
      <c r="C808" s="112">
        <v>2</v>
      </c>
      <c r="D808" s="117">
        <v>0.00028920854220742794</v>
      </c>
      <c r="E808" s="117">
        <v>1.8083176049537064</v>
      </c>
      <c r="F808" s="112" t="s">
        <v>4760</v>
      </c>
      <c r="G808" s="112" t="b">
        <v>0</v>
      </c>
      <c r="H808" s="112" t="b">
        <v>0</v>
      </c>
      <c r="I808" s="112" t="b">
        <v>0</v>
      </c>
      <c r="J808" s="112" t="b">
        <v>0</v>
      </c>
      <c r="K808" s="112" t="b">
        <v>0</v>
      </c>
      <c r="L808" s="112" t="b">
        <v>0</v>
      </c>
    </row>
    <row r="809" spans="1:12" ht="15">
      <c r="A809" s="112" t="s">
        <v>3112</v>
      </c>
      <c r="B809" s="112" t="s">
        <v>3224</v>
      </c>
      <c r="C809" s="112">
        <v>2</v>
      </c>
      <c r="D809" s="117">
        <v>0.00028920854220742794</v>
      </c>
      <c r="E809" s="117">
        <v>1.7705290440643067</v>
      </c>
      <c r="F809" s="112" t="s">
        <v>4760</v>
      </c>
      <c r="G809" s="112" t="b">
        <v>0</v>
      </c>
      <c r="H809" s="112" t="b">
        <v>0</v>
      </c>
      <c r="I809" s="112" t="b">
        <v>0</v>
      </c>
      <c r="J809" s="112" t="b">
        <v>0</v>
      </c>
      <c r="K809" s="112" t="b">
        <v>0</v>
      </c>
      <c r="L809" s="112" t="b">
        <v>0</v>
      </c>
    </row>
    <row r="810" spans="1:12" ht="15">
      <c r="A810" s="112" t="s">
        <v>3224</v>
      </c>
      <c r="B810" s="112" t="s">
        <v>3085</v>
      </c>
      <c r="C810" s="112">
        <v>2</v>
      </c>
      <c r="D810" s="117">
        <v>0.00028920854220742794</v>
      </c>
      <c r="E810" s="117">
        <v>1.2675272703646667</v>
      </c>
      <c r="F810" s="112" t="s">
        <v>4760</v>
      </c>
      <c r="G810" s="112" t="b">
        <v>0</v>
      </c>
      <c r="H810" s="112" t="b">
        <v>0</v>
      </c>
      <c r="I810" s="112" t="b">
        <v>0</v>
      </c>
      <c r="J810" s="112" t="b">
        <v>0</v>
      </c>
      <c r="K810" s="112" t="b">
        <v>0</v>
      </c>
      <c r="L810" s="112" t="b">
        <v>0</v>
      </c>
    </row>
    <row r="811" spans="1:12" ht="15">
      <c r="A811" s="112" t="s">
        <v>3092</v>
      </c>
      <c r="B811" s="112" t="s">
        <v>3223</v>
      </c>
      <c r="C811" s="112">
        <v>2</v>
      </c>
      <c r="D811" s="117">
        <v>0.00028920854220742794</v>
      </c>
      <c r="E811" s="117">
        <v>1.4582180379906364</v>
      </c>
      <c r="F811" s="112" t="s">
        <v>4760</v>
      </c>
      <c r="G811" s="112" t="b">
        <v>0</v>
      </c>
      <c r="H811" s="112" t="b">
        <v>0</v>
      </c>
      <c r="I811" s="112" t="b">
        <v>0</v>
      </c>
      <c r="J811" s="112" t="b">
        <v>0</v>
      </c>
      <c r="K811" s="112" t="b">
        <v>0</v>
      </c>
      <c r="L811" s="112" t="b">
        <v>0</v>
      </c>
    </row>
    <row r="812" spans="1:12" ht="15">
      <c r="A812" s="112" t="s">
        <v>3245</v>
      </c>
      <c r="B812" s="112" t="s">
        <v>3446</v>
      </c>
      <c r="C812" s="112">
        <v>2</v>
      </c>
      <c r="D812" s="117">
        <v>0.00028920854220742794</v>
      </c>
      <c r="E812" s="117">
        <v>2.689131197234498</v>
      </c>
      <c r="F812" s="112" t="s">
        <v>4760</v>
      </c>
      <c r="G812" s="112" t="b">
        <v>0</v>
      </c>
      <c r="H812" s="112" t="b">
        <v>0</v>
      </c>
      <c r="I812" s="112" t="b">
        <v>0</v>
      </c>
      <c r="J812" s="112" t="b">
        <v>0</v>
      </c>
      <c r="K812" s="112" t="b">
        <v>0</v>
      </c>
      <c r="L812" s="112" t="b">
        <v>0</v>
      </c>
    </row>
    <row r="813" spans="1:12" ht="15">
      <c r="A813" s="112" t="s">
        <v>3446</v>
      </c>
      <c r="B813" s="112" t="s">
        <v>3782</v>
      </c>
      <c r="C813" s="112">
        <v>2</v>
      </c>
      <c r="D813" s="117">
        <v>0.00028920854220742794</v>
      </c>
      <c r="E813" s="117">
        <v>3.1742213816254354</v>
      </c>
      <c r="F813" s="112" t="s">
        <v>4760</v>
      </c>
      <c r="G813" s="112" t="b">
        <v>0</v>
      </c>
      <c r="H813" s="112" t="b">
        <v>0</v>
      </c>
      <c r="I813" s="112" t="b">
        <v>0</v>
      </c>
      <c r="J813" s="112" t="b">
        <v>0</v>
      </c>
      <c r="K813" s="112" t="b">
        <v>0</v>
      </c>
      <c r="L813" s="112" t="b">
        <v>0</v>
      </c>
    </row>
    <row r="814" spans="1:12" ht="15">
      <c r="A814" s="112" t="s">
        <v>3782</v>
      </c>
      <c r="B814" s="112" t="s">
        <v>3223</v>
      </c>
      <c r="C814" s="112">
        <v>2</v>
      </c>
      <c r="D814" s="117">
        <v>0.00028920854220742794</v>
      </c>
      <c r="E814" s="117">
        <v>2.873191385961454</v>
      </c>
      <c r="F814" s="112" t="s">
        <v>4760</v>
      </c>
      <c r="G814" s="112" t="b">
        <v>0</v>
      </c>
      <c r="H814" s="112" t="b">
        <v>0</v>
      </c>
      <c r="I814" s="112" t="b">
        <v>0</v>
      </c>
      <c r="J814" s="112" t="b">
        <v>0</v>
      </c>
      <c r="K814" s="112" t="b">
        <v>0</v>
      </c>
      <c r="L814" s="112" t="b">
        <v>0</v>
      </c>
    </row>
    <row r="815" spans="1:12" ht="15">
      <c r="A815" s="112" t="s">
        <v>3245</v>
      </c>
      <c r="B815" s="112" t="s">
        <v>4138</v>
      </c>
      <c r="C815" s="112">
        <v>2</v>
      </c>
      <c r="D815" s="117">
        <v>0.00028920854220742794</v>
      </c>
      <c r="E815" s="117">
        <v>3.0870712059065353</v>
      </c>
      <c r="F815" s="112" t="s">
        <v>4760</v>
      </c>
      <c r="G815" s="112" t="b">
        <v>0</v>
      </c>
      <c r="H815" s="112" t="b">
        <v>0</v>
      </c>
      <c r="I815" s="112" t="b">
        <v>0</v>
      </c>
      <c r="J815" s="112" t="b">
        <v>0</v>
      </c>
      <c r="K815" s="112" t="b">
        <v>0</v>
      </c>
      <c r="L815" s="112" t="b">
        <v>0</v>
      </c>
    </row>
    <row r="816" spans="1:12" ht="15">
      <c r="A816" s="112" t="s">
        <v>4138</v>
      </c>
      <c r="B816" s="112" t="s">
        <v>3156</v>
      </c>
      <c r="C816" s="112">
        <v>2</v>
      </c>
      <c r="D816" s="117">
        <v>0.00028920854220742794</v>
      </c>
      <c r="E816" s="117">
        <v>2.8980149696864865</v>
      </c>
      <c r="F816" s="112" t="s">
        <v>4760</v>
      </c>
      <c r="G816" s="112" t="b">
        <v>0</v>
      </c>
      <c r="H816" s="112" t="b">
        <v>0</v>
      </c>
      <c r="I816" s="112" t="b">
        <v>0</v>
      </c>
      <c r="J816" s="112" t="b">
        <v>1</v>
      </c>
      <c r="K816" s="112" t="b">
        <v>0</v>
      </c>
      <c r="L816" s="112" t="b">
        <v>0</v>
      </c>
    </row>
    <row r="817" spans="1:12" ht="15">
      <c r="A817" s="112" t="s">
        <v>3156</v>
      </c>
      <c r="B817" s="112" t="s">
        <v>3619</v>
      </c>
      <c r="C817" s="112">
        <v>2</v>
      </c>
      <c r="D817" s="117">
        <v>0.00028920854220742794</v>
      </c>
      <c r="E817" s="117">
        <v>2.5969849740225053</v>
      </c>
      <c r="F817" s="112" t="s">
        <v>4760</v>
      </c>
      <c r="G817" s="112" t="b">
        <v>1</v>
      </c>
      <c r="H817" s="112" t="b">
        <v>0</v>
      </c>
      <c r="I817" s="112" t="b">
        <v>0</v>
      </c>
      <c r="J817" s="112" t="b">
        <v>0</v>
      </c>
      <c r="K817" s="112" t="b">
        <v>0</v>
      </c>
      <c r="L817" s="112" t="b">
        <v>0</v>
      </c>
    </row>
    <row r="818" spans="1:12" ht="15">
      <c r="A818" s="112" t="s">
        <v>3619</v>
      </c>
      <c r="B818" s="112" t="s">
        <v>3260</v>
      </c>
      <c r="C818" s="112">
        <v>2</v>
      </c>
      <c r="D818" s="117">
        <v>0.00028920854220742794</v>
      </c>
      <c r="E818" s="117">
        <v>2.8274338954007794</v>
      </c>
      <c r="F818" s="112" t="s">
        <v>4760</v>
      </c>
      <c r="G818" s="112" t="b">
        <v>0</v>
      </c>
      <c r="H818" s="112" t="b">
        <v>0</v>
      </c>
      <c r="I818" s="112" t="b">
        <v>0</v>
      </c>
      <c r="J818" s="112" t="b">
        <v>0</v>
      </c>
      <c r="K818" s="112" t="b">
        <v>0</v>
      </c>
      <c r="L818" s="112" t="b">
        <v>0</v>
      </c>
    </row>
    <row r="819" spans="1:12" ht="15">
      <c r="A819" s="112" t="s">
        <v>3260</v>
      </c>
      <c r="B819" s="112" t="s">
        <v>3389</v>
      </c>
      <c r="C819" s="112">
        <v>2</v>
      </c>
      <c r="D819" s="117">
        <v>0.00028920854220742794</v>
      </c>
      <c r="E819" s="117">
        <v>2.584395846714485</v>
      </c>
      <c r="F819" s="112" t="s">
        <v>4760</v>
      </c>
      <c r="G819" s="112" t="b">
        <v>0</v>
      </c>
      <c r="H819" s="112" t="b">
        <v>0</v>
      </c>
      <c r="I819" s="112" t="b">
        <v>0</v>
      </c>
      <c r="J819" s="112" t="b">
        <v>0</v>
      </c>
      <c r="K819" s="112" t="b">
        <v>0</v>
      </c>
      <c r="L819" s="112" t="b">
        <v>0</v>
      </c>
    </row>
    <row r="820" spans="1:12" ht="15">
      <c r="A820" s="112" t="s">
        <v>3389</v>
      </c>
      <c r="B820" s="112" t="s">
        <v>3620</v>
      </c>
      <c r="C820" s="112">
        <v>2</v>
      </c>
      <c r="D820" s="117">
        <v>0.00028920854220742794</v>
      </c>
      <c r="E820" s="117">
        <v>3.0492826450171355</v>
      </c>
      <c r="F820" s="112" t="s">
        <v>4760</v>
      </c>
      <c r="G820" s="112" t="b">
        <v>0</v>
      </c>
      <c r="H820" s="112" t="b">
        <v>0</v>
      </c>
      <c r="I820" s="112" t="b">
        <v>0</v>
      </c>
      <c r="J820" s="112" t="b">
        <v>0</v>
      </c>
      <c r="K820" s="112" t="b">
        <v>0</v>
      </c>
      <c r="L820" s="112" t="b">
        <v>0</v>
      </c>
    </row>
    <row r="821" spans="1:12" ht="15">
      <c r="A821" s="112" t="s">
        <v>3620</v>
      </c>
      <c r="B821" s="112" t="s">
        <v>3783</v>
      </c>
      <c r="C821" s="112">
        <v>2</v>
      </c>
      <c r="D821" s="117">
        <v>0.00028920854220742794</v>
      </c>
      <c r="E821" s="117">
        <v>3.350312640681117</v>
      </c>
      <c r="F821" s="112" t="s">
        <v>4760</v>
      </c>
      <c r="G821" s="112" t="b">
        <v>0</v>
      </c>
      <c r="H821" s="112" t="b">
        <v>0</v>
      </c>
      <c r="I821" s="112" t="b">
        <v>0</v>
      </c>
      <c r="J821" s="112" t="b">
        <v>0</v>
      </c>
      <c r="K821" s="112" t="b">
        <v>0</v>
      </c>
      <c r="L821" s="112" t="b">
        <v>0</v>
      </c>
    </row>
    <row r="822" spans="1:12" ht="15">
      <c r="A822" s="112" t="s">
        <v>3784</v>
      </c>
      <c r="B822" s="112" t="s">
        <v>4139</v>
      </c>
      <c r="C822" s="112">
        <v>2</v>
      </c>
      <c r="D822" s="117">
        <v>0.00028920854220742794</v>
      </c>
      <c r="E822" s="117">
        <v>3.651342636345098</v>
      </c>
      <c r="F822" s="112" t="s">
        <v>4760</v>
      </c>
      <c r="G822" s="112" t="b">
        <v>0</v>
      </c>
      <c r="H822" s="112" t="b">
        <v>0</v>
      </c>
      <c r="I822" s="112" t="b">
        <v>0</v>
      </c>
      <c r="J822" s="112" t="b">
        <v>0</v>
      </c>
      <c r="K822" s="112" t="b">
        <v>0</v>
      </c>
      <c r="L822" s="112" t="b">
        <v>0</v>
      </c>
    </row>
    <row r="823" spans="1:12" ht="15">
      <c r="A823" s="112" t="s">
        <v>4139</v>
      </c>
      <c r="B823" s="112" t="s">
        <v>4140</v>
      </c>
      <c r="C823" s="112">
        <v>2</v>
      </c>
      <c r="D823" s="117">
        <v>0.00028920854220742794</v>
      </c>
      <c r="E823" s="117">
        <v>3.8274338954007794</v>
      </c>
      <c r="F823" s="112" t="s">
        <v>4760</v>
      </c>
      <c r="G823" s="112" t="b">
        <v>0</v>
      </c>
      <c r="H823" s="112" t="b">
        <v>0</v>
      </c>
      <c r="I823" s="112" t="b">
        <v>0</v>
      </c>
      <c r="J823" s="112" t="b">
        <v>0</v>
      </c>
      <c r="K823" s="112" t="b">
        <v>0</v>
      </c>
      <c r="L823" s="112" t="b">
        <v>0</v>
      </c>
    </row>
    <row r="824" spans="1:12" ht="15">
      <c r="A824" s="112" t="s">
        <v>4140</v>
      </c>
      <c r="B824" s="112" t="s">
        <v>3334</v>
      </c>
      <c r="C824" s="112">
        <v>2</v>
      </c>
      <c r="D824" s="117">
        <v>0.00028920854220742794</v>
      </c>
      <c r="E824" s="117">
        <v>3.225373904072817</v>
      </c>
      <c r="F824" s="112" t="s">
        <v>4760</v>
      </c>
      <c r="G824" s="112" t="b">
        <v>0</v>
      </c>
      <c r="H824" s="112" t="b">
        <v>0</v>
      </c>
      <c r="I824" s="112" t="b">
        <v>0</v>
      </c>
      <c r="J824" s="112" t="b">
        <v>0</v>
      </c>
      <c r="K824" s="112" t="b">
        <v>0</v>
      </c>
      <c r="L824" s="112" t="b">
        <v>0</v>
      </c>
    </row>
    <row r="825" spans="1:12" ht="15">
      <c r="A825" s="112" t="s">
        <v>3334</v>
      </c>
      <c r="B825" s="112" t="s">
        <v>4141</v>
      </c>
      <c r="C825" s="112">
        <v>2</v>
      </c>
      <c r="D825" s="117">
        <v>0.00028920854220742794</v>
      </c>
      <c r="E825" s="117">
        <v>3.225373904072817</v>
      </c>
      <c r="F825" s="112" t="s">
        <v>4760</v>
      </c>
      <c r="G825" s="112" t="b">
        <v>0</v>
      </c>
      <c r="H825" s="112" t="b">
        <v>0</v>
      </c>
      <c r="I825" s="112" t="b">
        <v>0</v>
      </c>
      <c r="J825" s="112" t="b">
        <v>0</v>
      </c>
      <c r="K825" s="112" t="b">
        <v>0</v>
      </c>
      <c r="L825" s="112" t="b">
        <v>0</v>
      </c>
    </row>
    <row r="826" spans="1:12" ht="15">
      <c r="A826" s="112" t="s">
        <v>4141</v>
      </c>
      <c r="B826" s="112" t="s">
        <v>3621</v>
      </c>
      <c r="C826" s="112">
        <v>2</v>
      </c>
      <c r="D826" s="117">
        <v>0.00028920854220742794</v>
      </c>
      <c r="E826" s="117">
        <v>3.526403899736798</v>
      </c>
      <c r="F826" s="112" t="s">
        <v>4760</v>
      </c>
      <c r="G826" s="112" t="b">
        <v>0</v>
      </c>
      <c r="H826" s="112" t="b">
        <v>0</v>
      </c>
      <c r="I826" s="112" t="b">
        <v>0</v>
      </c>
      <c r="J826" s="112" t="b">
        <v>0</v>
      </c>
      <c r="K826" s="112" t="b">
        <v>0</v>
      </c>
      <c r="L826" s="112" t="b">
        <v>0</v>
      </c>
    </row>
    <row r="827" spans="1:12" ht="15">
      <c r="A827" s="112" t="s">
        <v>3621</v>
      </c>
      <c r="B827" s="112" t="s">
        <v>4142</v>
      </c>
      <c r="C827" s="112">
        <v>2</v>
      </c>
      <c r="D827" s="117">
        <v>0.00028920854220742794</v>
      </c>
      <c r="E827" s="117">
        <v>3.526403899736798</v>
      </c>
      <c r="F827" s="112" t="s">
        <v>4760</v>
      </c>
      <c r="G827" s="112" t="b">
        <v>0</v>
      </c>
      <c r="H827" s="112" t="b">
        <v>0</v>
      </c>
      <c r="I827" s="112" t="b">
        <v>0</v>
      </c>
      <c r="J827" s="112" t="b">
        <v>0</v>
      </c>
      <c r="K827" s="112" t="b">
        <v>0</v>
      </c>
      <c r="L827" s="112" t="b">
        <v>0</v>
      </c>
    </row>
    <row r="828" spans="1:12" ht="15">
      <c r="A828" s="112" t="s">
        <v>4142</v>
      </c>
      <c r="B828" s="112" t="s">
        <v>4143</v>
      </c>
      <c r="C828" s="112">
        <v>2</v>
      </c>
      <c r="D828" s="117">
        <v>0.00028920854220742794</v>
      </c>
      <c r="E828" s="117">
        <v>3.8274338954007794</v>
      </c>
      <c r="F828" s="112" t="s">
        <v>4760</v>
      </c>
      <c r="G828" s="112" t="b">
        <v>0</v>
      </c>
      <c r="H828" s="112" t="b">
        <v>0</v>
      </c>
      <c r="I828" s="112" t="b">
        <v>0</v>
      </c>
      <c r="J828" s="112" t="b">
        <v>0</v>
      </c>
      <c r="K828" s="112" t="b">
        <v>1</v>
      </c>
      <c r="L828" s="112" t="b">
        <v>0</v>
      </c>
    </row>
    <row r="829" spans="1:12" ht="15">
      <c r="A829" s="112" t="s">
        <v>4143</v>
      </c>
      <c r="B829" s="112" t="s">
        <v>4144</v>
      </c>
      <c r="C829" s="112">
        <v>2</v>
      </c>
      <c r="D829" s="117">
        <v>0.00028920854220742794</v>
      </c>
      <c r="E829" s="117">
        <v>3.8274338954007794</v>
      </c>
      <c r="F829" s="112" t="s">
        <v>4760</v>
      </c>
      <c r="G829" s="112" t="b">
        <v>0</v>
      </c>
      <c r="H829" s="112" t="b">
        <v>1</v>
      </c>
      <c r="I829" s="112" t="b">
        <v>0</v>
      </c>
      <c r="J829" s="112" t="b">
        <v>1</v>
      </c>
      <c r="K829" s="112" t="b">
        <v>0</v>
      </c>
      <c r="L829" s="112" t="b">
        <v>0</v>
      </c>
    </row>
    <row r="830" spans="1:12" ht="15">
      <c r="A830" s="112" t="s">
        <v>4144</v>
      </c>
      <c r="B830" s="112" t="s">
        <v>3622</v>
      </c>
      <c r="C830" s="112">
        <v>2</v>
      </c>
      <c r="D830" s="117">
        <v>0.00028920854220742794</v>
      </c>
      <c r="E830" s="117">
        <v>3.526403899736798</v>
      </c>
      <c r="F830" s="112" t="s">
        <v>4760</v>
      </c>
      <c r="G830" s="112" t="b">
        <v>1</v>
      </c>
      <c r="H830" s="112" t="b">
        <v>0</v>
      </c>
      <c r="I830" s="112" t="b">
        <v>0</v>
      </c>
      <c r="J830" s="112" t="b">
        <v>0</v>
      </c>
      <c r="K830" s="112" t="b">
        <v>0</v>
      </c>
      <c r="L830" s="112" t="b">
        <v>0</v>
      </c>
    </row>
    <row r="831" spans="1:12" ht="15">
      <c r="A831" s="112" t="s">
        <v>3622</v>
      </c>
      <c r="B831" s="112" t="s">
        <v>3223</v>
      </c>
      <c r="C831" s="112">
        <v>2</v>
      </c>
      <c r="D831" s="117">
        <v>0.00028920854220742794</v>
      </c>
      <c r="E831" s="117">
        <v>2.7482526493531543</v>
      </c>
      <c r="F831" s="112" t="s">
        <v>4760</v>
      </c>
      <c r="G831" s="112" t="b">
        <v>0</v>
      </c>
      <c r="H831" s="112" t="b">
        <v>0</v>
      </c>
      <c r="I831" s="112" t="b">
        <v>0</v>
      </c>
      <c r="J831" s="112" t="b">
        <v>0</v>
      </c>
      <c r="K831" s="112" t="b">
        <v>0</v>
      </c>
      <c r="L831" s="112" t="b">
        <v>0</v>
      </c>
    </row>
    <row r="832" spans="1:12" ht="15">
      <c r="A832" s="112" t="s">
        <v>3245</v>
      </c>
      <c r="B832" s="112" t="s">
        <v>3390</v>
      </c>
      <c r="C832" s="112">
        <v>2</v>
      </c>
      <c r="D832" s="117">
        <v>0.00028920854220742794</v>
      </c>
      <c r="E832" s="117">
        <v>2.5430031615562596</v>
      </c>
      <c r="F832" s="112" t="s">
        <v>4760</v>
      </c>
      <c r="G832" s="112" t="b">
        <v>0</v>
      </c>
      <c r="H832" s="112" t="b">
        <v>0</v>
      </c>
      <c r="I832" s="112" t="b">
        <v>0</v>
      </c>
      <c r="J832" s="112" t="b">
        <v>0</v>
      </c>
      <c r="K832" s="112" t="b">
        <v>0</v>
      </c>
      <c r="L832" s="112" t="b">
        <v>0</v>
      </c>
    </row>
    <row r="833" spans="1:12" ht="15">
      <c r="A833" s="112" t="s">
        <v>3390</v>
      </c>
      <c r="B833" s="112" t="s">
        <v>3152</v>
      </c>
      <c r="C833" s="112">
        <v>2</v>
      </c>
      <c r="D833" s="117">
        <v>0.00028920854220742794</v>
      </c>
      <c r="E833" s="117">
        <v>2.329123341611179</v>
      </c>
      <c r="F833" s="112" t="s">
        <v>4760</v>
      </c>
      <c r="G833" s="112" t="b">
        <v>0</v>
      </c>
      <c r="H833" s="112" t="b">
        <v>0</v>
      </c>
      <c r="I833" s="112" t="b">
        <v>0</v>
      </c>
      <c r="J833" s="112" t="b">
        <v>0</v>
      </c>
      <c r="K833" s="112" t="b">
        <v>0</v>
      </c>
      <c r="L833" s="112" t="b">
        <v>0</v>
      </c>
    </row>
    <row r="834" spans="1:12" ht="15">
      <c r="A834" s="112" t="s">
        <v>3152</v>
      </c>
      <c r="B834" s="112" t="s">
        <v>3623</v>
      </c>
      <c r="C834" s="112">
        <v>2</v>
      </c>
      <c r="D834" s="117">
        <v>0.00028920854220742794</v>
      </c>
      <c r="E834" s="117">
        <v>2.5721613902974734</v>
      </c>
      <c r="F834" s="112" t="s">
        <v>4760</v>
      </c>
      <c r="G834" s="112" t="b">
        <v>0</v>
      </c>
      <c r="H834" s="112" t="b">
        <v>0</v>
      </c>
      <c r="I834" s="112" t="b">
        <v>0</v>
      </c>
      <c r="J834" s="112" t="b">
        <v>0</v>
      </c>
      <c r="K834" s="112" t="b">
        <v>0</v>
      </c>
      <c r="L834" s="112" t="b">
        <v>0</v>
      </c>
    </row>
    <row r="835" spans="1:12" ht="15">
      <c r="A835" s="112" t="s">
        <v>3623</v>
      </c>
      <c r="B835" s="112" t="s">
        <v>4145</v>
      </c>
      <c r="C835" s="112">
        <v>2</v>
      </c>
      <c r="D835" s="117">
        <v>0.00028920854220742794</v>
      </c>
      <c r="E835" s="117">
        <v>3.526403899736798</v>
      </c>
      <c r="F835" s="112" t="s">
        <v>4760</v>
      </c>
      <c r="G835" s="112" t="b">
        <v>0</v>
      </c>
      <c r="H835" s="112" t="b">
        <v>0</v>
      </c>
      <c r="I835" s="112" t="b">
        <v>0</v>
      </c>
      <c r="J835" s="112" t="b">
        <v>0</v>
      </c>
      <c r="K835" s="112" t="b">
        <v>0</v>
      </c>
      <c r="L835" s="112" t="b">
        <v>0</v>
      </c>
    </row>
    <row r="836" spans="1:12" ht="15">
      <c r="A836" s="112" t="s">
        <v>4145</v>
      </c>
      <c r="B836" s="112" t="s">
        <v>4146</v>
      </c>
      <c r="C836" s="112">
        <v>2</v>
      </c>
      <c r="D836" s="117">
        <v>0.00028920854220742794</v>
      </c>
      <c r="E836" s="117">
        <v>3.8274338954007794</v>
      </c>
      <c r="F836" s="112" t="s">
        <v>4760</v>
      </c>
      <c r="G836" s="112" t="b">
        <v>0</v>
      </c>
      <c r="H836" s="112" t="b">
        <v>0</v>
      </c>
      <c r="I836" s="112" t="b">
        <v>0</v>
      </c>
      <c r="J836" s="112" t="b">
        <v>0</v>
      </c>
      <c r="K836" s="112" t="b">
        <v>0</v>
      </c>
      <c r="L836" s="112" t="b">
        <v>0</v>
      </c>
    </row>
    <row r="837" spans="1:12" ht="15">
      <c r="A837" s="112" t="s">
        <v>4146</v>
      </c>
      <c r="B837" s="112" t="s">
        <v>3300</v>
      </c>
      <c r="C837" s="112">
        <v>2</v>
      </c>
      <c r="D837" s="117">
        <v>0.00028920854220742794</v>
      </c>
      <c r="E837" s="117">
        <v>3.1742213816254354</v>
      </c>
      <c r="F837" s="112" t="s">
        <v>4760</v>
      </c>
      <c r="G837" s="112" t="b">
        <v>0</v>
      </c>
      <c r="H837" s="112" t="b">
        <v>0</v>
      </c>
      <c r="I837" s="112" t="b">
        <v>0</v>
      </c>
      <c r="J837" s="112" t="b">
        <v>0</v>
      </c>
      <c r="K837" s="112" t="b">
        <v>0</v>
      </c>
      <c r="L837" s="112" t="b">
        <v>0</v>
      </c>
    </row>
    <row r="838" spans="1:12" ht="15">
      <c r="A838" s="112" t="s">
        <v>3300</v>
      </c>
      <c r="B838" s="112" t="s">
        <v>4147</v>
      </c>
      <c r="C838" s="112">
        <v>2</v>
      </c>
      <c r="D838" s="117">
        <v>0.00028920854220742794</v>
      </c>
      <c r="E838" s="117">
        <v>3.1742213816254354</v>
      </c>
      <c r="F838" s="112" t="s">
        <v>4760</v>
      </c>
      <c r="G838" s="112" t="b">
        <v>0</v>
      </c>
      <c r="H838" s="112" t="b">
        <v>0</v>
      </c>
      <c r="I838" s="112" t="b">
        <v>0</v>
      </c>
      <c r="J838" s="112" t="b">
        <v>1</v>
      </c>
      <c r="K838" s="112" t="b">
        <v>0</v>
      </c>
      <c r="L838" s="112" t="b">
        <v>0</v>
      </c>
    </row>
    <row r="839" spans="1:12" ht="15">
      <c r="A839" s="112" t="s">
        <v>4147</v>
      </c>
      <c r="B839" s="112" t="s">
        <v>3624</v>
      </c>
      <c r="C839" s="112">
        <v>2</v>
      </c>
      <c r="D839" s="117">
        <v>0.00028920854220742794</v>
      </c>
      <c r="E839" s="117">
        <v>3.526403899736798</v>
      </c>
      <c r="F839" s="112" t="s">
        <v>4760</v>
      </c>
      <c r="G839" s="112" t="b">
        <v>1</v>
      </c>
      <c r="H839" s="112" t="b">
        <v>0</v>
      </c>
      <c r="I839" s="112" t="b">
        <v>0</v>
      </c>
      <c r="J839" s="112" t="b">
        <v>0</v>
      </c>
      <c r="K839" s="112" t="b">
        <v>0</v>
      </c>
      <c r="L839" s="112" t="b">
        <v>0</v>
      </c>
    </row>
    <row r="840" spans="1:12" ht="15">
      <c r="A840" s="112" t="s">
        <v>3624</v>
      </c>
      <c r="B840" s="112" t="s">
        <v>3123</v>
      </c>
      <c r="C840" s="112">
        <v>2</v>
      </c>
      <c r="D840" s="117">
        <v>0.00028920854220742794</v>
      </c>
      <c r="E840" s="117">
        <v>2.396070131241792</v>
      </c>
      <c r="F840" s="112" t="s">
        <v>4760</v>
      </c>
      <c r="G840" s="112" t="b">
        <v>0</v>
      </c>
      <c r="H840" s="112" t="b">
        <v>0</v>
      </c>
      <c r="I840" s="112" t="b">
        <v>0</v>
      </c>
      <c r="J840" s="112" t="b">
        <v>0</v>
      </c>
      <c r="K840" s="112" t="b">
        <v>0</v>
      </c>
      <c r="L840" s="112" t="b">
        <v>0</v>
      </c>
    </row>
    <row r="841" spans="1:12" ht="15">
      <c r="A841" s="112" t="s">
        <v>3123</v>
      </c>
      <c r="B841" s="112" t="s">
        <v>3166</v>
      </c>
      <c r="C841" s="112">
        <v>2</v>
      </c>
      <c r="D841" s="117">
        <v>0.00028920854220742794</v>
      </c>
      <c r="E841" s="117">
        <v>1.822038863514073</v>
      </c>
      <c r="F841" s="112" t="s">
        <v>4760</v>
      </c>
      <c r="G841" s="112" t="b">
        <v>0</v>
      </c>
      <c r="H841" s="112" t="b">
        <v>0</v>
      </c>
      <c r="I841" s="112" t="b">
        <v>0</v>
      </c>
      <c r="J841" s="112" t="b">
        <v>0</v>
      </c>
      <c r="K841" s="112" t="b">
        <v>0</v>
      </c>
      <c r="L841" s="112" t="b">
        <v>0</v>
      </c>
    </row>
    <row r="842" spans="1:12" ht="15">
      <c r="A842" s="112" t="s">
        <v>3166</v>
      </c>
      <c r="B842" s="112" t="s">
        <v>3625</v>
      </c>
      <c r="C842" s="112">
        <v>2</v>
      </c>
      <c r="D842" s="117">
        <v>0.00028920854220742794</v>
      </c>
      <c r="E842" s="117">
        <v>2.651342636345098</v>
      </c>
      <c r="F842" s="112" t="s">
        <v>4760</v>
      </c>
      <c r="G842" s="112" t="b">
        <v>0</v>
      </c>
      <c r="H842" s="112" t="b">
        <v>0</v>
      </c>
      <c r="I842" s="112" t="b">
        <v>0</v>
      </c>
      <c r="J842" s="112" t="b">
        <v>0</v>
      </c>
      <c r="K842" s="112" t="b">
        <v>1</v>
      </c>
      <c r="L842" s="112" t="b">
        <v>0</v>
      </c>
    </row>
    <row r="843" spans="1:12" ht="15">
      <c r="A843" s="112" t="s">
        <v>3625</v>
      </c>
      <c r="B843" s="112" t="s">
        <v>4148</v>
      </c>
      <c r="C843" s="112">
        <v>2</v>
      </c>
      <c r="D843" s="117">
        <v>0.00028920854220742794</v>
      </c>
      <c r="E843" s="117">
        <v>3.526403899736798</v>
      </c>
      <c r="F843" s="112" t="s">
        <v>4760</v>
      </c>
      <c r="G843" s="112" t="b">
        <v>0</v>
      </c>
      <c r="H843" s="112" t="b">
        <v>1</v>
      </c>
      <c r="I843" s="112" t="b">
        <v>0</v>
      </c>
      <c r="J843" s="112" t="b">
        <v>0</v>
      </c>
      <c r="K843" s="112" t="b">
        <v>0</v>
      </c>
      <c r="L843" s="112" t="b">
        <v>0</v>
      </c>
    </row>
    <row r="844" spans="1:12" ht="15">
      <c r="A844" s="112" t="s">
        <v>4148</v>
      </c>
      <c r="B844" s="112" t="s">
        <v>4149</v>
      </c>
      <c r="C844" s="112">
        <v>2</v>
      </c>
      <c r="D844" s="117">
        <v>0.00028920854220742794</v>
      </c>
      <c r="E844" s="117">
        <v>3.8274338954007794</v>
      </c>
      <c r="F844" s="112" t="s">
        <v>4760</v>
      </c>
      <c r="G844" s="112" t="b">
        <v>0</v>
      </c>
      <c r="H844" s="112" t="b">
        <v>0</v>
      </c>
      <c r="I844" s="112" t="b">
        <v>0</v>
      </c>
      <c r="J844" s="112" t="b">
        <v>0</v>
      </c>
      <c r="K844" s="112" t="b">
        <v>0</v>
      </c>
      <c r="L844" s="112" t="b">
        <v>0</v>
      </c>
    </row>
    <row r="845" spans="1:12" ht="15">
      <c r="A845" s="112" t="s">
        <v>4149</v>
      </c>
      <c r="B845" s="112" t="s">
        <v>3151</v>
      </c>
      <c r="C845" s="112">
        <v>2</v>
      </c>
      <c r="D845" s="117">
        <v>0.00028920854220742794</v>
      </c>
      <c r="E845" s="117">
        <v>2.8497102901119313</v>
      </c>
      <c r="F845" s="112" t="s">
        <v>4760</v>
      </c>
      <c r="G845" s="112" t="b">
        <v>0</v>
      </c>
      <c r="H845" s="112" t="b">
        <v>0</v>
      </c>
      <c r="I845" s="112" t="b">
        <v>0</v>
      </c>
      <c r="J845" s="112" t="b">
        <v>0</v>
      </c>
      <c r="K845" s="112" t="b">
        <v>0</v>
      </c>
      <c r="L845" s="112" t="b">
        <v>0</v>
      </c>
    </row>
    <row r="846" spans="1:12" ht="15">
      <c r="A846" s="112" t="s">
        <v>3151</v>
      </c>
      <c r="B846" s="112" t="s">
        <v>3785</v>
      </c>
      <c r="C846" s="112">
        <v>2</v>
      </c>
      <c r="D846" s="117">
        <v>0.00028920854220742794</v>
      </c>
      <c r="E846" s="117">
        <v>2.67361903105625</v>
      </c>
      <c r="F846" s="112" t="s">
        <v>4760</v>
      </c>
      <c r="G846" s="112" t="b">
        <v>0</v>
      </c>
      <c r="H846" s="112" t="b">
        <v>0</v>
      </c>
      <c r="I846" s="112" t="b">
        <v>0</v>
      </c>
      <c r="J846" s="112" t="b">
        <v>0</v>
      </c>
      <c r="K846" s="112" t="b">
        <v>0</v>
      </c>
      <c r="L846" s="112" t="b">
        <v>0</v>
      </c>
    </row>
    <row r="847" spans="1:12" ht="15">
      <c r="A847" s="112" t="s">
        <v>3785</v>
      </c>
      <c r="B847" s="112" t="s">
        <v>3786</v>
      </c>
      <c r="C847" s="112">
        <v>2</v>
      </c>
      <c r="D847" s="117">
        <v>0.00028920854220742794</v>
      </c>
      <c r="E847" s="117">
        <v>3.4752513772894167</v>
      </c>
      <c r="F847" s="112" t="s">
        <v>4760</v>
      </c>
      <c r="G847" s="112" t="b">
        <v>0</v>
      </c>
      <c r="H847" s="112" t="b">
        <v>0</v>
      </c>
      <c r="I847" s="112" t="b">
        <v>0</v>
      </c>
      <c r="J847" s="112" t="b">
        <v>0</v>
      </c>
      <c r="K847" s="112" t="b">
        <v>0</v>
      </c>
      <c r="L847" s="112" t="b">
        <v>0</v>
      </c>
    </row>
    <row r="848" spans="1:12" ht="15">
      <c r="A848" s="112" t="s">
        <v>3786</v>
      </c>
      <c r="B848" s="112" t="s">
        <v>4150</v>
      </c>
      <c r="C848" s="112">
        <v>2</v>
      </c>
      <c r="D848" s="117">
        <v>0.00028920854220742794</v>
      </c>
      <c r="E848" s="117">
        <v>3.8274338954007794</v>
      </c>
      <c r="F848" s="112" t="s">
        <v>4760</v>
      </c>
      <c r="G848" s="112" t="b">
        <v>0</v>
      </c>
      <c r="H848" s="112" t="b">
        <v>0</v>
      </c>
      <c r="I848" s="112" t="b">
        <v>0</v>
      </c>
      <c r="J848" s="112" t="b">
        <v>0</v>
      </c>
      <c r="K848" s="112" t="b">
        <v>0</v>
      </c>
      <c r="L848" s="112" t="b">
        <v>0</v>
      </c>
    </row>
    <row r="849" spans="1:12" ht="15">
      <c r="A849" s="112" t="s">
        <v>4150</v>
      </c>
      <c r="B849" s="112" t="s">
        <v>3787</v>
      </c>
      <c r="C849" s="112">
        <v>2</v>
      </c>
      <c r="D849" s="117">
        <v>0.00028920854220742794</v>
      </c>
      <c r="E849" s="117">
        <v>3.651342636345098</v>
      </c>
      <c r="F849" s="112" t="s">
        <v>4760</v>
      </c>
      <c r="G849" s="112" t="b">
        <v>0</v>
      </c>
      <c r="H849" s="112" t="b">
        <v>0</v>
      </c>
      <c r="I849" s="112" t="b">
        <v>0</v>
      </c>
      <c r="J849" s="112" t="b">
        <v>1</v>
      </c>
      <c r="K849" s="112" t="b">
        <v>0</v>
      </c>
      <c r="L849" s="112" t="b">
        <v>0</v>
      </c>
    </row>
    <row r="850" spans="1:12" ht="15">
      <c r="A850" s="112" t="s">
        <v>3787</v>
      </c>
      <c r="B850" s="112" t="s">
        <v>3788</v>
      </c>
      <c r="C850" s="112">
        <v>2</v>
      </c>
      <c r="D850" s="117">
        <v>0.00028920854220742794</v>
      </c>
      <c r="E850" s="117">
        <v>3.4752513772894167</v>
      </c>
      <c r="F850" s="112" t="s">
        <v>4760</v>
      </c>
      <c r="G850" s="112" t="b">
        <v>1</v>
      </c>
      <c r="H850" s="112" t="b">
        <v>0</v>
      </c>
      <c r="I850" s="112" t="b">
        <v>0</v>
      </c>
      <c r="J850" s="112" t="b">
        <v>0</v>
      </c>
      <c r="K850" s="112" t="b">
        <v>1</v>
      </c>
      <c r="L850" s="112" t="b">
        <v>0</v>
      </c>
    </row>
    <row r="851" spans="1:12" ht="15">
      <c r="A851" s="112" t="s">
        <v>4152</v>
      </c>
      <c r="B851" s="112" t="s">
        <v>3273</v>
      </c>
      <c r="C851" s="112">
        <v>2</v>
      </c>
      <c r="D851" s="117">
        <v>0.00028920854220742794</v>
      </c>
      <c r="E851" s="117">
        <v>3.1284638910647606</v>
      </c>
      <c r="F851" s="112" t="s">
        <v>4760</v>
      </c>
      <c r="G851" s="112" t="b">
        <v>0</v>
      </c>
      <c r="H851" s="112" t="b">
        <v>0</v>
      </c>
      <c r="I851" s="112" t="b">
        <v>0</v>
      </c>
      <c r="J851" s="112" t="b">
        <v>0</v>
      </c>
      <c r="K851" s="112" t="b">
        <v>0</v>
      </c>
      <c r="L851" s="112" t="b">
        <v>0</v>
      </c>
    </row>
    <row r="852" spans="1:12" ht="15">
      <c r="A852" s="112" t="s">
        <v>3301</v>
      </c>
      <c r="B852" s="112" t="s">
        <v>3086</v>
      </c>
      <c r="C852" s="112">
        <v>2</v>
      </c>
      <c r="D852" s="117">
        <v>0.00028920854220742794</v>
      </c>
      <c r="E852" s="117">
        <v>1.4221729338059972</v>
      </c>
      <c r="F852" s="112" t="s">
        <v>4760</v>
      </c>
      <c r="G852" s="112" t="b">
        <v>0</v>
      </c>
      <c r="H852" s="112" t="b">
        <v>0</v>
      </c>
      <c r="I852" s="112" t="b">
        <v>0</v>
      </c>
      <c r="J852" s="112" t="b">
        <v>0</v>
      </c>
      <c r="K852" s="112" t="b">
        <v>0</v>
      </c>
      <c r="L852" s="112" t="b">
        <v>0</v>
      </c>
    </row>
    <row r="853" spans="1:12" ht="15">
      <c r="A853" s="112" t="s">
        <v>3092</v>
      </c>
      <c r="B853" s="112" t="s">
        <v>3088</v>
      </c>
      <c r="C853" s="112">
        <v>2</v>
      </c>
      <c r="D853" s="117">
        <v>0.00028920854220742794</v>
      </c>
      <c r="E853" s="117">
        <v>0.5506275497720163</v>
      </c>
      <c r="F853" s="112" t="s">
        <v>4760</v>
      </c>
      <c r="G853" s="112" t="b">
        <v>0</v>
      </c>
      <c r="H853" s="112" t="b">
        <v>0</v>
      </c>
      <c r="I853" s="112" t="b">
        <v>0</v>
      </c>
      <c r="J853" s="112" t="b">
        <v>0</v>
      </c>
      <c r="K853" s="112" t="b">
        <v>0</v>
      </c>
      <c r="L853" s="112" t="b">
        <v>0</v>
      </c>
    </row>
    <row r="854" spans="1:12" ht="15">
      <c r="A854" s="112" t="s">
        <v>3225</v>
      </c>
      <c r="B854" s="112" t="s">
        <v>3791</v>
      </c>
      <c r="C854" s="112">
        <v>2</v>
      </c>
      <c r="D854" s="117">
        <v>0.00028920854220742794</v>
      </c>
      <c r="E854" s="117">
        <v>2.873191385961454</v>
      </c>
      <c r="F854" s="112" t="s">
        <v>4760</v>
      </c>
      <c r="G854" s="112" t="b">
        <v>0</v>
      </c>
      <c r="H854" s="112" t="b">
        <v>0</v>
      </c>
      <c r="I854" s="112" t="b">
        <v>0</v>
      </c>
      <c r="J854" s="112" t="b">
        <v>0</v>
      </c>
      <c r="K854" s="112" t="b">
        <v>0</v>
      </c>
      <c r="L854" s="112" t="b">
        <v>0</v>
      </c>
    </row>
    <row r="855" spans="1:12" ht="15">
      <c r="A855" s="112" t="s">
        <v>3791</v>
      </c>
      <c r="B855" s="112" t="s">
        <v>3526</v>
      </c>
      <c r="C855" s="112">
        <v>2</v>
      </c>
      <c r="D855" s="117">
        <v>0.00028920854220742794</v>
      </c>
      <c r="E855" s="117">
        <v>3.2534026276730605</v>
      </c>
      <c r="F855" s="112" t="s">
        <v>4760</v>
      </c>
      <c r="G855" s="112" t="b">
        <v>0</v>
      </c>
      <c r="H855" s="112" t="b">
        <v>0</v>
      </c>
      <c r="I855" s="112" t="b">
        <v>0</v>
      </c>
      <c r="J855" s="112" t="b">
        <v>0</v>
      </c>
      <c r="K855" s="112" t="b">
        <v>0</v>
      </c>
      <c r="L855" s="112" t="b">
        <v>0</v>
      </c>
    </row>
    <row r="856" spans="1:12" ht="15">
      <c r="A856" s="112" t="s">
        <v>3527</v>
      </c>
      <c r="B856" s="112" t="s">
        <v>3095</v>
      </c>
      <c r="C856" s="112">
        <v>2</v>
      </c>
      <c r="D856" s="117">
        <v>0.00028920854220742794</v>
      </c>
      <c r="E856" s="117">
        <v>1.885425842378466</v>
      </c>
      <c r="F856" s="112" t="s">
        <v>4760</v>
      </c>
      <c r="G856" s="112" t="b">
        <v>0</v>
      </c>
      <c r="H856" s="112" t="b">
        <v>0</v>
      </c>
      <c r="I856" s="112" t="b">
        <v>0</v>
      </c>
      <c r="J856" s="112" t="b">
        <v>0</v>
      </c>
      <c r="K856" s="112" t="b">
        <v>0</v>
      </c>
      <c r="L856" s="112" t="b">
        <v>0</v>
      </c>
    </row>
    <row r="857" spans="1:12" ht="15">
      <c r="A857" s="112" t="s">
        <v>3095</v>
      </c>
      <c r="B857" s="112" t="s">
        <v>3141</v>
      </c>
      <c r="C857" s="112">
        <v>2</v>
      </c>
      <c r="D857" s="117">
        <v>0.00028920854220742794</v>
      </c>
      <c r="E857" s="117">
        <v>1.2419731658922786</v>
      </c>
      <c r="F857" s="112" t="s">
        <v>4760</v>
      </c>
      <c r="G857" s="112" t="b">
        <v>0</v>
      </c>
      <c r="H857" s="112" t="b">
        <v>0</v>
      </c>
      <c r="I857" s="112" t="b">
        <v>0</v>
      </c>
      <c r="J857" s="112" t="b">
        <v>0</v>
      </c>
      <c r="K857" s="112" t="b">
        <v>0</v>
      </c>
      <c r="L857" s="112" t="b">
        <v>0</v>
      </c>
    </row>
    <row r="858" spans="1:12" ht="15">
      <c r="A858" s="112" t="s">
        <v>3103</v>
      </c>
      <c r="B858" s="112" t="s">
        <v>3091</v>
      </c>
      <c r="C858" s="112">
        <v>2</v>
      </c>
      <c r="D858" s="117">
        <v>0.00028920854220742794</v>
      </c>
      <c r="E858" s="117">
        <v>0.743662612102678</v>
      </c>
      <c r="F858" s="112" t="s">
        <v>4760</v>
      </c>
      <c r="G858" s="112" t="b">
        <v>0</v>
      </c>
      <c r="H858" s="112" t="b">
        <v>0</v>
      </c>
      <c r="I858" s="112" t="b">
        <v>0</v>
      </c>
      <c r="J858" s="112" t="b">
        <v>0</v>
      </c>
      <c r="K858" s="112" t="b">
        <v>0</v>
      </c>
      <c r="L858" s="112" t="b">
        <v>0</v>
      </c>
    </row>
    <row r="859" spans="1:12" ht="15">
      <c r="A859" s="112" t="s">
        <v>3091</v>
      </c>
      <c r="B859" s="112" t="s">
        <v>3089</v>
      </c>
      <c r="C859" s="112">
        <v>2</v>
      </c>
      <c r="D859" s="117">
        <v>0.00028920854220742794</v>
      </c>
      <c r="E859" s="117">
        <v>0.4088840333510371</v>
      </c>
      <c r="F859" s="112" t="s">
        <v>4760</v>
      </c>
      <c r="G859" s="112" t="b">
        <v>0</v>
      </c>
      <c r="H859" s="112" t="b">
        <v>0</v>
      </c>
      <c r="I859" s="112" t="b">
        <v>0</v>
      </c>
      <c r="J859" s="112" t="b">
        <v>0</v>
      </c>
      <c r="K859" s="112" t="b">
        <v>0</v>
      </c>
      <c r="L859" s="112" t="b">
        <v>0</v>
      </c>
    </row>
    <row r="860" spans="1:12" ht="15">
      <c r="A860" s="112" t="s">
        <v>3274</v>
      </c>
      <c r="B860" s="112" t="s">
        <v>3094</v>
      </c>
      <c r="C860" s="112">
        <v>2</v>
      </c>
      <c r="D860" s="117">
        <v>0.00028920854220742794</v>
      </c>
      <c r="E860" s="117">
        <v>1.537399284038261</v>
      </c>
      <c r="F860" s="112" t="s">
        <v>4760</v>
      </c>
      <c r="G860" s="112" t="b">
        <v>0</v>
      </c>
      <c r="H860" s="112" t="b">
        <v>0</v>
      </c>
      <c r="I860" s="112" t="b">
        <v>0</v>
      </c>
      <c r="J860" s="112" t="b">
        <v>0</v>
      </c>
      <c r="K860" s="112" t="b">
        <v>0</v>
      </c>
      <c r="L860" s="112" t="b">
        <v>0</v>
      </c>
    </row>
    <row r="861" spans="1:12" ht="15">
      <c r="A861" s="112" t="s">
        <v>3274</v>
      </c>
      <c r="B861" s="112" t="s">
        <v>3190</v>
      </c>
      <c r="C861" s="112">
        <v>2</v>
      </c>
      <c r="D861" s="117">
        <v>0.00028920854220742794</v>
      </c>
      <c r="E861" s="117">
        <v>2.2833658510505037</v>
      </c>
      <c r="F861" s="112" t="s">
        <v>4760</v>
      </c>
      <c r="G861" s="112" t="b">
        <v>0</v>
      </c>
      <c r="H861" s="112" t="b">
        <v>0</v>
      </c>
      <c r="I861" s="112" t="b">
        <v>0</v>
      </c>
      <c r="J861" s="112" t="b">
        <v>0</v>
      </c>
      <c r="K861" s="112" t="b">
        <v>0</v>
      </c>
      <c r="L861" s="112" t="b">
        <v>0</v>
      </c>
    </row>
    <row r="862" spans="1:12" ht="15">
      <c r="A862" s="112" t="s">
        <v>3190</v>
      </c>
      <c r="B862" s="112" t="s">
        <v>4153</v>
      </c>
      <c r="C862" s="112">
        <v>2</v>
      </c>
      <c r="D862" s="117">
        <v>0.00028920854220742794</v>
      </c>
      <c r="E862" s="117">
        <v>2.9823358553865225</v>
      </c>
      <c r="F862" s="112" t="s">
        <v>4760</v>
      </c>
      <c r="G862" s="112" t="b">
        <v>0</v>
      </c>
      <c r="H862" s="112" t="b">
        <v>0</v>
      </c>
      <c r="I862" s="112" t="b">
        <v>0</v>
      </c>
      <c r="J862" s="112" t="b">
        <v>0</v>
      </c>
      <c r="K862" s="112" t="b">
        <v>0</v>
      </c>
      <c r="L862" s="112" t="b">
        <v>0</v>
      </c>
    </row>
    <row r="863" spans="1:12" ht="15">
      <c r="A863" s="112" t="s">
        <v>4153</v>
      </c>
      <c r="B863" s="112" t="s">
        <v>3145</v>
      </c>
      <c r="C863" s="112">
        <v>2</v>
      </c>
      <c r="D863" s="117">
        <v>0.00028920854220742794</v>
      </c>
      <c r="E863" s="117">
        <v>2.8274338954007794</v>
      </c>
      <c r="F863" s="112" t="s">
        <v>4760</v>
      </c>
      <c r="G863" s="112" t="b">
        <v>0</v>
      </c>
      <c r="H863" s="112" t="b">
        <v>0</v>
      </c>
      <c r="I863" s="112" t="b">
        <v>0</v>
      </c>
      <c r="J863" s="112" t="b">
        <v>0</v>
      </c>
      <c r="K863" s="112" t="b">
        <v>0</v>
      </c>
      <c r="L863" s="112" t="b">
        <v>0</v>
      </c>
    </row>
    <row r="864" spans="1:12" ht="15">
      <c r="A864" s="112" t="s">
        <v>3145</v>
      </c>
      <c r="B864" s="112" t="s">
        <v>3131</v>
      </c>
      <c r="C864" s="112">
        <v>2</v>
      </c>
      <c r="D864" s="117">
        <v>0.00028920854220742794</v>
      </c>
      <c r="E864" s="117">
        <v>1.7667360550471676</v>
      </c>
      <c r="F864" s="112" t="s">
        <v>4760</v>
      </c>
      <c r="G864" s="112" t="b">
        <v>0</v>
      </c>
      <c r="H864" s="112" t="b">
        <v>0</v>
      </c>
      <c r="I864" s="112" t="b">
        <v>0</v>
      </c>
      <c r="J864" s="112" t="b">
        <v>0</v>
      </c>
      <c r="K864" s="112" t="b">
        <v>0</v>
      </c>
      <c r="L864" s="112" t="b">
        <v>0</v>
      </c>
    </row>
    <row r="865" spans="1:12" ht="15">
      <c r="A865" s="112" t="s">
        <v>3131</v>
      </c>
      <c r="B865" s="112" t="s">
        <v>3528</v>
      </c>
      <c r="C865" s="112">
        <v>2</v>
      </c>
      <c r="D865" s="117">
        <v>0.00028920854220742794</v>
      </c>
      <c r="E865" s="117">
        <v>2.36879604637513</v>
      </c>
      <c r="F865" s="112" t="s">
        <v>4760</v>
      </c>
      <c r="G865" s="112" t="b">
        <v>0</v>
      </c>
      <c r="H865" s="112" t="b">
        <v>0</v>
      </c>
      <c r="I865" s="112" t="b">
        <v>0</v>
      </c>
      <c r="J865" s="112" t="b">
        <v>0</v>
      </c>
      <c r="K865" s="112" t="b">
        <v>0</v>
      </c>
      <c r="L865" s="112" t="b">
        <v>0</v>
      </c>
    </row>
    <row r="866" spans="1:12" ht="15">
      <c r="A866" s="112" t="s">
        <v>3528</v>
      </c>
      <c r="B866" s="112" t="s">
        <v>3097</v>
      </c>
      <c r="C866" s="112">
        <v>2</v>
      </c>
      <c r="D866" s="117">
        <v>0.00028920854220742794</v>
      </c>
      <c r="E866" s="117">
        <v>1.9451940473819558</v>
      </c>
      <c r="F866" s="112" t="s">
        <v>4760</v>
      </c>
      <c r="G866" s="112" t="b">
        <v>0</v>
      </c>
      <c r="H866" s="112" t="b">
        <v>0</v>
      </c>
      <c r="I866" s="112" t="b">
        <v>0</v>
      </c>
      <c r="J866" s="112" t="b">
        <v>0</v>
      </c>
      <c r="K866" s="112" t="b">
        <v>0</v>
      </c>
      <c r="L866" s="112" t="b">
        <v>0</v>
      </c>
    </row>
    <row r="867" spans="1:12" ht="15">
      <c r="A867" s="112" t="s">
        <v>3097</v>
      </c>
      <c r="B867" s="112" t="s">
        <v>3089</v>
      </c>
      <c r="C867" s="112">
        <v>2</v>
      </c>
      <c r="D867" s="117">
        <v>0.00028920854220742794</v>
      </c>
      <c r="E867" s="117">
        <v>0.614780274032765</v>
      </c>
      <c r="F867" s="112" t="s">
        <v>4760</v>
      </c>
      <c r="G867" s="112" t="b">
        <v>0</v>
      </c>
      <c r="H867" s="112" t="b">
        <v>0</v>
      </c>
      <c r="I867" s="112" t="b">
        <v>0</v>
      </c>
      <c r="J867" s="112" t="b">
        <v>0</v>
      </c>
      <c r="K867" s="112" t="b">
        <v>0</v>
      </c>
      <c r="L867" s="112" t="b">
        <v>0</v>
      </c>
    </row>
    <row r="868" spans="1:12" ht="15">
      <c r="A868" s="112" t="s">
        <v>3103</v>
      </c>
      <c r="B868" s="112" t="s">
        <v>3194</v>
      </c>
      <c r="C868" s="112">
        <v>2</v>
      </c>
      <c r="D868" s="117">
        <v>0.00028920854220742794</v>
      </c>
      <c r="E868" s="117">
        <v>1.5931697710219899</v>
      </c>
      <c r="F868" s="112" t="s">
        <v>4760</v>
      </c>
      <c r="G868" s="112" t="b">
        <v>0</v>
      </c>
      <c r="H868" s="112" t="b">
        <v>0</v>
      </c>
      <c r="I868" s="112" t="b">
        <v>0</v>
      </c>
      <c r="J868" s="112" t="b">
        <v>0</v>
      </c>
      <c r="K868" s="112" t="b">
        <v>0</v>
      </c>
      <c r="L868" s="112" t="b">
        <v>0</v>
      </c>
    </row>
    <row r="869" spans="1:12" ht="15">
      <c r="A869" s="112" t="s">
        <v>3194</v>
      </c>
      <c r="B869" s="112" t="s">
        <v>3081</v>
      </c>
      <c r="C869" s="112">
        <v>2</v>
      </c>
      <c r="D869" s="117">
        <v>0.00028920854220742794</v>
      </c>
      <c r="E869" s="117">
        <v>1.0453197479217082</v>
      </c>
      <c r="F869" s="112" t="s">
        <v>4760</v>
      </c>
      <c r="G869" s="112" t="b">
        <v>0</v>
      </c>
      <c r="H869" s="112" t="b">
        <v>0</v>
      </c>
      <c r="I869" s="112" t="b">
        <v>0</v>
      </c>
      <c r="J869" s="112" t="b">
        <v>0</v>
      </c>
      <c r="K869" s="112" t="b">
        <v>0</v>
      </c>
      <c r="L869" s="112" t="b">
        <v>0</v>
      </c>
    </row>
    <row r="870" spans="1:12" ht="15">
      <c r="A870" s="112" t="s">
        <v>3103</v>
      </c>
      <c r="B870" s="112" t="s">
        <v>3087</v>
      </c>
      <c r="C870" s="112">
        <v>2</v>
      </c>
      <c r="D870" s="117">
        <v>0.00028920854220742794</v>
      </c>
      <c r="E870" s="117">
        <v>0.6862193632168082</v>
      </c>
      <c r="F870" s="112" t="s">
        <v>4760</v>
      </c>
      <c r="G870" s="112" t="b">
        <v>0</v>
      </c>
      <c r="H870" s="112" t="b">
        <v>0</v>
      </c>
      <c r="I870" s="112" t="b">
        <v>0</v>
      </c>
      <c r="J870" s="112" t="b">
        <v>0</v>
      </c>
      <c r="K870" s="112" t="b">
        <v>0</v>
      </c>
      <c r="L870" s="112" t="b">
        <v>0</v>
      </c>
    </row>
    <row r="871" spans="1:12" ht="15">
      <c r="A871" s="112" t="s">
        <v>3087</v>
      </c>
      <c r="B871" s="112" t="s">
        <v>3089</v>
      </c>
      <c r="C871" s="112">
        <v>2</v>
      </c>
      <c r="D871" s="117">
        <v>0.00028920854220742794</v>
      </c>
      <c r="E871" s="117">
        <v>0.38307676974475163</v>
      </c>
      <c r="F871" s="112" t="s">
        <v>4760</v>
      </c>
      <c r="G871" s="112" t="b">
        <v>0</v>
      </c>
      <c r="H871" s="112" t="b">
        <v>0</v>
      </c>
      <c r="I871" s="112" t="b">
        <v>0</v>
      </c>
      <c r="J871" s="112" t="b">
        <v>0</v>
      </c>
      <c r="K871" s="112" t="b">
        <v>0</v>
      </c>
      <c r="L871" s="112" t="b">
        <v>0</v>
      </c>
    </row>
    <row r="872" spans="1:12" ht="15">
      <c r="A872" s="112" t="s">
        <v>3103</v>
      </c>
      <c r="B872" s="112" t="s">
        <v>3085</v>
      </c>
      <c r="C872" s="112">
        <v>2</v>
      </c>
      <c r="D872" s="117">
        <v>0.00028920854220742794</v>
      </c>
      <c r="E872" s="117">
        <v>0.6565124363837779</v>
      </c>
      <c r="F872" s="112" t="s">
        <v>4760</v>
      </c>
      <c r="G872" s="112" t="b">
        <v>0</v>
      </c>
      <c r="H872" s="112" t="b">
        <v>0</v>
      </c>
      <c r="I872" s="112" t="b">
        <v>0</v>
      </c>
      <c r="J872" s="112" t="b">
        <v>0</v>
      </c>
      <c r="K872" s="112" t="b">
        <v>0</v>
      </c>
      <c r="L872" s="112" t="b">
        <v>0</v>
      </c>
    </row>
    <row r="873" spans="1:12" ht="15">
      <c r="A873" s="112" t="s">
        <v>3085</v>
      </c>
      <c r="B873" s="112" t="s">
        <v>3107</v>
      </c>
      <c r="C873" s="112">
        <v>2</v>
      </c>
      <c r="D873" s="117">
        <v>0.00028920854220742794</v>
      </c>
      <c r="E873" s="117">
        <v>0.7315674419222367</v>
      </c>
      <c r="F873" s="112" t="s">
        <v>4760</v>
      </c>
      <c r="G873" s="112" t="b">
        <v>0</v>
      </c>
      <c r="H873" s="112" t="b">
        <v>0</v>
      </c>
      <c r="I873" s="112" t="b">
        <v>0</v>
      </c>
      <c r="J873" s="112" t="b">
        <v>0</v>
      </c>
      <c r="K873" s="112" t="b">
        <v>0</v>
      </c>
      <c r="L873" s="112" t="b">
        <v>0</v>
      </c>
    </row>
    <row r="874" spans="1:12" ht="15">
      <c r="A874" s="112" t="s">
        <v>3107</v>
      </c>
      <c r="B874" s="112" t="s">
        <v>3089</v>
      </c>
      <c r="C874" s="112">
        <v>2</v>
      </c>
      <c r="D874" s="117">
        <v>0.00028920854220742794</v>
      </c>
      <c r="E874" s="117">
        <v>0.7666416534639455</v>
      </c>
      <c r="F874" s="112" t="s">
        <v>4760</v>
      </c>
      <c r="G874" s="112" t="b">
        <v>0</v>
      </c>
      <c r="H874" s="112" t="b">
        <v>0</v>
      </c>
      <c r="I874" s="112" t="b">
        <v>0</v>
      </c>
      <c r="J874" s="112" t="b">
        <v>0</v>
      </c>
      <c r="K874" s="112" t="b">
        <v>0</v>
      </c>
      <c r="L874" s="112" t="b">
        <v>0</v>
      </c>
    </row>
    <row r="875" spans="1:12" ht="15">
      <c r="A875" s="112" t="s">
        <v>3103</v>
      </c>
      <c r="B875" s="112" t="s">
        <v>3125</v>
      </c>
      <c r="C875" s="112">
        <v>2</v>
      </c>
      <c r="D875" s="117">
        <v>0.00028920854220742794</v>
      </c>
      <c r="E875" s="117">
        <v>1.32432445872941</v>
      </c>
      <c r="F875" s="112" t="s">
        <v>4760</v>
      </c>
      <c r="G875" s="112" t="b">
        <v>0</v>
      </c>
      <c r="H875" s="112" t="b">
        <v>0</v>
      </c>
      <c r="I875" s="112" t="b">
        <v>0</v>
      </c>
      <c r="J875" s="112" t="b">
        <v>0</v>
      </c>
      <c r="K875" s="112" t="b">
        <v>0</v>
      </c>
      <c r="L875" s="112" t="b">
        <v>0</v>
      </c>
    </row>
    <row r="876" spans="1:12" ht="15">
      <c r="A876" s="112" t="s">
        <v>3125</v>
      </c>
      <c r="B876" s="112" t="s">
        <v>3120</v>
      </c>
      <c r="C876" s="112">
        <v>2</v>
      </c>
      <c r="D876" s="117">
        <v>0.00028920854220742794</v>
      </c>
      <c r="E876" s="117">
        <v>1.5673625074157045</v>
      </c>
      <c r="F876" s="112" t="s">
        <v>4760</v>
      </c>
      <c r="G876" s="112" t="b">
        <v>0</v>
      </c>
      <c r="H876" s="112" t="b">
        <v>0</v>
      </c>
      <c r="I876" s="112" t="b">
        <v>0</v>
      </c>
      <c r="J876" s="112" t="b">
        <v>0</v>
      </c>
      <c r="K876" s="112" t="b">
        <v>0</v>
      </c>
      <c r="L876" s="112" t="b">
        <v>0</v>
      </c>
    </row>
    <row r="877" spans="1:12" ht="15">
      <c r="A877" s="112" t="s">
        <v>3120</v>
      </c>
      <c r="B877" s="112" t="s">
        <v>3089</v>
      </c>
      <c r="C877" s="112">
        <v>2</v>
      </c>
      <c r="D877" s="117">
        <v>0.00028920854220742794</v>
      </c>
      <c r="E877" s="117">
        <v>0.9529520777013127</v>
      </c>
      <c r="F877" s="112" t="s">
        <v>4760</v>
      </c>
      <c r="G877" s="112" t="b">
        <v>0</v>
      </c>
      <c r="H877" s="112" t="b">
        <v>0</v>
      </c>
      <c r="I877" s="112" t="b">
        <v>0</v>
      </c>
      <c r="J877" s="112" t="b">
        <v>0</v>
      </c>
      <c r="K877" s="112" t="b">
        <v>0</v>
      </c>
      <c r="L877" s="112" t="b">
        <v>0</v>
      </c>
    </row>
    <row r="878" spans="1:12" ht="15">
      <c r="A878" s="112" t="s">
        <v>3103</v>
      </c>
      <c r="B878" s="112" t="s">
        <v>3108</v>
      </c>
      <c r="C878" s="112">
        <v>2</v>
      </c>
      <c r="D878" s="117">
        <v>0.00028920854220742794</v>
      </c>
      <c r="E878" s="117">
        <v>1.1160485163023275</v>
      </c>
      <c r="F878" s="112" t="s">
        <v>4760</v>
      </c>
      <c r="G878" s="112" t="b">
        <v>0</v>
      </c>
      <c r="H878" s="112" t="b">
        <v>0</v>
      </c>
      <c r="I878" s="112" t="b">
        <v>0</v>
      </c>
      <c r="J878" s="112" t="b">
        <v>0</v>
      </c>
      <c r="K878" s="112" t="b">
        <v>0</v>
      </c>
      <c r="L878" s="112" t="b">
        <v>0</v>
      </c>
    </row>
    <row r="879" spans="1:12" ht="15">
      <c r="A879" s="112" t="s">
        <v>3108</v>
      </c>
      <c r="B879" s="112" t="s">
        <v>3089</v>
      </c>
      <c r="C879" s="112">
        <v>2</v>
      </c>
      <c r="D879" s="117">
        <v>0.00028920854220742794</v>
      </c>
      <c r="E879" s="117">
        <v>0.7980501177155697</v>
      </c>
      <c r="F879" s="112" t="s">
        <v>4760</v>
      </c>
      <c r="G879" s="112" t="b">
        <v>0</v>
      </c>
      <c r="H879" s="112" t="b">
        <v>0</v>
      </c>
      <c r="I879" s="112" t="b">
        <v>0</v>
      </c>
      <c r="J879" s="112" t="b">
        <v>0</v>
      </c>
      <c r="K879" s="112" t="b">
        <v>0</v>
      </c>
      <c r="L879" s="112" t="b">
        <v>0</v>
      </c>
    </row>
    <row r="880" spans="1:12" ht="15">
      <c r="A880" s="112" t="s">
        <v>3274</v>
      </c>
      <c r="B880" s="112" t="s">
        <v>3101</v>
      </c>
      <c r="C880" s="112">
        <v>2</v>
      </c>
      <c r="D880" s="117">
        <v>0.00028920854220742794</v>
      </c>
      <c r="E880" s="117">
        <v>1.7219237106308054</v>
      </c>
      <c r="F880" s="112" t="s">
        <v>4760</v>
      </c>
      <c r="G880" s="112" t="b">
        <v>0</v>
      </c>
      <c r="H880" s="112" t="b">
        <v>0</v>
      </c>
      <c r="I880" s="112" t="b">
        <v>0</v>
      </c>
      <c r="J880" s="112" t="b">
        <v>0</v>
      </c>
      <c r="K880" s="112" t="b">
        <v>0</v>
      </c>
      <c r="L880" s="112" t="b">
        <v>0</v>
      </c>
    </row>
    <row r="881" spans="1:12" ht="15">
      <c r="A881" s="112" t="s">
        <v>3101</v>
      </c>
      <c r="B881" s="112" t="s">
        <v>3449</v>
      </c>
      <c r="C881" s="112">
        <v>2</v>
      </c>
      <c r="D881" s="117">
        <v>0.00028920854220742794</v>
      </c>
      <c r="E881" s="117">
        <v>1.9523726320090793</v>
      </c>
      <c r="F881" s="112" t="s">
        <v>4760</v>
      </c>
      <c r="G881" s="112" t="b">
        <v>0</v>
      </c>
      <c r="H881" s="112" t="b">
        <v>0</v>
      </c>
      <c r="I881" s="112" t="b">
        <v>0</v>
      </c>
      <c r="J881" s="112" t="b">
        <v>0</v>
      </c>
      <c r="K881" s="112" t="b">
        <v>0</v>
      </c>
      <c r="L881" s="112" t="b">
        <v>0</v>
      </c>
    </row>
    <row r="882" spans="1:12" ht="15">
      <c r="A882" s="112" t="s">
        <v>3449</v>
      </c>
      <c r="B882" s="112" t="s">
        <v>3795</v>
      </c>
      <c r="C882" s="112">
        <v>2</v>
      </c>
      <c r="D882" s="117">
        <v>0.00028920854220742794</v>
      </c>
      <c r="E882" s="117">
        <v>3.1742213816254354</v>
      </c>
      <c r="F882" s="112" t="s">
        <v>4760</v>
      </c>
      <c r="G882" s="112" t="b">
        <v>0</v>
      </c>
      <c r="H882" s="112" t="b">
        <v>0</v>
      </c>
      <c r="I882" s="112" t="b">
        <v>0</v>
      </c>
      <c r="J882" s="112" t="b">
        <v>0</v>
      </c>
      <c r="K882" s="112" t="b">
        <v>0</v>
      </c>
      <c r="L882" s="112" t="b">
        <v>0</v>
      </c>
    </row>
    <row r="883" spans="1:12" ht="15">
      <c r="A883" s="112" t="s">
        <v>3795</v>
      </c>
      <c r="B883" s="112" t="s">
        <v>3391</v>
      </c>
      <c r="C883" s="112">
        <v>2</v>
      </c>
      <c r="D883" s="117">
        <v>0.00028920854220742794</v>
      </c>
      <c r="E883" s="117">
        <v>3.1072745919948224</v>
      </c>
      <c r="F883" s="112" t="s">
        <v>4760</v>
      </c>
      <c r="G883" s="112" t="b">
        <v>0</v>
      </c>
      <c r="H883" s="112" t="b">
        <v>0</v>
      </c>
      <c r="I883" s="112" t="b">
        <v>0</v>
      </c>
      <c r="J883" s="112" t="b">
        <v>0</v>
      </c>
      <c r="K883" s="112" t="b">
        <v>0</v>
      </c>
      <c r="L883" s="112" t="b">
        <v>0</v>
      </c>
    </row>
    <row r="884" spans="1:12" ht="15">
      <c r="A884" s="112" t="s">
        <v>3391</v>
      </c>
      <c r="B884" s="112" t="s">
        <v>3529</v>
      </c>
      <c r="C884" s="112">
        <v>2</v>
      </c>
      <c r="D884" s="117">
        <v>0.00028920854220742794</v>
      </c>
      <c r="E884" s="117">
        <v>2.885425842378466</v>
      </c>
      <c r="F884" s="112" t="s">
        <v>4760</v>
      </c>
      <c r="G884" s="112" t="b">
        <v>0</v>
      </c>
      <c r="H884" s="112" t="b">
        <v>0</v>
      </c>
      <c r="I884" s="112" t="b">
        <v>0</v>
      </c>
      <c r="J884" s="112" t="b">
        <v>0</v>
      </c>
      <c r="K884" s="112" t="b">
        <v>0</v>
      </c>
      <c r="L884" s="112" t="b">
        <v>0</v>
      </c>
    </row>
    <row r="885" spans="1:12" ht="15">
      <c r="A885" s="112" t="s">
        <v>3529</v>
      </c>
      <c r="B885" s="112" t="s">
        <v>4154</v>
      </c>
      <c r="C885" s="112">
        <v>2</v>
      </c>
      <c r="D885" s="117">
        <v>0.00028920854220742794</v>
      </c>
      <c r="E885" s="117">
        <v>3.429493886728742</v>
      </c>
      <c r="F885" s="112" t="s">
        <v>4760</v>
      </c>
      <c r="G885" s="112" t="b">
        <v>0</v>
      </c>
      <c r="H885" s="112" t="b">
        <v>0</v>
      </c>
      <c r="I885" s="112" t="b">
        <v>0</v>
      </c>
      <c r="J885" s="112" t="b">
        <v>1</v>
      </c>
      <c r="K885" s="112" t="b">
        <v>0</v>
      </c>
      <c r="L885" s="112" t="b">
        <v>0</v>
      </c>
    </row>
    <row r="886" spans="1:12" ht="15">
      <c r="A886" s="112" t="s">
        <v>4154</v>
      </c>
      <c r="B886" s="112" t="s">
        <v>3134</v>
      </c>
      <c r="C886" s="112">
        <v>2</v>
      </c>
      <c r="D886" s="117">
        <v>0.00028920854220742794</v>
      </c>
      <c r="E886" s="117">
        <v>2.786041210242554</v>
      </c>
      <c r="F886" s="112" t="s">
        <v>4760</v>
      </c>
      <c r="G886" s="112" t="b">
        <v>1</v>
      </c>
      <c r="H886" s="112" t="b">
        <v>0</v>
      </c>
      <c r="I886" s="112" t="b">
        <v>0</v>
      </c>
      <c r="J886" s="112" t="b">
        <v>0</v>
      </c>
      <c r="K886" s="112" t="b">
        <v>0</v>
      </c>
      <c r="L886" s="112" t="b">
        <v>0</v>
      </c>
    </row>
    <row r="887" spans="1:12" ht="15">
      <c r="A887" s="112" t="s">
        <v>3134</v>
      </c>
      <c r="B887" s="112" t="s">
        <v>4155</v>
      </c>
      <c r="C887" s="112">
        <v>2</v>
      </c>
      <c r="D887" s="117">
        <v>0.00028920854220742794</v>
      </c>
      <c r="E887" s="117">
        <v>2.786041210242554</v>
      </c>
      <c r="F887" s="112" t="s">
        <v>4760</v>
      </c>
      <c r="G887" s="112" t="b">
        <v>0</v>
      </c>
      <c r="H887" s="112" t="b">
        <v>0</v>
      </c>
      <c r="I887" s="112" t="b">
        <v>0</v>
      </c>
      <c r="J887" s="112" t="b">
        <v>0</v>
      </c>
      <c r="K887" s="112" t="b">
        <v>0</v>
      </c>
      <c r="L887" s="112" t="b">
        <v>0</v>
      </c>
    </row>
    <row r="888" spans="1:12" ht="15">
      <c r="A888" s="112" t="s">
        <v>4155</v>
      </c>
      <c r="B888" s="112" t="s">
        <v>3628</v>
      </c>
      <c r="C888" s="112">
        <v>2</v>
      </c>
      <c r="D888" s="117">
        <v>0.00028920854220742794</v>
      </c>
      <c r="E888" s="117">
        <v>3.526403899736798</v>
      </c>
      <c r="F888" s="112" t="s">
        <v>4760</v>
      </c>
      <c r="G888" s="112" t="b">
        <v>0</v>
      </c>
      <c r="H888" s="112" t="b">
        <v>0</v>
      </c>
      <c r="I888" s="112" t="b">
        <v>0</v>
      </c>
      <c r="J888" s="112" t="b">
        <v>0</v>
      </c>
      <c r="K888" s="112" t="b">
        <v>0</v>
      </c>
      <c r="L888" s="112" t="b">
        <v>0</v>
      </c>
    </row>
    <row r="889" spans="1:12" ht="15">
      <c r="A889" s="112" t="s">
        <v>3628</v>
      </c>
      <c r="B889" s="112" t="s">
        <v>3272</v>
      </c>
      <c r="C889" s="112">
        <v>2</v>
      </c>
      <c r="D889" s="117">
        <v>0.00028920854220742794</v>
      </c>
      <c r="E889" s="117">
        <v>2.9523726320090793</v>
      </c>
      <c r="F889" s="112" t="s">
        <v>4760</v>
      </c>
      <c r="G889" s="112" t="b">
        <v>0</v>
      </c>
      <c r="H889" s="112" t="b">
        <v>0</v>
      </c>
      <c r="I889" s="112" t="b">
        <v>0</v>
      </c>
      <c r="J889" s="112" t="b">
        <v>0</v>
      </c>
      <c r="K889" s="112" t="b">
        <v>0</v>
      </c>
      <c r="L889" s="112" t="b">
        <v>0</v>
      </c>
    </row>
    <row r="890" spans="1:12" ht="15">
      <c r="A890" s="112" t="s">
        <v>3272</v>
      </c>
      <c r="B890" s="112" t="s">
        <v>3097</v>
      </c>
      <c r="C890" s="112">
        <v>2</v>
      </c>
      <c r="D890" s="117">
        <v>0.00028920854220742794</v>
      </c>
      <c r="E890" s="117">
        <v>2.167042796998312</v>
      </c>
      <c r="F890" s="112" t="s">
        <v>4760</v>
      </c>
      <c r="G890" s="112" t="b">
        <v>0</v>
      </c>
      <c r="H890" s="112" t="b">
        <v>0</v>
      </c>
      <c r="I890" s="112" t="b">
        <v>0</v>
      </c>
      <c r="J890" s="112" t="b">
        <v>0</v>
      </c>
      <c r="K890" s="112" t="b">
        <v>0</v>
      </c>
      <c r="L890" s="112" t="b">
        <v>0</v>
      </c>
    </row>
    <row r="891" spans="1:12" ht="15">
      <c r="A891" s="112" t="s">
        <v>3097</v>
      </c>
      <c r="B891" s="112" t="s">
        <v>3194</v>
      </c>
      <c r="C891" s="112">
        <v>2</v>
      </c>
      <c r="D891" s="117">
        <v>0.00028920854220742794</v>
      </c>
      <c r="E891" s="117">
        <v>1.4980360160397366</v>
      </c>
      <c r="F891" s="112" t="s">
        <v>4760</v>
      </c>
      <c r="G891" s="112" t="b">
        <v>0</v>
      </c>
      <c r="H891" s="112" t="b">
        <v>0</v>
      </c>
      <c r="I891" s="112" t="b">
        <v>0</v>
      </c>
      <c r="J891" s="112" t="b">
        <v>0</v>
      </c>
      <c r="K891" s="112" t="b">
        <v>0</v>
      </c>
      <c r="L891" s="112" t="b">
        <v>0</v>
      </c>
    </row>
    <row r="892" spans="1:12" ht="15">
      <c r="A892" s="112" t="s">
        <v>3194</v>
      </c>
      <c r="B892" s="112" t="s">
        <v>3097</v>
      </c>
      <c r="C892" s="112">
        <v>2</v>
      </c>
      <c r="D892" s="117">
        <v>0.00028920854220742794</v>
      </c>
      <c r="E892" s="117">
        <v>1.4980360160397366</v>
      </c>
      <c r="F892" s="112" t="s">
        <v>4760</v>
      </c>
      <c r="G892" s="112" t="b">
        <v>0</v>
      </c>
      <c r="H892" s="112" t="b">
        <v>0</v>
      </c>
      <c r="I892" s="112" t="b">
        <v>0</v>
      </c>
      <c r="J892" s="112" t="b">
        <v>0</v>
      </c>
      <c r="K892" s="112" t="b">
        <v>0</v>
      </c>
      <c r="L892" s="112" t="b">
        <v>0</v>
      </c>
    </row>
    <row r="893" spans="1:12" ht="15">
      <c r="A893" s="112" t="s">
        <v>3097</v>
      </c>
      <c r="B893" s="112" t="s">
        <v>3303</v>
      </c>
      <c r="C893" s="112">
        <v>2</v>
      </c>
      <c r="D893" s="117">
        <v>0.00028920854220742794</v>
      </c>
      <c r="E893" s="117">
        <v>1.6899215422786498</v>
      </c>
      <c r="F893" s="112" t="s">
        <v>4760</v>
      </c>
      <c r="G893" s="112" t="b">
        <v>0</v>
      </c>
      <c r="H893" s="112" t="b">
        <v>0</v>
      </c>
      <c r="I893" s="112" t="b">
        <v>0</v>
      </c>
      <c r="J893" s="112" t="b">
        <v>0</v>
      </c>
      <c r="K893" s="112" t="b">
        <v>0</v>
      </c>
      <c r="L893" s="112" t="b">
        <v>0</v>
      </c>
    </row>
    <row r="894" spans="1:12" ht="15">
      <c r="A894" s="112" t="s">
        <v>3303</v>
      </c>
      <c r="B894" s="112" t="s">
        <v>3097</v>
      </c>
      <c r="C894" s="112">
        <v>2</v>
      </c>
      <c r="D894" s="117">
        <v>0.00028920854220742794</v>
      </c>
      <c r="E894" s="117">
        <v>1.7990660117037178</v>
      </c>
      <c r="F894" s="112" t="s">
        <v>4760</v>
      </c>
      <c r="G894" s="112" t="b">
        <v>0</v>
      </c>
      <c r="H894" s="112" t="b">
        <v>0</v>
      </c>
      <c r="I894" s="112" t="b">
        <v>0</v>
      </c>
      <c r="J894" s="112" t="b">
        <v>0</v>
      </c>
      <c r="K894" s="112" t="b">
        <v>0</v>
      </c>
      <c r="L894" s="112" t="b">
        <v>0</v>
      </c>
    </row>
    <row r="895" spans="1:12" ht="15">
      <c r="A895" s="112" t="s">
        <v>3108</v>
      </c>
      <c r="B895" s="112" t="s">
        <v>3101</v>
      </c>
      <c r="C895" s="112">
        <v>2</v>
      </c>
      <c r="D895" s="117">
        <v>0.00028920854220742794</v>
      </c>
      <c r="E895" s="117">
        <v>1.119863719302843</v>
      </c>
      <c r="F895" s="112" t="s">
        <v>4760</v>
      </c>
      <c r="G895" s="112" t="b">
        <v>0</v>
      </c>
      <c r="H895" s="112" t="b">
        <v>0</v>
      </c>
      <c r="I895" s="112" t="b">
        <v>0</v>
      </c>
      <c r="J895" s="112" t="b">
        <v>0</v>
      </c>
      <c r="K895" s="112" t="b">
        <v>0</v>
      </c>
      <c r="L895" s="112" t="b">
        <v>0</v>
      </c>
    </row>
    <row r="896" spans="1:12" ht="15">
      <c r="A896" s="112" t="s">
        <v>3097</v>
      </c>
      <c r="B896" s="112" t="s">
        <v>3092</v>
      </c>
      <c r="C896" s="112">
        <v>2</v>
      </c>
      <c r="D896" s="117">
        <v>0.00028920854220742794</v>
      </c>
      <c r="E896" s="117">
        <v>0.7046447990993561</v>
      </c>
      <c r="F896" s="112" t="s">
        <v>4760</v>
      </c>
      <c r="G896" s="112" t="b">
        <v>0</v>
      </c>
      <c r="H896" s="112" t="b">
        <v>0</v>
      </c>
      <c r="I896" s="112" t="b">
        <v>0</v>
      </c>
      <c r="J896" s="112" t="b">
        <v>0</v>
      </c>
      <c r="K896" s="112" t="b">
        <v>0</v>
      </c>
      <c r="L896" s="112" t="b">
        <v>0</v>
      </c>
    </row>
    <row r="897" spans="1:12" ht="15">
      <c r="A897" s="112" t="s">
        <v>3448</v>
      </c>
      <c r="B897" s="112" t="s">
        <v>3089</v>
      </c>
      <c r="C897" s="112">
        <v>2</v>
      </c>
      <c r="D897" s="117">
        <v>0.00028920854220742794</v>
      </c>
      <c r="E897" s="117">
        <v>1.6219588586598883</v>
      </c>
      <c r="F897" s="112" t="s">
        <v>4760</v>
      </c>
      <c r="G897" s="112" t="b">
        <v>0</v>
      </c>
      <c r="H897" s="112" t="b">
        <v>0</v>
      </c>
      <c r="I897" s="112" t="b">
        <v>0</v>
      </c>
      <c r="J897" s="112" t="b">
        <v>0</v>
      </c>
      <c r="K897" s="112" t="b">
        <v>0</v>
      </c>
      <c r="L897" s="112" t="b">
        <v>0</v>
      </c>
    </row>
    <row r="898" spans="1:12" ht="15">
      <c r="A898" s="112" t="s">
        <v>3274</v>
      </c>
      <c r="B898" s="112" t="s">
        <v>3089</v>
      </c>
      <c r="C898" s="112">
        <v>2</v>
      </c>
      <c r="D898" s="117">
        <v>0.00028920854220742794</v>
      </c>
      <c r="E898" s="117">
        <v>1.400110109043532</v>
      </c>
      <c r="F898" s="112" t="s">
        <v>4760</v>
      </c>
      <c r="G898" s="112" t="b">
        <v>0</v>
      </c>
      <c r="H898" s="112" t="b">
        <v>0</v>
      </c>
      <c r="I898" s="112" t="b">
        <v>0</v>
      </c>
      <c r="J898" s="112" t="b">
        <v>0</v>
      </c>
      <c r="K898" s="112" t="b">
        <v>0</v>
      </c>
      <c r="L898" s="112" t="b">
        <v>0</v>
      </c>
    </row>
    <row r="899" spans="1:12" ht="15">
      <c r="A899" s="112" t="s">
        <v>3274</v>
      </c>
      <c r="B899" s="112" t="s">
        <v>4157</v>
      </c>
      <c r="C899" s="112">
        <v>2</v>
      </c>
      <c r="D899" s="117">
        <v>0.00028920854220742794</v>
      </c>
      <c r="E899" s="117">
        <v>3.1284638910647606</v>
      </c>
      <c r="F899" s="112" t="s">
        <v>4760</v>
      </c>
      <c r="G899" s="112" t="b">
        <v>0</v>
      </c>
      <c r="H899" s="112" t="b">
        <v>0</v>
      </c>
      <c r="I899" s="112" t="b">
        <v>0</v>
      </c>
      <c r="J899" s="112" t="b">
        <v>0</v>
      </c>
      <c r="K899" s="112" t="b">
        <v>0</v>
      </c>
      <c r="L899" s="112" t="b">
        <v>0</v>
      </c>
    </row>
    <row r="900" spans="1:12" ht="15">
      <c r="A900" s="112" t="s">
        <v>4157</v>
      </c>
      <c r="B900" s="112" t="s">
        <v>4158</v>
      </c>
      <c r="C900" s="112">
        <v>2</v>
      </c>
      <c r="D900" s="117">
        <v>0.00028920854220742794</v>
      </c>
      <c r="E900" s="117">
        <v>3.8274338954007794</v>
      </c>
      <c r="F900" s="112" t="s">
        <v>4760</v>
      </c>
      <c r="G900" s="112" t="b">
        <v>0</v>
      </c>
      <c r="H900" s="112" t="b">
        <v>0</v>
      </c>
      <c r="I900" s="112" t="b">
        <v>0</v>
      </c>
      <c r="J900" s="112" t="b">
        <v>0</v>
      </c>
      <c r="K900" s="112" t="b">
        <v>0</v>
      </c>
      <c r="L900" s="112" t="b">
        <v>0</v>
      </c>
    </row>
    <row r="901" spans="1:12" ht="15">
      <c r="A901" s="112" t="s">
        <v>4158</v>
      </c>
      <c r="B901" s="112" t="s">
        <v>4159</v>
      </c>
      <c r="C901" s="112">
        <v>2</v>
      </c>
      <c r="D901" s="117">
        <v>0.00028920854220742794</v>
      </c>
      <c r="E901" s="117">
        <v>3.8274338954007794</v>
      </c>
      <c r="F901" s="112" t="s">
        <v>4760</v>
      </c>
      <c r="G901" s="112" t="b">
        <v>0</v>
      </c>
      <c r="H901" s="112" t="b">
        <v>0</v>
      </c>
      <c r="I901" s="112" t="b">
        <v>0</v>
      </c>
      <c r="J901" s="112" t="b">
        <v>0</v>
      </c>
      <c r="K901" s="112" t="b">
        <v>0</v>
      </c>
      <c r="L901" s="112" t="b">
        <v>0</v>
      </c>
    </row>
    <row r="902" spans="1:12" ht="15">
      <c r="A902" s="112" t="s">
        <v>3263</v>
      </c>
      <c r="B902" s="112" t="s">
        <v>4160</v>
      </c>
      <c r="C902" s="112">
        <v>2</v>
      </c>
      <c r="D902" s="117">
        <v>0.0003333834626952086</v>
      </c>
      <c r="E902" s="117">
        <v>3.1284638910647606</v>
      </c>
      <c r="F902" s="112" t="s">
        <v>4760</v>
      </c>
      <c r="G902" s="112" t="b">
        <v>0</v>
      </c>
      <c r="H902" s="112" t="b">
        <v>0</v>
      </c>
      <c r="I902" s="112" t="b">
        <v>0</v>
      </c>
      <c r="J902" s="112" t="b">
        <v>0</v>
      </c>
      <c r="K902" s="112" t="b">
        <v>0</v>
      </c>
      <c r="L902" s="112" t="b">
        <v>0</v>
      </c>
    </row>
    <row r="903" spans="1:12" ht="15">
      <c r="A903" s="112" t="s">
        <v>3119</v>
      </c>
      <c r="B903" s="112" t="s">
        <v>3082</v>
      </c>
      <c r="C903" s="112">
        <v>2</v>
      </c>
      <c r="D903" s="117">
        <v>0.00028920854220742794</v>
      </c>
      <c r="E903" s="117">
        <v>0.8710253242049467</v>
      </c>
      <c r="F903" s="112" t="s">
        <v>4760</v>
      </c>
      <c r="G903" s="112" t="b">
        <v>0</v>
      </c>
      <c r="H903" s="112" t="b">
        <v>0</v>
      </c>
      <c r="I903" s="112" t="b">
        <v>0</v>
      </c>
      <c r="J903" s="112" t="b">
        <v>0</v>
      </c>
      <c r="K903" s="112" t="b">
        <v>0</v>
      </c>
      <c r="L903" s="112" t="b">
        <v>0</v>
      </c>
    </row>
    <row r="904" spans="1:12" ht="15">
      <c r="A904" s="112" t="s">
        <v>3080</v>
      </c>
      <c r="B904" s="112" t="s">
        <v>3337</v>
      </c>
      <c r="C904" s="112">
        <v>2</v>
      </c>
      <c r="D904" s="117">
        <v>0.00028920854220742794</v>
      </c>
      <c r="E904" s="117">
        <v>1.2083405647740366</v>
      </c>
      <c r="F904" s="112" t="s">
        <v>4760</v>
      </c>
      <c r="G904" s="112" t="b">
        <v>0</v>
      </c>
      <c r="H904" s="112" t="b">
        <v>0</v>
      </c>
      <c r="I904" s="112" t="b">
        <v>0</v>
      </c>
      <c r="J904" s="112" t="b">
        <v>0</v>
      </c>
      <c r="K904" s="112" t="b">
        <v>0</v>
      </c>
      <c r="L904" s="112" t="b">
        <v>0</v>
      </c>
    </row>
    <row r="905" spans="1:12" ht="15">
      <c r="A905" s="112" t="s">
        <v>3247</v>
      </c>
      <c r="B905" s="112" t="s">
        <v>3451</v>
      </c>
      <c r="C905" s="112">
        <v>2</v>
      </c>
      <c r="D905" s="117">
        <v>0.00028920854220742794</v>
      </c>
      <c r="E905" s="117">
        <v>2.689131197234498</v>
      </c>
      <c r="F905" s="112" t="s">
        <v>4760</v>
      </c>
      <c r="G905" s="112" t="b">
        <v>0</v>
      </c>
      <c r="H905" s="112" t="b">
        <v>0</v>
      </c>
      <c r="I905" s="112" t="b">
        <v>0</v>
      </c>
      <c r="J905" s="112" t="b">
        <v>0</v>
      </c>
      <c r="K905" s="112" t="b">
        <v>0</v>
      </c>
      <c r="L905" s="112" t="b">
        <v>0</v>
      </c>
    </row>
    <row r="906" spans="1:12" ht="15">
      <c r="A906" s="112" t="s">
        <v>3203</v>
      </c>
      <c r="B906" s="112" t="s">
        <v>3116</v>
      </c>
      <c r="C906" s="112">
        <v>2</v>
      </c>
      <c r="D906" s="117">
        <v>0.00028920854220742794</v>
      </c>
      <c r="E906" s="117">
        <v>1.845162662361211</v>
      </c>
      <c r="F906" s="112" t="s">
        <v>4760</v>
      </c>
      <c r="G906" s="112" t="b">
        <v>0</v>
      </c>
      <c r="H906" s="112" t="b">
        <v>0</v>
      </c>
      <c r="I906" s="112" t="b">
        <v>0</v>
      </c>
      <c r="J906" s="112" t="b">
        <v>0</v>
      </c>
      <c r="K906" s="112" t="b">
        <v>0</v>
      </c>
      <c r="L906" s="112" t="b">
        <v>0</v>
      </c>
    </row>
    <row r="907" spans="1:12" ht="15">
      <c r="A907" s="112" t="s">
        <v>4170</v>
      </c>
      <c r="B907" s="112" t="s">
        <v>4171</v>
      </c>
      <c r="C907" s="112">
        <v>2</v>
      </c>
      <c r="D907" s="117">
        <v>0.0003333834626952086</v>
      </c>
      <c r="E907" s="117">
        <v>3.8274338954007794</v>
      </c>
      <c r="F907" s="112" t="s">
        <v>4760</v>
      </c>
      <c r="G907" s="112" t="b">
        <v>0</v>
      </c>
      <c r="H907" s="112" t="b">
        <v>0</v>
      </c>
      <c r="I907" s="112" t="b">
        <v>0</v>
      </c>
      <c r="J907" s="112" t="b">
        <v>0</v>
      </c>
      <c r="K907" s="112" t="b">
        <v>0</v>
      </c>
      <c r="L907" s="112" t="b">
        <v>0</v>
      </c>
    </row>
    <row r="908" spans="1:12" ht="15">
      <c r="A908" s="112" t="s">
        <v>3219</v>
      </c>
      <c r="B908" s="112" t="s">
        <v>3127</v>
      </c>
      <c r="C908" s="112">
        <v>2</v>
      </c>
      <c r="D908" s="117">
        <v>0.00028920854220742794</v>
      </c>
      <c r="E908" s="117">
        <v>1.9523726320090793</v>
      </c>
      <c r="F908" s="112" t="s">
        <v>4760</v>
      </c>
      <c r="G908" s="112" t="b">
        <v>0</v>
      </c>
      <c r="H908" s="112" t="b">
        <v>0</v>
      </c>
      <c r="I908" s="112" t="b">
        <v>0</v>
      </c>
      <c r="J908" s="112" t="b">
        <v>0</v>
      </c>
      <c r="K908" s="112" t="b">
        <v>0</v>
      </c>
      <c r="L908" s="112" t="b">
        <v>0</v>
      </c>
    </row>
    <row r="909" spans="1:12" ht="15">
      <c r="A909" s="112" t="s">
        <v>4177</v>
      </c>
      <c r="B909" s="112" t="s">
        <v>3321</v>
      </c>
      <c r="C909" s="112">
        <v>2</v>
      </c>
      <c r="D909" s="117">
        <v>0.0003333834626952086</v>
      </c>
      <c r="E909" s="117">
        <v>3.225373904072817</v>
      </c>
      <c r="F909" s="112" t="s">
        <v>4760</v>
      </c>
      <c r="G909" s="112" t="b">
        <v>0</v>
      </c>
      <c r="H909" s="112" t="b">
        <v>0</v>
      </c>
      <c r="I909" s="112" t="b">
        <v>0</v>
      </c>
      <c r="J909" s="112" t="b">
        <v>0</v>
      </c>
      <c r="K909" s="112" t="b">
        <v>0</v>
      </c>
      <c r="L909" s="112" t="b">
        <v>0</v>
      </c>
    </row>
    <row r="910" spans="1:12" ht="15">
      <c r="A910" s="112" t="s">
        <v>3080</v>
      </c>
      <c r="B910" s="112" t="s">
        <v>3215</v>
      </c>
      <c r="C910" s="112">
        <v>2</v>
      </c>
      <c r="D910" s="117">
        <v>0.0003333834626952086</v>
      </c>
      <c r="E910" s="117">
        <v>1.0322493057183553</v>
      </c>
      <c r="F910" s="112" t="s">
        <v>4760</v>
      </c>
      <c r="G910" s="112" t="b">
        <v>0</v>
      </c>
      <c r="H910" s="112" t="b">
        <v>0</v>
      </c>
      <c r="I910" s="112" t="b">
        <v>0</v>
      </c>
      <c r="J910" s="112" t="b">
        <v>0</v>
      </c>
      <c r="K910" s="112" t="b">
        <v>0</v>
      </c>
      <c r="L910" s="112" t="b">
        <v>0</v>
      </c>
    </row>
    <row r="911" spans="1:12" ht="15">
      <c r="A911" s="112" t="s">
        <v>3640</v>
      </c>
      <c r="B911" s="112" t="s">
        <v>3078</v>
      </c>
      <c r="C911" s="112">
        <v>2</v>
      </c>
      <c r="D911" s="117">
        <v>0.00028920854220742794</v>
      </c>
      <c r="E911" s="117">
        <v>1.4226001787808413</v>
      </c>
      <c r="F911" s="112" t="s">
        <v>4760</v>
      </c>
      <c r="G911" s="112" t="b">
        <v>0</v>
      </c>
      <c r="H911" s="112" t="b">
        <v>0</v>
      </c>
      <c r="I911" s="112" t="b">
        <v>0</v>
      </c>
      <c r="J911" s="112" t="b">
        <v>1</v>
      </c>
      <c r="K911" s="112" t="b">
        <v>0</v>
      </c>
      <c r="L911" s="112" t="b">
        <v>0</v>
      </c>
    </row>
    <row r="912" spans="1:12" ht="15">
      <c r="A912" s="112" t="s">
        <v>3251</v>
      </c>
      <c r="B912" s="112" t="s">
        <v>3088</v>
      </c>
      <c r="C912" s="112">
        <v>2</v>
      </c>
      <c r="D912" s="117">
        <v>0.00028920854220742794</v>
      </c>
      <c r="E912" s="117">
        <v>1.5396321654705531</v>
      </c>
      <c r="F912" s="112" t="s">
        <v>4760</v>
      </c>
      <c r="G912" s="112" t="b">
        <v>0</v>
      </c>
      <c r="H912" s="112" t="b">
        <v>0</v>
      </c>
      <c r="I912" s="112" t="b">
        <v>0</v>
      </c>
      <c r="J912" s="112" t="b">
        <v>0</v>
      </c>
      <c r="K912" s="112" t="b">
        <v>0</v>
      </c>
      <c r="L912" s="112" t="b">
        <v>0</v>
      </c>
    </row>
    <row r="913" spans="1:12" ht="15">
      <c r="A913" s="112" t="s">
        <v>3078</v>
      </c>
      <c r="B913" s="112" t="s">
        <v>3144</v>
      </c>
      <c r="C913" s="112">
        <v>2</v>
      </c>
      <c r="D913" s="117">
        <v>0.00028920854220742794</v>
      </c>
      <c r="E913" s="117">
        <v>0.8054181555830591</v>
      </c>
      <c r="F913" s="112" t="s">
        <v>4760</v>
      </c>
      <c r="G913" s="112" t="b">
        <v>1</v>
      </c>
      <c r="H913" s="112" t="b">
        <v>0</v>
      </c>
      <c r="I913" s="112" t="b">
        <v>0</v>
      </c>
      <c r="J913" s="112" t="b">
        <v>0</v>
      </c>
      <c r="K913" s="112" t="b">
        <v>0</v>
      </c>
      <c r="L913" s="112" t="b">
        <v>0</v>
      </c>
    </row>
    <row r="914" spans="1:12" ht="15">
      <c r="A914" s="112" t="s">
        <v>3817</v>
      </c>
      <c r="B914" s="112" t="s">
        <v>1254</v>
      </c>
      <c r="C914" s="112">
        <v>2</v>
      </c>
      <c r="D914" s="117">
        <v>0.00028920854220742794</v>
      </c>
      <c r="E914" s="117">
        <v>3.4752513772894167</v>
      </c>
      <c r="F914" s="112" t="s">
        <v>4760</v>
      </c>
      <c r="G914" s="112" t="b">
        <v>0</v>
      </c>
      <c r="H914" s="112" t="b">
        <v>0</v>
      </c>
      <c r="I914" s="112" t="b">
        <v>0</v>
      </c>
      <c r="J914" s="112" t="b">
        <v>0</v>
      </c>
      <c r="K914" s="112" t="b">
        <v>0</v>
      </c>
      <c r="L914" s="112" t="b">
        <v>0</v>
      </c>
    </row>
    <row r="915" spans="1:12" ht="15">
      <c r="A915" s="112" t="s">
        <v>3601</v>
      </c>
      <c r="B915" s="112" t="s">
        <v>3347</v>
      </c>
      <c r="C915" s="112">
        <v>2</v>
      </c>
      <c r="D915" s="117">
        <v>0.00028920854220742794</v>
      </c>
      <c r="E915" s="117">
        <v>2.9243439084088356</v>
      </c>
      <c r="F915" s="112" t="s">
        <v>4760</v>
      </c>
      <c r="G915" s="112" t="b">
        <v>0</v>
      </c>
      <c r="H915" s="112" t="b">
        <v>0</v>
      </c>
      <c r="I915" s="112" t="b">
        <v>0</v>
      </c>
      <c r="J915" s="112" t="b">
        <v>0</v>
      </c>
      <c r="K915" s="112" t="b">
        <v>0</v>
      </c>
      <c r="L915" s="112" t="b">
        <v>0</v>
      </c>
    </row>
    <row r="916" spans="1:12" ht="15">
      <c r="A916" s="112" t="s">
        <v>3396</v>
      </c>
      <c r="B916" s="112" t="s">
        <v>3151</v>
      </c>
      <c r="C916" s="112">
        <v>2</v>
      </c>
      <c r="D916" s="117">
        <v>0.00028920854220742794</v>
      </c>
      <c r="E916" s="117">
        <v>2.3056422457616557</v>
      </c>
      <c r="F916" s="112" t="s">
        <v>4760</v>
      </c>
      <c r="G916" s="112" t="b">
        <v>0</v>
      </c>
      <c r="H916" s="112" t="b">
        <v>0</v>
      </c>
      <c r="I916" s="112" t="b">
        <v>0</v>
      </c>
      <c r="J916" s="112" t="b">
        <v>0</v>
      </c>
      <c r="K916" s="112" t="b">
        <v>0</v>
      </c>
      <c r="L916" s="112" t="b">
        <v>0</v>
      </c>
    </row>
    <row r="917" spans="1:12" ht="15">
      <c r="A917" s="112" t="s">
        <v>3634</v>
      </c>
      <c r="B917" s="112" t="s">
        <v>3218</v>
      </c>
      <c r="C917" s="112">
        <v>2</v>
      </c>
      <c r="D917" s="117">
        <v>0.00028920854220742794</v>
      </c>
      <c r="E917" s="117">
        <v>2.7482526493531543</v>
      </c>
      <c r="F917" s="112" t="s">
        <v>4760</v>
      </c>
      <c r="G917" s="112" t="b">
        <v>0</v>
      </c>
      <c r="H917" s="112" t="b">
        <v>0</v>
      </c>
      <c r="I917" s="112" t="b">
        <v>0</v>
      </c>
      <c r="J917" s="112" t="b">
        <v>0</v>
      </c>
      <c r="K917" s="112" t="b">
        <v>0</v>
      </c>
      <c r="L917" s="112" t="b">
        <v>0</v>
      </c>
    </row>
    <row r="918" spans="1:12" ht="15">
      <c r="A918" s="112" t="s">
        <v>4209</v>
      </c>
      <c r="B918" s="112" t="s">
        <v>3648</v>
      </c>
      <c r="C918" s="112">
        <v>2</v>
      </c>
      <c r="D918" s="117">
        <v>0.00028920854220742794</v>
      </c>
      <c r="E918" s="117">
        <v>3.526403899736798</v>
      </c>
      <c r="F918" s="112" t="s">
        <v>4760</v>
      </c>
      <c r="G918" s="112" t="b">
        <v>0</v>
      </c>
      <c r="H918" s="112" t="b">
        <v>0</v>
      </c>
      <c r="I918" s="112" t="b">
        <v>0</v>
      </c>
      <c r="J918" s="112" t="b">
        <v>0</v>
      </c>
      <c r="K918" s="112" t="b">
        <v>0</v>
      </c>
      <c r="L918" s="112" t="b">
        <v>0</v>
      </c>
    </row>
    <row r="919" spans="1:12" ht="15">
      <c r="A919" s="112" t="s">
        <v>3266</v>
      </c>
      <c r="B919" s="112" t="s">
        <v>3144</v>
      </c>
      <c r="C919" s="112">
        <v>2</v>
      </c>
      <c r="D919" s="117">
        <v>0.0003333834626952086</v>
      </c>
      <c r="E919" s="117">
        <v>2.225373904072817</v>
      </c>
      <c r="F919" s="112" t="s">
        <v>4760</v>
      </c>
      <c r="G919" s="112" t="b">
        <v>0</v>
      </c>
      <c r="H919" s="112" t="b">
        <v>0</v>
      </c>
      <c r="I919" s="112" t="b">
        <v>0</v>
      </c>
      <c r="J919" s="112" t="b">
        <v>0</v>
      </c>
      <c r="K919" s="112" t="b">
        <v>0</v>
      </c>
      <c r="L919" s="112" t="b">
        <v>0</v>
      </c>
    </row>
    <row r="920" spans="1:12" ht="15">
      <c r="A920" s="112" t="s">
        <v>3116</v>
      </c>
      <c r="B920" s="112" t="s">
        <v>3518</v>
      </c>
      <c r="C920" s="112">
        <v>2</v>
      </c>
      <c r="D920" s="117">
        <v>0.00028920854220742794</v>
      </c>
      <c r="E920" s="117">
        <v>2.212009942514835</v>
      </c>
      <c r="F920" s="112" t="s">
        <v>4760</v>
      </c>
      <c r="G920" s="112" t="b">
        <v>0</v>
      </c>
      <c r="H920" s="112" t="b">
        <v>0</v>
      </c>
      <c r="I920" s="112" t="b">
        <v>0</v>
      </c>
      <c r="J920" s="112" t="b">
        <v>0</v>
      </c>
      <c r="K920" s="112" t="b">
        <v>0</v>
      </c>
      <c r="L920" s="112" t="b">
        <v>0</v>
      </c>
    </row>
    <row r="921" spans="1:12" ht="15">
      <c r="A921" s="112" t="s">
        <v>4217</v>
      </c>
      <c r="B921" s="112" t="s">
        <v>3095</v>
      </c>
      <c r="C921" s="112">
        <v>2</v>
      </c>
      <c r="D921" s="117">
        <v>0.00028920854220742794</v>
      </c>
      <c r="E921" s="117">
        <v>2.2833658510505037</v>
      </c>
      <c r="F921" s="112" t="s">
        <v>4760</v>
      </c>
      <c r="G921" s="112" t="b">
        <v>0</v>
      </c>
      <c r="H921" s="112" t="b">
        <v>0</v>
      </c>
      <c r="I921" s="112" t="b">
        <v>0</v>
      </c>
      <c r="J921" s="112" t="b">
        <v>0</v>
      </c>
      <c r="K921" s="112" t="b">
        <v>0</v>
      </c>
      <c r="L921" s="112" t="b">
        <v>0</v>
      </c>
    </row>
    <row r="922" spans="1:12" ht="15">
      <c r="A922" s="112" t="s">
        <v>3397</v>
      </c>
      <c r="B922" s="112" t="s">
        <v>3078</v>
      </c>
      <c r="C922" s="112">
        <v>2</v>
      </c>
      <c r="D922" s="117">
        <v>0.00028920854220742794</v>
      </c>
      <c r="E922" s="117">
        <v>1.1795621300945467</v>
      </c>
      <c r="F922" s="112" t="s">
        <v>4760</v>
      </c>
      <c r="G922" s="112" t="b">
        <v>0</v>
      </c>
      <c r="H922" s="112" t="b">
        <v>0</v>
      </c>
      <c r="I922" s="112" t="b">
        <v>0</v>
      </c>
      <c r="J922" s="112" t="b">
        <v>1</v>
      </c>
      <c r="K922" s="112" t="b">
        <v>0</v>
      </c>
      <c r="L922" s="112" t="b">
        <v>0</v>
      </c>
    </row>
    <row r="923" spans="1:12" ht="15">
      <c r="A923" s="112" t="s">
        <v>4218</v>
      </c>
      <c r="B923" s="112" t="s">
        <v>3831</v>
      </c>
      <c r="C923" s="112">
        <v>2</v>
      </c>
      <c r="D923" s="117">
        <v>0.00028920854220742794</v>
      </c>
      <c r="E923" s="117">
        <v>3.651342636345098</v>
      </c>
      <c r="F923" s="112" t="s">
        <v>4760</v>
      </c>
      <c r="G923" s="112" t="b">
        <v>0</v>
      </c>
      <c r="H923" s="112" t="b">
        <v>0</v>
      </c>
      <c r="I923" s="112" t="b">
        <v>0</v>
      </c>
      <c r="J923" s="112" t="b">
        <v>0</v>
      </c>
      <c r="K923" s="112" t="b">
        <v>0</v>
      </c>
      <c r="L923" s="112" t="b">
        <v>0</v>
      </c>
    </row>
    <row r="924" spans="1:12" ht="15">
      <c r="A924" s="112" t="s">
        <v>3832</v>
      </c>
      <c r="B924" s="112" t="s">
        <v>3083</v>
      </c>
      <c r="C924" s="112">
        <v>2</v>
      </c>
      <c r="D924" s="117">
        <v>0.00028920854220742794</v>
      </c>
      <c r="E924" s="117">
        <v>1.8188337236388616</v>
      </c>
      <c r="F924" s="112" t="s">
        <v>4760</v>
      </c>
      <c r="G924" s="112" t="b">
        <v>0</v>
      </c>
      <c r="H924" s="112" t="b">
        <v>0</v>
      </c>
      <c r="I924" s="112" t="b">
        <v>0</v>
      </c>
      <c r="J924" s="112" t="b">
        <v>0</v>
      </c>
      <c r="K924" s="112" t="b">
        <v>0</v>
      </c>
      <c r="L924" s="112" t="b">
        <v>0</v>
      </c>
    </row>
    <row r="925" spans="1:12" ht="15">
      <c r="A925" s="112" t="s">
        <v>3398</v>
      </c>
      <c r="B925" s="112" t="s">
        <v>3210</v>
      </c>
      <c r="C925" s="112">
        <v>2</v>
      </c>
      <c r="D925" s="117">
        <v>0.00028920854220742794</v>
      </c>
      <c r="E925" s="117">
        <v>2.470452494407648</v>
      </c>
      <c r="F925" s="112" t="s">
        <v>4760</v>
      </c>
      <c r="G925" s="112" t="b">
        <v>0</v>
      </c>
      <c r="H925" s="112" t="b">
        <v>1</v>
      </c>
      <c r="I925" s="112" t="b">
        <v>0</v>
      </c>
      <c r="J925" s="112" t="b">
        <v>0</v>
      </c>
      <c r="K925" s="112" t="b">
        <v>0</v>
      </c>
      <c r="L925" s="112" t="b">
        <v>0</v>
      </c>
    </row>
    <row r="926" spans="1:12" ht="15">
      <c r="A926" s="112" t="s">
        <v>3176</v>
      </c>
      <c r="B926" s="112" t="s">
        <v>3187</v>
      </c>
      <c r="C926" s="112">
        <v>2</v>
      </c>
      <c r="D926" s="117">
        <v>0.00028920854220742794</v>
      </c>
      <c r="E926" s="117">
        <v>2.1694224987436668</v>
      </c>
      <c r="F926" s="112" t="s">
        <v>4760</v>
      </c>
      <c r="G926" s="112" t="b">
        <v>0</v>
      </c>
      <c r="H926" s="112" t="b">
        <v>0</v>
      </c>
      <c r="I926" s="112" t="b">
        <v>0</v>
      </c>
      <c r="J926" s="112" t="b">
        <v>0</v>
      </c>
      <c r="K926" s="112" t="b">
        <v>0</v>
      </c>
      <c r="L926" s="112" t="b">
        <v>0</v>
      </c>
    </row>
    <row r="927" spans="1:12" ht="15">
      <c r="A927" s="112" t="s">
        <v>3837</v>
      </c>
      <c r="B927" s="112" t="s">
        <v>3135</v>
      </c>
      <c r="C927" s="112">
        <v>2</v>
      </c>
      <c r="D927" s="117">
        <v>0.00028920854220742794</v>
      </c>
      <c r="E927" s="117">
        <v>2.609949951186873</v>
      </c>
      <c r="F927" s="112" t="s">
        <v>4760</v>
      </c>
      <c r="G927" s="112" t="b">
        <v>0</v>
      </c>
      <c r="H927" s="112" t="b">
        <v>0</v>
      </c>
      <c r="I927" s="112" t="b">
        <v>0</v>
      </c>
      <c r="J927" s="112" t="b">
        <v>0</v>
      </c>
      <c r="K927" s="112" t="b">
        <v>0</v>
      </c>
      <c r="L927" s="112" t="b">
        <v>0</v>
      </c>
    </row>
    <row r="928" spans="1:12" ht="15">
      <c r="A928" s="112" t="s">
        <v>4223</v>
      </c>
      <c r="B928" s="112" t="s">
        <v>3078</v>
      </c>
      <c r="C928" s="112">
        <v>2</v>
      </c>
      <c r="D928" s="117">
        <v>0.00028920854220742794</v>
      </c>
      <c r="E928" s="117">
        <v>1.7236301744448224</v>
      </c>
      <c r="F928" s="112" t="s">
        <v>4760</v>
      </c>
      <c r="G928" s="112" t="b">
        <v>0</v>
      </c>
      <c r="H928" s="112" t="b">
        <v>0</v>
      </c>
      <c r="I928" s="112" t="b">
        <v>0</v>
      </c>
      <c r="J928" s="112" t="b">
        <v>1</v>
      </c>
      <c r="K928" s="112" t="b">
        <v>0</v>
      </c>
      <c r="L928" s="112" t="b">
        <v>0</v>
      </c>
    </row>
    <row r="929" spans="1:12" ht="15">
      <c r="A929" s="112" t="s">
        <v>3468</v>
      </c>
      <c r="B929" s="112" t="s">
        <v>3086</v>
      </c>
      <c r="C929" s="112">
        <v>2</v>
      </c>
      <c r="D929" s="117">
        <v>0.0003333834626952086</v>
      </c>
      <c r="E929" s="117">
        <v>1.5982641928616783</v>
      </c>
      <c r="F929" s="112" t="s">
        <v>4760</v>
      </c>
      <c r="G929" s="112" t="b">
        <v>0</v>
      </c>
      <c r="H929" s="112" t="b">
        <v>0</v>
      </c>
      <c r="I929" s="112" t="b">
        <v>0</v>
      </c>
      <c r="J929" s="112" t="b">
        <v>0</v>
      </c>
      <c r="K929" s="112" t="b">
        <v>0</v>
      </c>
      <c r="L929" s="112" t="b">
        <v>0</v>
      </c>
    </row>
    <row r="930" spans="1:12" ht="15">
      <c r="A930" s="112" t="s">
        <v>4228</v>
      </c>
      <c r="B930" s="112" t="s">
        <v>4229</v>
      </c>
      <c r="C930" s="112">
        <v>2</v>
      </c>
      <c r="D930" s="117">
        <v>0.0003333834626952086</v>
      </c>
      <c r="E930" s="117">
        <v>3.8274338954007794</v>
      </c>
      <c r="F930" s="112" t="s">
        <v>4760</v>
      </c>
      <c r="G930" s="112" t="b">
        <v>0</v>
      </c>
      <c r="H930" s="112" t="b">
        <v>0</v>
      </c>
      <c r="I930" s="112" t="b">
        <v>0</v>
      </c>
      <c r="J930" s="112" t="b">
        <v>0</v>
      </c>
      <c r="K930" s="112" t="b">
        <v>0</v>
      </c>
      <c r="L930" s="112" t="b">
        <v>0</v>
      </c>
    </row>
    <row r="931" spans="1:12" ht="15">
      <c r="A931" s="112" t="s">
        <v>3844</v>
      </c>
      <c r="B931" s="112" t="s">
        <v>4238</v>
      </c>
      <c r="C931" s="112">
        <v>2</v>
      </c>
      <c r="D931" s="117">
        <v>0.00028920854220742794</v>
      </c>
      <c r="E931" s="117">
        <v>3.651342636345098</v>
      </c>
      <c r="F931" s="112" t="s">
        <v>4760</v>
      </c>
      <c r="G931" s="112" t="b">
        <v>0</v>
      </c>
      <c r="H931" s="112" t="b">
        <v>0</v>
      </c>
      <c r="I931" s="112" t="b">
        <v>0</v>
      </c>
      <c r="J931" s="112" t="b">
        <v>0</v>
      </c>
      <c r="K931" s="112" t="b">
        <v>0</v>
      </c>
      <c r="L931" s="112" t="b">
        <v>0</v>
      </c>
    </row>
    <row r="932" spans="1:12" ht="15">
      <c r="A932" s="112" t="s">
        <v>3305</v>
      </c>
      <c r="B932" s="112" t="s">
        <v>3078</v>
      </c>
      <c r="C932" s="112">
        <v>2</v>
      </c>
      <c r="D932" s="117">
        <v>0.0003333834626952086</v>
      </c>
      <c r="E932" s="117">
        <v>1.12157018311686</v>
      </c>
      <c r="F932" s="112" t="s">
        <v>4760</v>
      </c>
      <c r="G932" s="112" t="b">
        <v>0</v>
      </c>
      <c r="H932" s="112" t="b">
        <v>0</v>
      </c>
      <c r="I932" s="112" t="b">
        <v>0</v>
      </c>
      <c r="J932" s="112" t="b">
        <v>1</v>
      </c>
      <c r="K932" s="112" t="b">
        <v>0</v>
      </c>
      <c r="L932" s="112" t="b">
        <v>0</v>
      </c>
    </row>
    <row r="933" spans="1:12" ht="15">
      <c r="A933" s="112" t="s">
        <v>4239</v>
      </c>
      <c r="B933" s="112" t="s">
        <v>3290</v>
      </c>
      <c r="C933" s="112">
        <v>2</v>
      </c>
      <c r="D933" s="117">
        <v>0.0003333834626952086</v>
      </c>
      <c r="E933" s="117">
        <v>3.1742213816254354</v>
      </c>
      <c r="F933" s="112" t="s">
        <v>4760</v>
      </c>
      <c r="G933" s="112" t="b">
        <v>0</v>
      </c>
      <c r="H933" s="112" t="b">
        <v>0</v>
      </c>
      <c r="I933" s="112" t="b">
        <v>0</v>
      </c>
      <c r="J933" s="112" t="b">
        <v>0</v>
      </c>
      <c r="K933" s="112" t="b">
        <v>0</v>
      </c>
      <c r="L933" s="112" t="b">
        <v>0</v>
      </c>
    </row>
    <row r="934" spans="1:12" ht="15">
      <c r="A934" s="112" t="s">
        <v>3078</v>
      </c>
      <c r="B934" s="112" t="s">
        <v>3472</v>
      </c>
      <c r="C934" s="112">
        <v>2</v>
      </c>
      <c r="D934" s="117">
        <v>0.00028920854220742794</v>
      </c>
      <c r="E934" s="117">
        <v>1.2313868878553402</v>
      </c>
      <c r="F934" s="112" t="s">
        <v>4760</v>
      </c>
      <c r="G934" s="112" t="b">
        <v>1</v>
      </c>
      <c r="H934" s="112" t="b">
        <v>0</v>
      </c>
      <c r="I934" s="112" t="b">
        <v>0</v>
      </c>
      <c r="J934" s="112" t="b">
        <v>0</v>
      </c>
      <c r="K934" s="112" t="b">
        <v>0</v>
      </c>
      <c r="L934" s="112" t="b">
        <v>0</v>
      </c>
    </row>
    <row r="935" spans="1:12" ht="15">
      <c r="A935" s="112" t="s">
        <v>3472</v>
      </c>
      <c r="B935" s="112" t="s">
        <v>3079</v>
      </c>
      <c r="C935" s="112">
        <v>2</v>
      </c>
      <c r="D935" s="117">
        <v>0.00028920854220742794</v>
      </c>
      <c r="E935" s="117">
        <v>1.265736362746786</v>
      </c>
      <c r="F935" s="112" t="s">
        <v>4760</v>
      </c>
      <c r="G935" s="112" t="b">
        <v>0</v>
      </c>
      <c r="H935" s="112" t="b">
        <v>0</v>
      </c>
      <c r="I935" s="112" t="b">
        <v>0</v>
      </c>
      <c r="J935" s="112" t="b">
        <v>0</v>
      </c>
      <c r="K935" s="112" t="b">
        <v>0</v>
      </c>
      <c r="L935" s="112" t="b">
        <v>0</v>
      </c>
    </row>
    <row r="936" spans="1:12" ht="15">
      <c r="A936" s="112" t="s">
        <v>3843</v>
      </c>
      <c r="B936" s="112" t="s">
        <v>3147</v>
      </c>
      <c r="C936" s="112">
        <v>2</v>
      </c>
      <c r="D936" s="117">
        <v>0.0003333834626952086</v>
      </c>
      <c r="E936" s="117">
        <v>2.651342636345098</v>
      </c>
      <c r="F936" s="112" t="s">
        <v>4760</v>
      </c>
      <c r="G936" s="112" t="b">
        <v>0</v>
      </c>
      <c r="H936" s="112" t="b">
        <v>0</v>
      </c>
      <c r="I936" s="112" t="b">
        <v>0</v>
      </c>
      <c r="J936" s="112" t="b">
        <v>0</v>
      </c>
      <c r="K936" s="112" t="b">
        <v>0</v>
      </c>
      <c r="L936" s="112" t="b">
        <v>0</v>
      </c>
    </row>
    <row r="937" spans="1:12" ht="15">
      <c r="A937" s="112" t="s">
        <v>3147</v>
      </c>
      <c r="B937" s="112" t="s">
        <v>3652</v>
      </c>
      <c r="C937" s="112">
        <v>2</v>
      </c>
      <c r="D937" s="117">
        <v>0.0003333834626952086</v>
      </c>
      <c r="E937" s="117">
        <v>2.526403899736798</v>
      </c>
      <c r="F937" s="112" t="s">
        <v>4760</v>
      </c>
      <c r="G937" s="112" t="b">
        <v>0</v>
      </c>
      <c r="H937" s="112" t="b">
        <v>0</v>
      </c>
      <c r="I937" s="112" t="b">
        <v>0</v>
      </c>
      <c r="J937" s="112" t="b">
        <v>0</v>
      </c>
      <c r="K937" s="112" t="b">
        <v>0</v>
      </c>
      <c r="L937" s="112" t="b">
        <v>0</v>
      </c>
    </row>
    <row r="938" spans="1:12" ht="15">
      <c r="A938" s="112" t="s">
        <v>3350</v>
      </c>
      <c r="B938" s="112" t="s">
        <v>3078</v>
      </c>
      <c r="C938" s="112">
        <v>2</v>
      </c>
      <c r="D938" s="117">
        <v>0.0003333834626952086</v>
      </c>
      <c r="E938" s="117">
        <v>1.1795621300945467</v>
      </c>
      <c r="F938" s="112" t="s">
        <v>4760</v>
      </c>
      <c r="G938" s="112" t="b">
        <v>0</v>
      </c>
      <c r="H938" s="112" t="b">
        <v>0</v>
      </c>
      <c r="I938" s="112" t="b">
        <v>0</v>
      </c>
      <c r="J938" s="112" t="b">
        <v>1</v>
      </c>
      <c r="K938" s="112" t="b">
        <v>0</v>
      </c>
      <c r="L938" s="112" t="b">
        <v>0</v>
      </c>
    </row>
    <row r="939" spans="1:12" ht="15">
      <c r="A939" s="112" t="s">
        <v>3104</v>
      </c>
      <c r="B939" s="112" t="s">
        <v>3199</v>
      </c>
      <c r="C939" s="112">
        <v>2</v>
      </c>
      <c r="D939" s="117">
        <v>0.0003333834626952086</v>
      </c>
      <c r="E939" s="117">
        <v>1.6434526764861874</v>
      </c>
      <c r="F939" s="112" t="s">
        <v>4760</v>
      </c>
      <c r="G939" s="112" t="b">
        <v>0</v>
      </c>
      <c r="H939" s="112" t="b">
        <v>0</v>
      </c>
      <c r="I939" s="112" t="b">
        <v>0</v>
      </c>
      <c r="J939" s="112" t="b">
        <v>0</v>
      </c>
      <c r="K939" s="112" t="b">
        <v>0</v>
      </c>
      <c r="L939" s="112" t="b">
        <v>0</v>
      </c>
    </row>
    <row r="940" spans="1:12" ht="15">
      <c r="A940" s="112" t="s">
        <v>3177</v>
      </c>
      <c r="B940" s="112" t="s">
        <v>3078</v>
      </c>
      <c r="C940" s="112">
        <v>2</v>
      </c>
      <c r="D940" s="117">
        <v>0.00028920854220742794</v>
      </c>
      <c r="E940" s="117">
        <v>0.8485689110531223</v>
      </c>
      <c r="F940" s="112" t="s">
        <v>4760</v>
      </c>
      <c r="G940" s="112" t="b">
        <v>0</v>
      </c>
      <c r="H940" s="112" t="b">
        <v>0</v>
      </c>
      <c r="I940" s="112" t="b">
        <v>0</v>
      </c>
      <c r="J940" s="112" t="b">
        <v>1</v>
      </c>
      <c r="K940" s="112" t="b">
        <v>0</v>
      </c>
      <c r="L940" s="112" t="b">
        <v>0</v>
      </c>
    </row>
    <row r="941" spans="1:12" ht="15">
      <c r="A941" s="112" t="s">
        <v>3851</v>
      </c>
      <c r="B941" s="112" t="s">
        <v>3104</v>
      </c>
      <c r="C941" s="112">
        <v>2</v>
      </c>
      <c r="D941" s="117">
        <v>0.0003333834626952086</v>
      </c>
      <c r="E941" s="117">
        <v>2.2621765519805654</v>
      </c>
      <c r="F941" s="112" t="s">
        <v>4760</v>
      </c>
      <c r="G941" s="112" t="b">
        <v>0</v>
      </c>
      <c r="H941" s="112" t="b">
        <v>0</v>
      </c>
      <c r="I941" s="112" t="b">
        <v>0</v>
      </c>
      <c r="J941" s="112" t="b">
        <v>0</v>
      </c>
      <c r="K941" s="112" t="b">
        <v>0</v>
      </c>
      <c r="L941" s="112" t="b">
        <v>0</v>
      </c>
    </row>
    <row r="942" spans="1:12" ht="15">
      <c r="A942" s="112" t="s">
        <v>4259</v>
      </c>
      <c r="B942" s="112" t="s">
        <v>4260</v>
      </c>
      <c r="C942" s="112">
        <v>2</v>
      </c>
      <c r="D942" s="117">
        <v>0.00028920854220742794</v>
      </c>
      <c r="E942" s="117">
        <v>3.8274338954007794</v>
      </c>
      <c r="F942" s="112" t="s">
        <v>4760</v>
      </c>
      <c r="G942" s="112" t="b">
        <v>0</v>
      </c>
      <c r="H942" s="112" t="b">
        <v>0</v>
      </c>
      <c r="I942" s="112" t="b">
        <v>0</v>
      </c>
      <c r="J942" s="112" t="b">
        <v>0</v>
      </c>
      <c r="K942" s="112" t="b">
        <v>0</v>
      </c>
      <c r="L942" s="112" t="b">
        <v>0</v>
      </c>
    </row>
    <row r="943" spans="1:12" ht="15">
      <c r="A943" s="112" t="s">
        <v>3253</v>
      </c>
      <c r="B943" s="112" t="s">
        <v>3852</v>
      </c>
      <c r="C943" s="112">
        <v>2</v>
      </c>
      <c r="D943" s="117">
        <v>0.00028920854220742794</v>
      </c>
      <c r="E943" s="117">
        <v>2.9109799468508544</v>
      </c>
      <c r="F943" s="112" t="s">
        <v>4760</v>
      </c>
      <c r="G943" s="112" t="b">
        <v>0</v>
      </c>
      <c r="H943" s="112" t="b">
        <v>0</v>
      </c>
      <c r="I943" s="112" t="b">
        <v>0</v>
      </c>
      <c r="J943" s="112" t="b">
        <v>0</v>
      </c>
      <c r="K943" s="112" t="b">
        <v>0</v>
      </c>
      <c r="L943" s="112" t="b">
        <v>0</v>
      </c>
    </row>
    <row r="944" spans="1:12" ht="15">
      <c r="A944" s="112" t="s">
        <v>3852</v>
      </c>
      <c r="B944" s="112" t="s">
        <v>3400</v>
      </c>
      <c r="C944" s="112">
        <v>2</v>
      </c>
      <c r="D944" s="117">
        <v>0.00028920854220742794</v>
      </c>
      <c r="E944" s="117">
        <v>3.1072745919948224</v>
      </c>
      <c r="F944" s="112" t="s">
        <v>4760</v>
      </c>
      <c r="G944" s="112" t="b">
        <v>0</v>
      </c>
      <c r="H944" s="112" t="b">
        <v>0</v>
      </c>
      <c r="I944" s="112" t="b">
        <v>0</v>
      </c>
      <c r="J944" s="112" t="b">
        <v>0</v>
      </c>
      <c r="K944" s="112" t="b">
        <v>0</v>
      </c>
      <c r="L944" s="112" t="b">
        <v>0</v>
      </c>
    </row>
    <row r="945" spans="1:12" ht="15">
      <c r="A945" s="112" t="s">
        <v>3400</v>
      </c>
      <c r="B945" s="112" t="s">
        <v>3088</v>
      </c>
      <c r="C945" s="112">
        <v>2</v>
      </c>
      <c r="D945" s="117">
        <v>0.00028920854220742794</v>
      </c>
      <c r="E945" s="117">
        <v>1.59762411244824</v>
      </c>
      <c r="F945" s="112" t="s">
        <v>4760</v>
      </c>
      <c r="G945" s="112" t="b">
        <v>0</v>
      </c>
      <c r="H945" s="112" t="b">
        <v>0</v>
      </c>
      <c r="I945" s="112" t="b">
        <v>0</v>
      </c>
      <c r="J945" s="112" t="b">
        <v>0</v>
      </c>
      <c r="K945" s="112" t="b">
        <v>0</v>
      </c>
      <c r="L945" s="112" t="b">
        <v>0</v>
      </c>
    </row>
    <row r="946" spans="1:12" ht="15">
      <c r="A946" s="112" t="s">
        <v>3473</v>
      </c>
      <c r="B946" s="112" t="s">
        <v>3400</v>
      </c>
      <c r="C946" s="112">
        <v>2</v>
      </c>
      <c r="D946" s="117">
        <v>0.00028920854220742794</v>
      </c>
      <c r="E946" s="117">
        <v>2.806244596330841</v>
      </c>
      <c r="F946" s="112" t="s">
        <v>4760</v>
      </c>
      <c r="G946" s="112" t="b">
        <v>0</v>
      </c>
      <c r="H946" s="112" t="b">
        <v>0</v>
      </c>
      <c r="I946" s="112" t="b">
        <v>0</v>
      </c>
      <c r="J946" s="112" t="b">
        <v>0</v>
      </c>
      <c r="K946" s="112" t="b">
        <v>0</v>
      </c>
      <c r="L946" s="112" t="b">
        <v>0</v>
      </c>
    </row>
    <row r="947" spans="1:12" ht="15">
      <c r="A947" s="112" t="s">
        <v>3659</v>
      </c>
      <c r="B947" s="112" t="s">
        <v>4261</v>
      </c>
      <c r="C947" s="112">
        <v>2</v>
      </c>
      <c r="D947" s="117">
        <v>0.00028920854220742794</v>
      </c>
      <c r="E947" s="117">
        <v>3.526403899736798</v>
      </c>
      <c r="F947" s="112" t="s">
        <v>4760</v>
      </c>
      <c r="G947" s="112" t="b">
        <v>0</v>
      </c>
      <c r="H947" s="112" t="b">
        <v>0</v>
      </c>
      <c r="I947" s="112" t="b">
        <v>0</v>
      </c>
      <c r="J947" s="112" t="b">
        <v>0</v>
      </c>
      <c r="K947" s="112" t="b">
        <v>0</v>
      </c>
      <c r="L947" s="112" t="b">
        <v>0</v>
      </c>
    </row>
    <row r="948" spans="1:12" ht="15">
      <c r="A948" s="112" t="s">
        <v>4261</v>
      </c>
      <c r="B948" s="112" t="s">
        <v>3253</v>
      </c>
      <c r="C948" s="112">
        <v>2</v>
      </c>
      <c r="D948" s="117">
        <v>0.00028920854220742794</v>
      </c>
      <c r="E948" s="117">
        <v>3.0870712059065353</v>
      </c>
      <c r="F948" s="112" t="s">
        <v>4760</v>
      </c>
      <c r="G948" s="112" t="b">
        <v>0</v>
      </c>
      <c r="H948" s="112" t="b">
        <v>0</v>
      </c>
      <c r="I948" s="112" t="b">
        <v>0</v>
      </c>
      <c r="J948" s="112" t="b">
        <v>0</v>
      </c>
      <c r="K948" s="112" t="b">
        <v>0</v>
      </c>
      <c r="L948" s="112" t="b">
        <v>0</v>
      </c>
    </row>
    <row r="949" spans="1:12" ht="15">
      <c r="A949" s="112" t="s">
        <v>3253</v>
      </c>
      <c r="B949" s="112" t="s">
        <v>4262</v>
      </c>
      <c r="C949" s="112">
        <v>2</v>
      </c>
      <c r="D949" s="117">
        <v>0.00028920854220742794</v>
      </c>
      <c r="E949" s="117">
        <v>3.0870712059065353</v>
      </c>
      <c r="F949" s="112" t="s">
        <v>4760</v>
      </c>
      <c r="G949" s="112" t="b">
        <v>0</v>
      </c>
      <c r="H949" s="112" t="b">
        <v>0</v>
      </c>
      <c r="I949" s="112" t="b">
        <v>0</v>
      </c>
      <c r="J949" s="112" t="b">
        <v>0</v>
      </c>
      <c r="K949" s="112" t="b">
        <v>0</v>
      </c>
      <c r="L949" s="112" t="b">
        <v>0</v>
      </c>
    </row>
    <row r="950" spans="1:12" ht="15">
      <c r="A950" s="112" t="s">
        <v>4265</v>
      </c>
      <c r="B950" s="112" t="s">
        <v>3253</v>
      </c>
      <c r="C950" s="112">
        <v>2</v>
      </c>
      <c r="D950" s="117">
        <v>0.00028920854220742794</v>
      </c>
      <c r="E950" s="117">
        <v>3.0870712059065353</v>
      </c>
      <c r="F950" s="112" t="s">
        <v>4760</v>
      </c>
      <c r="G950" s="112" t="b">
        <v>0</v>
      </c>
      <c r="H950" s="112" t="b">
        <v>0</v>
      </c>
      <c r="I950" s="112" t="b">
        <v>0</v>
      </c>
      <c r="J950" s="112" t="b">
        <v>0</v>
      </c>
      <c r="K950" s="112" t="b">
        <v>0</v>
      </c>
      <c r="L950" s="112" t="b">
        <v>0</v>
      </c>
    </row>
    <row r="951" spans="1:12" ht="15">
      <c r="A951" s="112" t="s">
        <v>3253</v>
      </c>
      <c r="B951" s="112" t="s">
        <v>3800</v>
      </c>
      <c r="C951" s="112">
        <v>2</v>
      </c>
      <c r="D951" s="117">
        <v>0.00028920854220742794</v>
      </c>
      <c r="E951" s="117">
        <v>2.9109799468508544</v>
      </c>
      <c r="F951" s="112" t="s">
        <v>4760</v>
      </c>
      <c r="G951" s="112" t="b">
        <v>0</v>
      </c>
      <c r="H951" s="112" t="b">
        <v>0</v>
      </c>
      <c r="I951" s="112" t="b">
        <v>0</v>
      </c>
      <c r="J951" s="112" t="b">
        <v>0</v>
      </c>
      <c r="K951" s="112" t="b">
        <v>0</v>
      </c>
      <c r="L951" s="112" t="b">
        <v>0</v>
      </c>
    </row>
    <row r="952" spans="1:12" ht="15">
      <c r="A952" s="112" t="s">
        <v>3800</v>
      </c>
      <c r="B952" s="112" t="s">
        <v>4266</v>
      </c>
      <c r="C952" s="112">
        <v>2</v>
      </c>
      <c r="D952" s="117">
        <v>0.00028920854220742794</v>
      </c>
      <c r="E952" s="117">
        <v>3.651342636345098</v>
      </c>
      <c r="F952" s="112" t="s">
        <v>4760</v>
      </c>
      <c r="G952" s="112" t="b">
        <v>0</v>
      </c>
      <c r="H952" s="112" t="b">
        <v>0</v>
      </c>
      <c r="I952" s="112" t="b">
        <v>0</v>
      </c>
      <c r="J952" s="112" t="b">
        <v>0</v>
      </c>
      <c r="K952" s="112" t="b">
        <v>0</v>
      </c>
      <c r="L952" s="112" t="b">
        <v>0</v>
      </c>
    </row>
    <row r="953" spans="1:12" ht="15">
      <c r="A953" s="112" t="s">
        <v>4266</v>
      </c>
      <c r="B953" s="112" t="s">
        <v>3254</v>
      </c>
      <c r="C953" s="112">
        <v>2</v>
      </c>
      <c r="D953" s="117">
        <v>0.00028920854220742794</v>
      </c>
      <c r="E953" s="117">
        <v>3.0870712059065353</v>
      </c>
      <c r="F953" s="112" t="s">
        <v>4760</v>
      </c>
      <c r="G953" s="112" t="b">
        <v>0</v>
      </c>
      <c r="H953" s="112" t="b">
        <v>0</v>
      </c>
      <c r="I953" s="112" t="b">
        <v>0</v>
      </c>
      <c r="J953" s="112" t="b">
        <v>0</v>
      </c>
      <c r="K953" s="112" t="b">
        <v>0</v>
      </c>
      <c r="L953" s="112" t="b">
        <v>0</v>
      </c>
    </row>
    <row r="954" spans="1:12" ht="15">
      <c r="A954" s="112" t="s">
        <v>3254</v>
      </c>
      <c r="B954" s="112" t="s">
        <v>4267</v>
      </c>
      <c r="C954" s="112">
        <v>2</v>
      </c>
      <c r="D954" s="117">
        <v>0.00028920854220742794</v>
      </c>
      <c r="E954" s="117">
        <v>3.0870712059065353</v>
      </c>
      <c r="F954" s="112" t="s">
        <v>4760</v>
      </c>
      <c r="G954" s="112" t="b">
        <v>0</v>
      </c>
      <c r="H954" s="112" t="b">
        <v>0</v>
      </c>
      <c r="I954" s="112" t="b">
        <v>0</v>
      </c>
      <c r="J954" s="112" t="b">
        <v>0</v>
      </c>
      <c r="K954" s="112" t="b">
        <v>0</v>
      </c>
      <c r="L954" s="112" t="b">
        <v>0</v>
      </c>
    </row>
    <row r="955" spans="1:12" ht="15">
      <c r="A955" s="112" t="s">
        <v>4267</v>
      </c>
      <c r="B955" s="112" t="s">
        <v>4268</v>
      </c>
      <c r="C955" s="112">
        <v>2</v>
      </c>
      <c r="D955" s="117">
        <v>0.00028920854220742794</v>
      </c>
      <c r="E955" s="117">
        <v>3.8274338954007794</v>
      </c>
      <c r="F955" s="112" t="s">
        <v>4760</v>
      </c>
      <c r="G955" s="112" t="b">
        <v>0</v>
      </c>
      <c r="H955" s="112" t="b">
        <v>0</v>
      </c>
      <c r="I955" s="112" t="b">
        <v>0</v>
      </c>
      <c r="J955" s="112" t="b">
        <v>0</v>
      </c>
      <c r="K955" s="112" t="b">
        <v>0</v>
      </c>
      <c r="L955" s="112" t="b">
        <v>0</v>
      </c>
    </row>
    <row r="956" spans="1:12" ht="15">
      <c r="A956" s="112" t="s">
        <v>4268</v>
      </c>
      <c r="B956" s="112" t="s">
        <v>3401</v>
      </c>
      <c r="C956" s="112">
        <v>2</v>
      </c>
      <c r="D956" s="117">
        <v>0.00028920854220742794</v>
      </c>
      <c r="E956" s="117">
        <v>3.2833658510505037</v>
      </c>
      <c r="F956" s="112" t="s">
        <v>4760</v>
      </c>
      <c r="G956" s="112" t="b">
        <v>0</v>
      </c>
      <c r="H956" s="112" t="b">
        <v>0</v>
      </c>
      <c r="I956" s="112" t="b">
        <v>0</v>
      </c>
      <c r="J956" s="112" t="b">
        <v>0</v>
      </c>
      <c r="K956" s="112" t="b">
        <v>0</v>
      </c>
      <c r="L956" s="112" t="b">
        <v>0</v>
      </c>
    </row>
    <row r="957" spans="1:12" ht="15">
      <c r="A957" s="112" t="s">
        <v>3401</v>
      </c>
      <c r="B957" s="112" t="s">
        <v>3085</v>
      </c>
      <c r="C957" s="112">
        <v>2</v>
      </c>
      <c r="D957" s="117">
        <v>0.00028920854220742794</v>
      </c>
      <c r="E957" s="117">
        <v>1.5016104763980347</v>
      </c>
      <c r="F957" s="112" t="s">
        <v>4760</v>
      </c>
      <c r="G957" s="112" t="b">
        <v>0</v>
      </c>
      <c r="H957" s="112" t="b">
        <v>0</v>
      </c>
      <c r="I957" s="112" t="b">
        <v>0</v>
      </c>
      <c r="J957" s="112" t="b">
        <v>0</v>
      </c>
      <c r="K957" s="112" t="b">
        <v>0</v>
      </c>
      <c r="L957" s="112" t="b">
        <v>0</v>
      </c>
    </row>
    <row r="958" spans="1:12" ht="15">
      <c r="A958" s="112" t="s">
        <v>3087</v>
      </c>
      <c r="B958" s="112" t="s">
        <v>3401</v>
      </c>
      <c r="C958" s="112">
        <v>2</v>
      </c>
      <c r="D958" s="117">
        <v>0.00028920854220742794</v>
      </c>
      <c r="E958" s="117">
        <v>1.5673625074157045</v>
      </c>
      <c r="F958" s="112" t="s">
        <v>4760</v>
      </c>
      <c r="G958" s="112" t="b">
        <v>0</v>
      </c>
      <c r="H958" s="112" t="b">
        <v>0</v>
      </c>
      <c r="I958" s="112" t="b">
        <v>0</v>
      </c>
      <c r="J958" s="112" t="b">
        <v>0</v>
      </c>
      <c r="K958" s="112" t="b">
        <v>0</v>
      </c>
      <c r="L958" s="112" t="b">
        <v>0</v>
      </c>
    </row>
    <row r="959" spans="1:12" ht="15">
      <c r="A959" s="112" t="s">
        <v>3401</v>
      </c>
      <c r="B959" s="112" t="s">
        <v>3108</v>
      </c>
      <c r="C959" s="112">
        <v>2</v>
      </c>
      <c r="D959" s="117">
        <v>0.00028920854220742794</v>
      </c>
      <c r="E959" s="117">
        <v>1.9611465563165844</v>
      </c>
      <c r="F959" s="112" t="s">
        <v>4760</v>
      </c>
      <c r="G959" s="112" t="b">
        <v>0</v>
      </c>
      <c r="H959" s="112" t="b">
        <v>0</v>
      </c>
      <c r="I959" s="112" t="b">
        <v>0</v>
      </c>
      <c r="J959" s="112" t="b">
        <v>0</v>
      </c>
      <c r="K959" s="112" t="b">
        <v>0</v>
      </c>
      <c r="L959" s="112" t="b">
        <v>0</v>
      </c>
    </row>
    <row r="960" spans="1:12" ht="15">
      <c r="A960" s="112" t="s">
        <v>3108</v>
      </c>
      <c r="B960" s="112" t="s">
        <v>3402</v>
      </c>
      <c r="C960" s="112">
        <v>2</v>
      </c>
      <c r="D960" s="117">
        <v>0.00028920854220742794</v>
      </c>
      <c r="E960" s="117">
        <v>1.9823358553865225</v>
      </c>
      <c r="F960" s="112" t="s">
        <v>4760</v>
      </c>
      <c r="G960" s="112" t="b">
        <v>0</v>
      </c>
      <c r="H960" s="112" t="b">
        <v>0</v>
      </c>
      <c r="I960" s="112" t="b">
        <v>0</v>
      </c>
      <c r="J960" s="112" t="b">
        <v>0</v>
      </c>
      <c r="K960" s="112" t="b">
        <v>0</v>
      </c>
      <c r="L960" s="112" t="b">
        <v>0</v>
      </c>
    </row>
    <row r="961" spans="1:12" ht="15">
      <c r="A961" s="112" t="s">
        <v>3402</v>
      </c>
      <c r="B961" s="112" t="s">
        <v>4269</v>
      </c>
      <c r="C961" s="112">
        <v>2</v>
      </c>
      <c r="D961" s="117">
        <v>0.00028920854220742794</v>
      </c>
      <c r="E961" s="117">
        <v>3.2833658510505037</v>
      </c>
      <c r="F961" s="112" t="s">
        <v>4760</v>
      </c>
      <c r="G961" s="112" t="b">
        <v>0</v>
      </c>
      <c r="H961" s="112" t="b">
        <v>0</v>
      </c>
      <c r="I961" s="112" t="b">
        <v>0</v>
      </c>
      <c r="J961" s="112" t="b">
        <v>0</v>
      </c>
      <c r="K961" s="112" t="b">
        <v>0</v>
      </c>
      <c r="L961" s="112" t="b">
        <v>0</v>
      </c>
    </row>
    <row r="962" spans="1:12" ht="15">
      <c r="A962" s="112" t="s">
        <v>4269</v>
      </c>
      <c r="B962" s="112" t="s">
        <v>3106</v>
      </c>
      <c r="C962" s="112">
        <v>2</v>
      </c>
      <c r="D962" s="117">
        <v>0.00028920854220742794</v>
      </c>
      <c r="E962" s="117">
        <v>2.50521460066686</v>
      </c>
      <c r="F962" s="112" t="s">
        <v>4760</v>
      </c>
      <c r="G962" s="112" t="b">
        <v>0</v>
      </c>
      <c r="H962" s="112" t="b">
        <v>0</v>
      </c>
      <c r="I962" s="112" t="b">
        <v>0</v>
      </c>
      <c r="J962" s="112" t="b">
        <v>0</v>
      </c>
      <c r="K962" s="112" t="b">
        <v>1</v>
      </c>
      <c r="L962" s="112" t="b">
        <v>0</v>
      </c>
    </row>
    <row r="963" spans="1:12" ht="15">
      <c r="A963" s="112" t="s">
        <v>3106</v>
      </c>
      <c r="B963" s="112" t="s">
        <v>4270</v>
      </c>
      <c r="C963" s="112">
        <v>2</v>
      </c>
      <c r="D963" s="117">
        <v>0.00028920854220742794</v>
      </c>
      <c r="E963" s="117">
        <v>2.485011214578573</v>
      </c>
      <c r="F963" s="112" t="s">
        <v>4760</v>
      </c>
      <c r="G963" s="112" t="b">
        <v>0</v>
      </c>
      <c r="H963" s="112" t="b">
        <v>1</v>
      </c>
      <c r="I963" s="112" t="b">
        <v>0</v>
      </c>
      <c r="J963" s="112" t="b">
        <v>0</v>
      </c>
      <c r="K963" s="112" t="b">
        <v>0</v>
      </c>
      <c r="L963" s="112" t="b">
        <v>0</v>
      </c>
    </row>
    <row r="964" spans="1:12" ht="15">
      <c r="A964" s="112" t="s">
        <v>4270</v>
      </c>
      <c r="B964" s="112" t="s">
        <v>3106</v>
      </c>
      <c r="C964" s="112">
        <v>2</v>
      </c>
      <c r="D964" s="117">
        <v>0.00028920854220742794</v>
      </c>
      <c r="E964" s="117">
        <v>2.50521460066686</v>
      </c>
      <c r="F964" s="112" t="s">
        <v>4760</v>
      </c>
      <c r="G964" s="112" t="b">
        <v>0</v>
      </c>
      <c r="H964" s="112" t="b">
        <v>0</v>
      </c>
      <c r="I964" s="112" t="b">
        <v>0</v>
      </c>
      <c r="J964" s="112" t="b">
        <v>0</v>
      </c>
      <c r="K964" s="112" t="b">
        <v>1</v>
      </c>
      <c r="L964" s="112" t="b">
        <v>0</v>
      </c>
    </row>
    <row r="965" spans="1:12" ht="15">
      <c r="A965" s="112" t="s">
        <v>3106</v>
      </c>
      <c r="B965" s="112" t="s">
        <v>3660</v>
      </c>
      <c r="C965" s="112">
        <v>2</v>
      </c>
      <c r="D965" s="117">
        <v>0.00028920854220742794</v>
      </c>
      <c r="E965" s="117">
        <v>2.183981218914592</v>
      </c>
      <c r="F965" s="112" t="s">
        <v>4760</v>
      </c>
      <c r="G965" s="112" t="b">
        <v>0</v>
      </c>
      <c r="H965" s="112" t="b">
        <v>1</v>
      </c>
      <c r="I965" s="112" t="b">
        <v>0</v>
      </c>
      <c r="J965" s="112" t="b">
        <v>0</v>
      </c>
      <c r="K965" s="112" t="b">
        <v>0</v>
      </c>
      <c r="L965" s="112" t="b">
        <v>0</v>
      </c>
    </row>
    <row r="966" spans="1:12" ht="15">
      <c r="A966" s="112" t="s">
        <v>3660</v>
      </c>
      <c r="B966" s="112" t="s">
        <v>4271</v>
      </c>
      <c r="C966" s="112">
        <v>2</v>
      </c>
      <c r="D966" s="117">
        <v>0.00028920854220742794</v>
      </c>
      <c r="E966" s="117">
        <v>3.526403899736798</v>
      </c>
      <c r="F966" s="112" t="s">
        <v>4760</v>
      </c>
      <c r="G966" s="112" t="b">
        <v>0</v>
      </c>
      <c r="H966" s="112" t="b">
        <v>0</v>
      </c>
      <c r="I966" s="112" t="b">
        <v>0</v>
      </c>
      <c r="J966" s="112" t="b">
        <v>0</v>
      </c>
      <c r="K966" s="112" t="b">
        <v>0</v>
      </c>
      <c r="L966" s="112" t="b">
        <v>0</v>
      </c>
    </row>
    <row r="967" spans="1:12" ht="15">
      <c r="A967" s="112" t="s">
        <v>4271</v>
      </c>
      <c r="B967" s="112" t="s">
        <v>4272</v>
      </c>
      <c r="C967" s="112">
        <v>2</v>
      </c>
      <c r="D967" s="117">
        <v>0.00028920854220742794</v>
      </c>
      <c r="E967" s="117">
        <v>3.8274338954007794</v>
      </c>
      <c r="F967" s="112" t="s">
        <v>4760</v>
      </c>
      <c r="G967" s="112" t="b">
        <v>0</v>
      </c>
      <c r="H967" s="112" t="b">
        <v>0</v>
      </c>
      <c r="I967" s="112" t="b">
        <v>0</v>
      </c>
      <c r="J967" s="112" t="b">
        <v>0</v>
      </c>
      <c r="K967" s="112" t="b">
        <v>0</v>
      </c>
      <c r="L967" s="112" t="b">
        <v>0</v>
      </c>
    </row>
    <row r="968" spans="1:12" ht="15">
      <c r="A968" s="112" t="s">
        <v>4272</v>
      </c>
      <c r="B968" s="112" t="s">
        <v>4273</v>
      </c>
      <c r="C968" s="112">
        <v>2</v>
      </c>
      <c r="D968" s="117">
        <v>0.00028920854220742794</v>
      </c>
      <c r="E968" s="117">
        <v>3.8274338954007794</v>
      </c>
      <c r="F968" s="112" t="s">
        <v>4760</v>
      </c>
      <c r="G968" s="112" t="b">
        <v>0</v>
      </c>
      <c r="H968" s="112" t="b">
        <v>0</v>
      </c>
      <c r="I968" s="112" t="b">
        <v>0</v>
      </c>
      <c r="J968" s="112" t="b">
        <v>0</v>
      </c>
      <c r="K968" s="112" t="b">
        <v>0</v>
      </c>
      <c r="L968" s="112" t="b">
        <v>0</v>
      </c>
    </row>
    <row r="969" spans="1:12" ht="15">
      <c r="A969" s="112" t="s">
        <v>4273</v>
      </c>
      <c r="B969" s="112" t="s">
        <v>4274</v>
      </c>
      <c r="C969" s="112">
        <v>2</v>
      </c>
      <c r="D969" s="117">
        <v>0.00028920854220742794</v>
      </c>
      <c r="E969" s="117">
        <v>3.8274338954007794</v>
      </c>
      <c r="F969" s="112" t="s">
        <v>4760</v>
      </c>
      <c r="G969" s="112" t="b">
        <v>0</v>
      </c>
      <c r="H969" s="112" t="b">
        <v>0</v>
      </c>
      <c r="I969" s="112" t="b">
        <v>0</v>
      </c>
      <c r="J969" s="112" t="b">
        <v>0</v>
      </c>
      <c r="K969" s="112" t="b">
        <v>0</v>
      </c>
      <c r="L969" s="112" t="b">
        <v>0</v>
      </c>
    </row>
    <row r="970" spans="1:12" ht="15">
      <c r="A970" s="112" t="s">
        <v>4274</v>
      </c>
      <c r="B970" s="112" t="s">
        <v>4275</v>
      </c>
      <c r="C970" s="112">
        <v>2</v>
      </c>
      <c r="D970" s="117">
        <v>0.00028920854220742794</v>
      </c>
      <c r="E970" s="117">
        <v>3.8274338954007794</v>
      </c>
      <c r="F970" s="112" t="s">
        <v>4760</v>
      </c>
      <c r="G970" s="112" t="b">
        <v>0</v>
      </c>
      <c r="H970" s="112" t="b">
        <v>0</v>
      </c>
      <c r="I970" s="112" t="b">
        <v>0</v>
      </c>
      <c r="J970" s="112" t="b">
        <v>0</v>
      </c>
      <c r="K970" s="112" t="b">
        <v>0</v>
      </c>
      <c r="L970" s="112" t="b">
        <v>0</v>
      </c>
    </row>
    <row r="971" spans="1:12" ht="15">
      <c r="A971" s="112" t="s">
        <v>4275</v>
      </c>
      <c r="B971" s="112" t="s">
        <v>3660</v>
      </c>
      <c r="C971" s="112">
        <v>2</v>
      </c>
      <c r="D971" s="117">
        <v>0.00028920854220742794</v>
      </c>
      <c r="E971" s="117">
        <v>3.526403899736798</v>
      </c>
      <c r="F971" s="112" t="s">
        <v>4760</v>
      </c>
      <c r="G971" s="112" t="b">
        <v>0</v>
      </c>
      <c r="H971" s="112" t="b">
        <v>0</v>
      </c>
      <c r="I971" s="112" t="b">
        <v>0</v>
      </c>
      <c r="J971" s="112" t="b">
        <v>0</v>
      </c>
      <c r="K971" s="112" t="b">
        <v>0</v>
      </c>
      <c r="L971" s="112" t="b">
        <v>0</v>
      </c>
    </row>
    <row r="972" spans="1:12" ht="15">
      <c r="A972" s="112" t="s">
        <v>3660</v>
      </c>
      <c r="B972" s="112" t="s">
        <v>4276</v>
      </c>
      <c r="C972" s="112">
        <v>2</v>
      </c>
      <c r="D972" s="117">
        <v>0.00028920854220742794</v>
      </c>
      <c r="E972" s="117">
        <v>3.526403899736798</v>
      </c>
      <c r="F972" s="112" t="s">
        <v>4760</v>
      </c>
      <c r="G972" s="112" t="b">
        <v>0</v>
      </c>
      <c r="H972" s="112" t="b">
        <v>0</v>
      </c>
      <c r="I972" s="112" t="b">
        <v>0</v>
      </c>
      <c r="J972" s="112" t="b">
        <v>0</v>
      </c>
      <c r="K972" s="112" t="b">
        <v>0</v>
      </c>
      <c r="L972" s="112" t="b">
        <v>0</v>
      </c>
    </row>
    <row r="973" spans="1:12" ht="15">
      <c r="A973" s="112" t="s">
        <v>4276</v>
      </c>
      <c r="B973" s="112" t="s">
        <v>4277</v>
      </c>
      <c r="C973" s="112">
        <v>2</v>
      </c>
      <c r="D973" s="117">
        <v>0.00028920854220742794</v>
      </c>
      <c r="E973" s="117">
        <v>3.8274338954007794</v>
      </c>
      <c r="F973" s="112" t="s">
        <v>4760</v>
      </c>
      <c r="G973" s="112" t="b">
        <v>0</v>
      </c>
      <c r="H973" s="112" t="b">
        <v>0</v>
      </c>
      <c r="I973" s="112" t="b">
        <v>0</v>
      </c>
      <c r="J973" s="112" t="b">
        <v>0</v>
      </c>
      <c r="K973" s="112" t="b">
        <v>0</v>
      </c>
      <c r="L973" s="112" t="b">
        <v>0</v>
      </c>
    </row>
    <row r="974" spans="1:12" ht="15">
      <c r="A974" s="112" t="s">
        <v>4277</v>
      </c>
      <c r="B974" s="112" t="s">
        <v>3855</v>
      </c>
      <c r="C974" s="112">
        <v>2</v>
      </c>
      <c r="D974" s="117">
        <v>0.00028920854220742794</v>
      </c>
      <c r="E974" s="117">
        <v>3.651342636345098</v>
      </c>
      <c r="F974" s="112" t="s">
        <v>4760</v>
      </c>
      <c r="G974" s="112" t="b">
        <v>0</v>
      </c>
      <c r="H974" s="112" t="b">
        <v>0</v>
      </c>
      <c r="I974" s="112" t="b">
        <v>0</v>
      </c>
      <c r="J974" s="112" t="b">
        <v>0</v>
      </c>
      <c r="K974" s="112" t="b">
        <v>0</v>
      </c>
      <c r="L974" s="112" t="b">
        <v>0</v>
      </c>
    </row>
    <row r="975" spans="1:12" ht="15">
      <c r="A975" s="112" t="s">
        <v>3855</v>
      </c>
      <c r="B975" s="112" t="s">
        <v>4278</v>
      </c>
      <c r="C975" s="112">
        <v>2</v>
      </c>
      <c r="D975" s="117">
        <v>0.00028920854220742794</v>
      </c>
      <c r="E975" s="117">
        <v>3.651342636345098</v>
      </c>
      <c r="F975" s="112" t="s">
        <v>4760</v>
      </c>
      <c r="G975" s="112" t="b">
        <v>0</v>
      </c>
      <c r="H975" s="112" t="b">
        <v>0</v>
      </c>
      <c r="I975" s="112" t="b">
        <v>0</v>
      </c>
      <c r="J975" s="112" t="b">
        <v>0</v>
      </c>
      <c r="K975" s="112" t="b">
        <v>0</v>
      </c>
      <c r="L975" s="112" t="b">
        <v>0</v>
      </c>
    </row>
    <row r="976" spans="1:12" ht="15">
      <c r="A976" s="112" t="s">
        <v>4278</v>
      </c>
      <c r="B976" s="112" t="s">
        <v>4279</v>
      </c>
      <c r="C976" s="112">
        <v>2</v>
      </c>
      <c r="D976" s="117">
        <v>0.00028920854220742794</v>
      </c>
      <c r="E976" s="117">
        <v>3.8274338954007794</v>
      </c>
      <c r="F976" s="112" t="s">
        <v>4760</v>
      </c>
      <c r="G976" s="112" t="b">
        <v>0</v>
      </c>
      <c r="H976" s="112" t="b">
        <v>0</v>
      </c>
      <c r="I976" s="112" t="b">
        <v>0</v>
      </c>
      <c r="J976" s="112" t="b">
        <v>0</v>
      </c>
      <c r="K976" s="112" t="b">
        <v>0</v>
      </c>
      <c r="L976" s="112" t="b">
        <v>0</v>
      </c>
    </row>
    <row r="977" spans="1:12" ht="15">
      <c r="A977" s="112" t="s">
        <v>4279</v>
      </c>
      <c r="B977" s="112" t="s">
        <v>4280</v>
      </c>
      <c r="C977" s="112">
        <v>2</v>
      </c>
      <c r="D977" s="117">
        <v>0.00028920854220742794</v>
      </c>
      <c r="E977" s="117">
        <v>3.8274338954007794</v>
      </c>
      <c r="F977" s="112" t="s">
        <v>4760</v>
      </c>
      <c r="G977" s="112" t="b">
        <v>0</v>
      </c>
      <c r="H977" s="112" t="b">
        <v>0</v>
      </c>
      <c r="I977" s="112" t="b">
        <v>0</v>
      </c>
      <c r="J977" s="112" t="b">
        <v>0</v>
      </c>
      <c r="K977" s="112" t="b">
        <v>0</v>
      </c>
      <c r="L977" s="112" t="b">
        <v>0</v>
      </c>
    </row>
    <row r="978" spans="1:12" ht="15">
      <c r="A978" s="112" t="s">
        <v>4280</v>
      </c>
      <c r="B978" s="112" t="s">
        <v>4281</v>
      </c>
      <c r="C978" s="112">
        <v>2</v>
      </c>
      <c r="D978" s="117">
        <v>0.00028920854220742794</v>
      </c>
      <c r="E978" s="117">
        <v>3.8274338954007794</v>
      </c>
      <c r="F978" s="112" t="s">
        <v>4760</v>
      </c>
      <c r="G978" s="112" t="b">
        <v>0</v>
      </c>
      <c r="H978" s="112" t="b">
        <v>0</v>
      </c>
      <c r="I978" s="112" t="b">
        <v>0</v>
      </c>
      <c r="J978" s="112" t="b">
        <v>0</v>
      </c>
      <c r="K978" s="112" t="b">
        <v>0</v>
      </c>
      <c r="L978" s="112" t="b">
        <v>0</v>
      </c>
    </row>
    <row r="979" spans="1:12" ht="15">
      <c r="A979" s="112" t="s">
        <v>4281</v>
      </c>
      <c r="B979" s="112" t="s">
        <v>4282</v>
      </c>
      <c r="C979" s="112">
        <v>2</v>
      </c>
      <c r="D979" s="117">
        <v>0.00028920854220742794</v>
      </c>
      <c r="E979" s="117">
        <v>3.8274338954007794</v>
      </c>
      <c r="F979" s="112" t="s">
        <v>4760</v>
      </c>
      <c r="G979" s="112" t="b">
        <v>0</v>
      </c>
      <c r="H979" s="112" t="b">
        <v>0</v>
      </c>
      <c r="I979" s="112" t="b">
        <v>0</v>
      </c>
      <c r="J979" s="112" t="b">
        <v>0</v>
      </c>
      <c r="K979" s="112" t="b">
        <v>0</v>
      </c>
      <c r="L979" s="112" t="b">
        <v>0</v>
      </c>
    </row>
    <row r="980" spans="1:12" ht="15">
      <c r="A980" s="112" t="s">
        <v>4282</v>
      </c>
      <c r="B980" s="112" t="s">
        <v>3176</v>
      </c>
      <c r="C980" s="112">
        <v>2</v>
      </c>
      <c r="D980" s="117">
        <v>0.00028920854220742794</v>
      </c>
      <c r="E980" s="117">
        <v>2.9523726320090793</v>
      </c>
      <c r="F980" s="112" t="s">
        <v>4760</v>
      </c>
      <c r="G980" s="112" t="b">
        <v>0</v>
      </c>
      <c r="H980" s="112" t="b">
        <v>0</v>
      </c>
      <c r="I980" s="112" t="b">
        <v>0</v>
      </c>
      <c r="J980" s="112" t="b">
        <v>0</v>
      </c>
      <c r="K980" s="112" t="b">
        <v>0</v>
      </c>
      <c r="L980" s="112" t="b">
        <v>0</v>
      </c>
    </row>
    <row r="981" spans="1:12" ht="15">
      <c r="A981" s="112" t="s">
        <v>3252</v>
      </c>
      <c r="B981" s="112" t="s">
        <v>3204</v>
      </c>
      <c r="C981" s="112">
        <v>2</v>
      </c>
      <c r="D981" s="117">
        <v>0.00028920854220742794</v>
      </c>
      <c r="E981" s="117">
        <v>2.27415784926368</v>
      </c>
      <c r="F981" s="112" t="s">
        <v>4760</v>
      </c>
      <c r="G981" s="112" t="b">
        <v>0</v>
      </c>
      <c r="H981" s="112" t="b">
        <v>0</v>
      </c>
      <c r="I981" s="112" t="b">
        <v>0</v>
      </c>
      <c r="J981" s="112" t="b">
        <v>0</v>
      </c>
      <c r="K981" s="112" t="b">
        <v>0</v>
      </c>
      <c r="L981" s="112" t="b">
        <v>0</v>
      </c>
    </row>
    <row r="982" spans="1:12" ht="15">
      <c r="A982" s="112" t="s">
        <v>3141</v>
      </c>
      <c r="B982" s="112" t="s">
        <v>3398</v>
      </c>
      <c r="C982" s="112">
        <v>2</v>
      </c>
      <c r="D982" s="117">
        <v>0.00028920854220742794</v>
      </c>
      <c r="E982" s="117">
        <v>2.2833658510505037</v>
      </c>
      <c r="F982" s="112" t="s">
        <v>4760</v>
      </c>
      <c r="G982" s="112" t="b">
        <v>0</v>
      </c>
      <c r="H982" s="112" t="b">
        <v>0</v>
      </c>
      <c r="I982" s="112" t="b">
        <v>0</v>
      </c>
      <c r="J982" s="112" t="b">
        <v>0</v>
      </c>
      <c r="K982" s="112" t="b">
        <v>1</v>
      </c>
      <c r="L982" s="112" t="b">
        <v>0</v>
      </c>
    </row>
    <row r="983" spans="1:12" ht="15">
      <c r="A983" s="112" t="s">
        <v>3252</v>
      </c>
      <c r="B983" s="112" t="s">
        <v>3661</v>
      </c>
      <c r="C983" s="112">
        <v>2</v>
      </c>
      <c r="D983" s="117">
        <v>0.00028920854220742794</v>
      </c>
      <c r="E983" s="117">
        <v>2.786041210242554</v>
      </c>
      <c r="F983" s="112" t="s">
        <v>4760</v>
      </c>
      <c r="G983" s="112" t="b">
        <v>0</v>
      </c>
      <c r="H983" s="112" t="b">
        <v>0</v>
      </c>
      <c r="I983" s="112" t="b">
        <v>0</v>
      </c>
      <c r="J983" s="112" t="b">
        <v>0</v>
      </c>
      <c r="K983" s="112" t="b">
        <v>0</v>
      </c>
      <c r="L983" s="112" t="b">
        <v>0</v>
      </c>
    </row>
    <row r="984" spans="1:12" ht="15">
      <c r="A984" s="112" t="s">
        <v>3252</v>
      </c>
      <c r="B984" s="112" t="s">
        <v>3211</v>
      </c>
      <c r="C984" s="112">
        <v>2</v>
      </c>
      <c r="D984" s="117">
        <v>0.00028920854220742794</v>
      </c>
      <c r="E984" s="117">
        <v>2.27415784926368</v>
      </c>
      <c r="F984" s="112" t="s">
        <v>4760</v>
      </c>
      <c r="G984" s="112" t="b">
        <v>0</v>
      </c>
      <c r="H984" s="112" t="b">
        <v>0</v>
      </c>
      <c r="I984" s="112" t="b">
        <v>0</v>
      </c>
      <c r="J984" s="112" t="b">
        <v>0</v>
      </c>
      <c r="K984" s="112" t="b">
        <v>0</v>
      </c>
      <c r="L984" s="112" t="b">
        <v>0</v>
      </c>
    </row>
    <row r="985" spans="1:12" ht="15">
      <c r="A985" s="112" t="s">
        <v>3186</v>
      </c>
      <c r="B985" s="112" t="s">
        <v>3230</v>
      </c>
      <c r="C985" s="112">
        <v>2</v>
      </c>
      <c r="D985" s="117">
        <v>0.00028920854220742794</v>
      </c>
      <c r="E985" s="117">
        <v>2.2041846050028786</v>
      </c>
      <c r="F985" s="112" t="s">
        <v>4760</v>
      </c>
      <c r="G985" s="112" t="b">
        <v>0</v>
      </c>
      <c r="H985" s="112" t="b">
        <v>0</v>
      </c>
      <c r="I985" s="112" t="b">
        <v>0</v>
      </c>
      <c r="J985" s="112" t="b">
        <v>0</v>
      </c>
      <c r="K985" s="112" t="b">
        <v>0</v>
      </c>
      <c r="L985" s="112" t="b">
        <v>0</v>
      </c>
    </row>
    <row r="986" spans="1:12" ht="15">
      <c r="A986" s="112" t="s">
        <v>3129</v>
      </c>
      <c r="B986" s="112" t="s">
        <v>3110</v>
      </c>
      <c r="C986" s="112">
        <v>2</v>
      </c>
      <c r="D986" s="117">
        <v>0.00028920854220742794</v>
      </c>
      <c r="E986" s="117">
        <v>1.4767014436846495</v>
      </c>
      <c r="F986" s="112" t="s">
        <v>4760</v>
      </c>
      <c r="G986" s="112" t="b">
        <v>0</v>
      </c>
      <c r="H986" s="112" t="b">
        <v>0</v>
      </c>
      <c r="I986" s="112" t="b">
        <v>0</v>
      </c>
      <c r="J986" s="112" t="b">
        <v>0</v>
      </c>
      <c r="K986" s="112" t="b">
        <v>0</v>
      </c>
      <c r="L986" s="112" t="b">
        <v>0</v>
      </c>
    </row>
    <row r="987" spans="1:12" ht="15">
      <c r="A987" s="112" t="s">
        <v>3078</v>
      </c>
      <c r="B987" s="112" t="s">
        <v>3663</v>
      </c>
      <c r="C987" s="112">
        <v>2</v>
      </c>
      <c r="D987" s="117">
        <v>0.00028920854220742794</v>
      </c>
      <c r="E987" s="117">
        <v>1.4074781469110214</v>
      </c>
      <c r="F987" s="112" t="s">
        <v>4760</v>
      </c>
      <c r="G987" s="112" t="b">
        <v>1</v>
      </c>
      <c r="H987" s="112" t="b">
        <v>0</v>
      </c>
      <c r="I987" s="112" t="b">
        <v>0</v>
      </c>
      <c r="J987" s="112" t="b">
        <v>0</v>
      </c>
      <c r="K987" s="112" t="b">
        <v>0</v>
      </c>
      <c r="L987" s="112" t="b">
        <v>0</v>
      </c>
    </row>
    <row r="988" spans="1:12" ht="15">
      <c r="A988" s="112" t="s">
        <v>3663</v>
      </c>
      <c r="B988" s="112" t="s">
        <v>3095</v>
      </c>
      <c r="C988" s="112">
        <v>2</v>
      </c>
      <c r="D988" s="117">
        <v>0.00028920854220742794</v>
      </c>
      <c r="E988" s="117">
        <v>1.9823358553865225</v>
      </c>
      <c r="F988" s="112" t="s">
        <v>4760</v>
      </c>
      <c r="G988" s="112" t="b">
        <v>0</v>
      </c>
      <c r="H988" s="112" t="b">
        <v>0</v>
      </c>
      <c r="I988" s="112" t="b">
        <v>0</v>
      </c>
      <c r="J988" s="112" t="b">
        <v>0</v>
      </c>
      <c r="K988" s="112" t="b">
        <v>0</v>
      </c>
      <c r="L988" s="112" t="b">
        <v>0</v>
      </c>
    </row>
    <row r="989" spans="1:12" ht="15">
      <c r="A989" s="112" t="s">
        <v>3079</v>
      </c>
      <c r="B989" s="112" t="s">
        <v>3091</v>
      </c>
      <c r="C989" s="112">
        <v>2</v>
      </c>
      <c r="D989" s="117">
        <v>0.00028920854220742794</v>
      </c>
      <c r="E989" s="117">
        <v>0.05184164955632345</v>
      </c>
      <c r="F989" s="112" t="s">
        <v>4760</v>
      </c>
      <c r="G989" s="112" t="b">
        <v>0</v>
      </c>
      <c r="H989" s="112" t="b">
        <v>0</v>
      </c>
      <c r="I989" s="112" t="b">
        <v>0</v>
      </c>
      <c r="J989" s="112" t="b">
        <v>0</v>
      </c>
      <c r="K989" s="112" t="b">
        <v>0</v>
      </c>
      <c r="L989" s="112" t="b">
        <v>0</v>
      </c>
    </row>
    <row r="990" spans="1:12" ht="15">
      <c r="A990" s="112" t="s">
        <v>3091</v>
      </c>
      <c r="B990" s="112" t="s">
        <v>3154</v>
      </c>
      <c r="C990" s="112">
        <v>2</v>
      </c>
      <c r="D990" s="117">
        <v>0.00028920854220742794</v>
      </c>
      <c r="E990" s="117">
        <v>1.1829953059329408</v>
      </c>
      <c r="F990" s="112" t="s">
        <v>4760</v>
      </c>
      <c r="G990" s="112" t="b">
        <v>0</v>
      </c>
      <c r="H990" s="112" t="b">
        <v>0</v>
      </c>
      <c r="I990" s="112" t="b">
        <v>0</v>
      </c>
      <c r="J990" s="112" t="b">
        <v>0</v>
      </c>
      <c r="K990" s="112" t="b">
        <v>0</v>
      </c>
      <c r="L990" s="112" t="b">
        <v>0</v>
      </c>
    </row>
    <row r="991" spans="1:12" ht="15">
      <c r="A991" s="112" t="s">
        <v>3154</v>
      </c>
      <c r="B991" s="112" t="s">
        <v>3664</v>
      </c>
      <c r="C991" s="112">
        <v>2</v>
      </c>
      <c r="D991" s="117">
        <v>0.00028920854220742794</v>
      </c>
      <c r="E991" s="117">
        <v>2.5721613902974734</v>
      </c>
      <c r="F991" s="112" t="s">
        <v>4760</v>
      </c>
      <c r="G991" s="112" t="b">
        <v>0</v>
      </c>
      <c r="H991" s="112" t="b">
        <v>0</v>
      </c>
      <c r="I991" s="112" t="b">
        <v>0</v>
      </c>
      <c r="J991" s="112" t="b">
        <v>0</v>
      </c>
      <c r="K991" s="112" t="b">
        <v>0</v>
      </c>
      <c r="L991" s="112" t="b">
        <v>0</v>
      </c>
    </row>
    <row r="992" spans="1:12" ht="15">
      <c r="A992" s="112" t="s">
        <v>3554</v>
      </c>
      <c r="B992" s="112" t="s">
        <v>3199</v>
      </c>
      <c r="C992" s="112">
        <v>2</v>
      </c>
      <c r="D992" s="117">
        <v>0.00028920854220742794</v>
      </c>
      <c r="E992" s="117">
        <v>2.616580530085886</v>
      </c>
      <c r="F992" s="112" t="s">
        <v>4760</v>
      </c>
      <c r="G992" s="112" t="b">
        <v>0</v>
      </c>
      <c r="H992" s="112" t="b">
        <v>0</v>
      </c>
      <c r="I992" s="112" t="b">
        <v>0</v>
      </c>
      <c r="J992" s="112" t="b">
        <v>0</v>
      </c>
      <c r="K992" s="112" t="b">
        <v>0</v>
      </c>
      <c r="L992" s="112" t="b">
        <v>0</v>
      </c>
    </row>
    <row r="993" spans="1:12" ht="15">
      <c r="A993" s="112" t="s">
        <v>3177</v>
      </c>
      <c r="B993" s="112" t="s">
        <v>4290</v>
      </c>
      <c r="C993" s="112">
        <v>2</v>
      </c>
      <c r="D993" s="117">
        <v>0.00028920854220742794</v>
      </c>
      <c r="E993" s="117">
        <v>2.9523726320090793</v>
      </c>
      <c r="F993" s="112" t="s">
        <v>4760</v>
      </c>
      <c r="G993" s="112" t="b">
        <v>0</v>
      </c>
      <c r="H993" s="112" t="b">
        <v>0</v>
      </c>
      <c r="I993" s="112" t="b">
        <v>0</v>
      </c>
      <c r="J993" s="112" t="b">
        <v>0</v>
      </c>
      <c r="K993" s="112" t="b">
        <v>0</v>
      </c>
      <c r="L993" s="112" t="b">
        <v>0</v>
      </c>
    </row>
    <row r="994" spans="1:12" ht="15">
      <c r="A994" s="112" t="s">
        <v>3080</v>
      </c>
      <c r="B994" s="112" t="s">
        <v>4292</v>
      </c>
      <c r="C994" s="112">
        <v>2</v>
      </c>
      <c r="D994" s="117">
        <v>0.00028920854220742794</v>
      </c>
      <c r="E994" s="117">
        <v>1.810400556101999</v>
      </c>
      <c r="F994" s="112" t="s">
        <v>4760</v>
      </c>
      <c r="G994" s="112" t="b">
        <v>0</v>
      </c>
      <c r="H994" s="112" t="b">
        <v>0</v>
      </c>
      <c r="I994" s="112" t="b">
        <v>0</v>
      </c>
      <c r="J994" s="112" t="b">
        <v>0</v>
      </c>
      <c r="K994" s="112" t="b">
        <v>0</v>
      </c>
      <c r="L994" s="112" t="b">
        <v>0</v>
      </c>
    </row>
    <row r="995" spans="1:12" ht="15">
      <c r="A995" s="112" t="s">
        <v>4292</v>
      </c>
      <c r="B995" s="112" t="s">
        <v>3093</v>
      </c>
      <c r="C995" s="112">
        <v>2</v>
      </c>
      <c r="D995" s="117">
        <v>0.00028920854220742794</v>
      </c>
      <c r="E995" s="117">
        <v>2.225373904072817</v>
      </c>
      <c r="F995" s="112" t="s">
        <v>4760</v>
      </c>
      <c r="G995" s="112" t="b">
        <v>0</v>
      </c>
      <c r="H995" s="112" t="b">
        <v>0</v>
      </c>
      <c r="I995" s="112" t="b">
        <v>0</v>
      </c>
      <c r="J995" s="112" t="b">
        <v>0</v>
      </c>
      <c r="K995" s="112" t="b">
        <v>0</v>
      </c>
      <c r="L995" s="112" t="b">
        <v>0</v>
      </c>
    </row>
    <row r="996" spans="1:12" ht="15">
      <c r="A996" s="112" t="s">
        <v>3172</v>
      </c>
      <c r="B996" s="112" t="s">
        <v>3093</v>
      </c>
      <c r="C996" s="112">
        <v>2</v>
      </c>
      <c r="D996" s="117">
        <v>0.00028920854220742794</v>
      </c>
      <c r="E996" s="117">
        <v>1.3503126406811168</v>
      </c>
      <c r="F996" s="112" t="s">
        <v>4760</v>
      </c>
      <c r="G996" s="112" t="b">
        <v>0</v>
      </c>
      <c r="H996" s="112" t="b">
        <v>0</v>
      </c>
      <c r="I996" s="112" t="b">
        <v>0</v>
      </c>
      <c r="J996" s="112" t="b">
        <v>0</v>
      </c>
      <c r="K996" s="112" t="b">
        <v>0</v>
      </c>
      <c r="L996" s="112" t="b">
        <v>0</v>
      </c>
    </row>
    <row r="997" spans="1:12" ht="15">
      <c r="A997" s="112" t="s">
        <v>3093</v>
      </c>
      <c r="B997" s="112" t="s">
        <v>3162</v>
      </c>
      <c r="C997" s="112">
        <v>2</v>
      </c>
      <c r="D997" s="117">
        <v>0.00028920854220742794</v>
      </c>
      <c r="E997" s="117">
        <v>1.2959549783585242</v>
      </c>
      <c r="F997" s="112" t="s">
        <v>4760</v>
      </c>
      <c r="G997" s="112" t="b">
        <v>0</v>
      </c>
      <c r="H997" s="112" t="b">
        <v>0</v>
      </c>
      <c r="I997" s="112" t="b">
        <v>0</v>
      </c>
      <c r="J997" s="112" t="b">
        <v>0</v>
      </c>
      <c r="K997" s="112" t="b">
        <v>0</v>
      </c>
      <c r="L997" s="112" t="b">
        <v>0</v>
      </c>
    </row>
    <row r="998" spans="1:12" ht="15">
      <c r="A998" s="112" t="s">
        <v>3162</v>
      </c>
      <c r="B998" s="112" t="s">
        <v>3215</v>
      </c>
      <c r="C998" s="112">
        <v>2</v>
      </c>
      <c r="D998" s="117">
        <v>0.00028920854220742794</v>
      </c>
      <c r="E998" s="117">
        <v>2.119863719302843</v>
      </c>
      <c r="F998" s="112" t="s">
        <v>4760</v>
      </c>
      <c r="G998" s="112" t="b">
        <v>0</v>
      </c>
      <c r="H998" s="112" t="b">
        <v>0</v>
      </c>
      <c r="I998" s="112" t="b">
        <v>0</v>
      </c>
      <c r="J998" s="112" t="b">
        <v>0</v>
      </c>
      <c r="K998" s="112" t="b">
        <v>0</v>
      </c>
      <c r="L998" s="112" t="b">
        <v>0</v>
      </c>
    </row>
    <row r="999" spans="1:12" ht="15">
      <c r="A999" s="112" t="s">
        <v>3215</v>
      </c>
      <c r="B999" s="112" t="s">
        <v>4293</v>
      </c>
      <c r="C999" s="112">
        <v>2</v>
      </c>
      <c r="D999" s="117">
        <v>0.00028920854220742794</v>
      </c>
      <c r="E999" s="117">
        <v>3.0492826450171355</v>
      </c>
      <c r="F999" s="112" t="s">
        <v>4760</v>
      </c>
      <c r="G999" s="112" t="b">
        <v>0</v>
      </c>
      <c r="H999" s="112" t="b">
        <v>0</v>
      </c>
      <c r="I999" s="112" t="b">
        <v>0</v>
      </c>
      <c r="J999" s="112" t="b">
        <v>0</v>
      </c>
      <c r="K999" s="112" t="b">
        <v>0</v>
      </c>
      <c r="L999" s="112" t="b">
        <v>0</v>
      </c>
    </row>
    <row r="1000" spans="1:12" ht="15">
      <c r="A1000" s="112" t="s">
        <v>4293</v>
      </c>
      <c r="B1000" s="112" t="s">
        <v>3093</v>
      </c>
      <c r="C1000" s="112">
        <v>2</v>
      </c>
      <c r="D1000" s="117">
        <v>0.00028920854220742794</v>
      </c>
      <c r="E1000" s="117">
        <v>2.225373904072817</v>
      </c>
      <c r="F1000" s="112" t="s">
        <v>4760</v>
      </c>
      <c r="G1000" s="112" t="b">
        <v>0</v>
      </c>
      <c r="H1000" s="112" t="b">
        <v>0</v>
      </c>
      <c r="I1000" s="112" t="b">
        <v>0</v>
      </c>
      <c r="J1000" s="112" t="b">
        <v>0</v>
      </c>
      <c r="K1000" s="112" t="b">
        <v>0</v>
      </c>
      <c r="L1000" s="112" t="b">
        <v>0</v>
      </c>
    </row>
    <row r="1001" spans="1:12" ht="15">
      <c r="A1001" s="112" t="s">
        <v>3080</v>
      </c>
      <c r="B1001" s="112" t="s">
        <v>4294</v>
      </c>
      <c r="C1001" s="112">
        <v>2</v>
      </c>
      <c r="D1001" s="117">
        <v>0.00028920854220742794</v>
      </c>
      <c r="E1001" s="117">
        <v>1.810400556101999</v>
      </c>
      <c r="F1001" s="112" t="s">
        <v>4760</v>
      </c>
      <c r="G1001" s="112" t="b">
        <v>0</v>
      </c>
      <c r="H1001" s="112" t="b">
        <v>0</v>
      </c>
      <c r="I1001" s="112" t="b">
        <v>0</v>
      </c>
      <c r="J1001" s="112" t="b">
        <v>0</v>
      </c>
      <c r="K1001" s="112" t="b">
        <v>0</v>
      </c>
      <c r="L1001" s="112" t="b">
        <v>0</v>
      </c>
    </row>
    <row r="1002" spans="1:12" ht="15">
      <c r="A1002" s="112" t="s">
        <v>4294</v>
      </c>
      <c r="B1002" s="112" t="s">
        <v>3093</v>
      </c>
      <c r="C1002" s="112">
        <v>2</v>
      </c>
      <c r="D1002" s="117">
        <v>0.00028920854220742794</v>
      </c>
      <c r="E1002" s="117">
        <v>2.225373904072817</v>
      </c>
      <c r="F1002" s="112" t="s">
        <v>4760</v>
      </c>
      <c r="G1002" s="112" t="b">
        <v>0</v>
      </c>
      <c r="H1002" s="112" t="b">
        <v>0</v>
      </c>
      <c r="I1002" s="112" t="b">
        <v>0</v>
      </c>
      <c r="J1002" s="112" t="b">
        <v>0</v>
      </c>
      <c r="K1002" s="112" t="b">
        <v>0</v>
      </c>
      <c r="L1002" s="112" t="b">
        <v>0</v>
      </c>
    </row>
    <row r="1003" spans="1:12" ht="15">
      <c r="A1003" s="112" t="s">
        <v>3080</v>
      </c>
      <c r="B1003" s="112" t="s">
        <v>3140</v>
      </c>
      <c r="C1003" s="112">
        <v>2</v>
      </c>
      <c r="D1003" s="117">
        <v>0.00028920854220742794</v>
      </c>
      <c r="E1003" s="117">
        <v>0.8104005561019989</v>
      </c>
      <c r="F1003" s="112" t="s">
        <v>4760</v>
      </c>
      <c r="G1003" s="112" t="b">
        <v>0</v>
      </c>
      <c r="H1003" s="112" t="b">
        <v>0</v>
      </c>
      <c r="I1003" s="112" t="b">
        <v>0</v>
      </c>
      <c r="J1003" s="112" t="b">
        <v>0</v>
      </c>
      <c r="K1003" s="112" t="b">
        <v>0</v>
      </c>
      <c r="L1003" s="112" t="b">
        <v>0</v>
      </c>
    </row>
    <row r="1004" spans="1:12" ht="15">
      <c r="A1004" s="112" t="s">
        <v>3140</v>
      </c>
      <c r="B1004" s="112" t="s">
        <v>3148</v>
      </c>
      <c r="C1004" s="112">
        <v>2</v>
      </c>
      <c r="D1004" s="117">
        <v>0.00028920854220742794</v>
      </c>
      <c r="E1004" s="117">
        <v>1.8497102901119316</v>
      </c>
      <c r="F1004" s="112" t="s">
        <v>4760</v>
      </c>
      <c r="G1004" s="112" t="b">
        <v>0</v>
      </c>
      <c r="H1004" s="112" t="b">
        <v>0</v>
      </c>
      <c r="I1004" s="112" t="b">
        <v>0</v>
      </c>
      <c r="J1004" s="112" t="b">
        <v>0</v>
      </c>
      <c r="K1004" s="112" t="b">
        <v>0</v>
      </c>
      <c r="L1004" s="112" t="b">
        <v>0</v>
      </c>
    </row>
    <row r="1005" spans="1:12" ht="15">
      <c r="A1005" s="112" t="s">
        <v>3148</v>
      </c>
      <c r="B1005" s="112" t="s">
        <v>4295</v>
      </c>
      <c r="C1005" s="112">
        <v>2</v>
      </c>
      <c r="D1005" s="117">
        <v>0.00028920854220742794</v>
      </c>
      <c r="E1005" s="117">
        <v>2.8497102901119313</v>
      </c>
      <c r="F1005" s="112" t="s">
        <v>4760</v>
      </c>
      <c r="G1005" s="112" t="b">
        <v>0</v>
      </c>
      <c r="H1005" s="112" t="b">
        <v>0</v>
      </c>
      <c r="I1005" s="112" t="b">
        <v>0</v>
      </c>
      <c r="J1005" s="112" t="b">
        <v>0</v>
      </c>
      <c r="K1005" s="112" t="b">
        <v>0</v>
      </c>
      <c r="L1005" s="112" t="b">
        <v>0</v>
      </c>
    </row>
    <row r="1006" spans="1:12" ht="15">
      <c r="A1006" s="112" t="s">
        <v>4295</v>
      </c>
      <c r="B1006" s="112" t="s">
        <v>3568</v>
      </c>
      <c r="C1006" s="112">
        <v>2</v>
      </c>
      <c r="D1006" s="117">
        <v>0.00028920854220742794</v>
      </c>
      <c r="E1006" s="117">
        <v>3.429493886728742</v>
      </c>
      <c r="F1006" s="112" t="s">
        <v>4760</v>
      </c>
      <c r="G1006" s="112" t="b">
        <v>0</v>
      </c>
      <c r="H1006" s="112" t="b">
        <v>0</v>
      </c>
      <c r="I1006" s="112" t="b">
        <v>0</v>
      </c>
      <c r="J1006" s="112" t="b">
        <v>0</v>
      </c>
      <c r="K1006" s="112" t="b">
        <v>0</v>
      </c>
      <c r="L1006" s="112" t="b">
        <v>0</v>
      </c>
    </row>
    <row r="1007" spans="1:12" ht="15">
      <c r="A1007" s="112" t="s">
        <v>3568</v>
      </c>
      <c r="B1007" s="112" t="s">
        <v>4296</v>
      </c>
      <c r="C1007" s="112">
        <v>2</v>
      </c>
      <c r="D1007" s="117">
        <v>0.00028920854220742794</v>
      </c>
      <c r="E1007" s="117">
        <v>3.429493886728742</v>
      </c>
      <c r="F1007" s="112" t="s">
        <v>4760</v>
      </c>
      <c r="G1007" s="112" t="b">
        <v>0</v>
      </c>
      <c r="H1007" s="112" t="b">
        <v>0</v>
      </c>
      <c r="I1007" s="112" t="b">
        <v>0</v>
      </c>
      <c r="J1007" s="112" t="b">
        <v>0</v>
      </c>
      <c r="K1007" s="112" t="b">
        <v>0</v>
      </c>
      <c r="L1007" s="112" t="b">
        <v>0</v>
      </c>
    </row>
    <row r="1008" spans="1:12" ht="15">
      <c r="A1008" s="112" t="s">
        <v>4296</v>
      </c>
      <c r="B1008" s="112" t="s">
        <v>3270</v>
      </c>
      <c r="C1008" s="112">
        <v>2</v>
      </c>
      <c r="D1008" s="117">
        <v>0.00028920854220742794</v>
      </c>
      <c r="E1008" s="117">
        <v>3.1284638910647606</v>
      </c>
      <c r="F1008" s="112" t="s">
        <v>4760</v>
      </c>
      <c r="G1008" s="112" t="b">
        <v>0</v>
      </c>
      <c r="H1008" s="112" t="b">
        <v>0</v>
      </c>
      <c r="I1008" s="112" t="b">
        <v>0</v>
      </c>
      <c r="J1008" s="112" t="b">
        <v>0</v>
      </c>
      <c r="K1008" s="112" t="b">
        <v>0</v>
      </c>
      <c r="L1008" s="112" t="b">
        <v>0</v>
      </c>
    </row>
    <row r="1009" spans="1:12" ht="15">
      <c r="A1009" s="112" t="s">
        <v>3270</v>
      </c>
      <c r="B1009" s="112" t="s">
        <v>3532</v>
      </c>
      <c r="C1009" s="112">
        <v>2</v>
      </c>
      <c r="D1009" s="117">
        <v>0.00028920854220742794</v>
      </c>
      <c r="E1009" s="117">
        <v>2.7305238823927227</v>
      </c>
      <c r="F1009" s="112" t="s">
        <v>4760</v>
      </c>
      <c r="G1009" s="112" t="b">
        <v>0</v>
      </c>
      <c r="H1009" s="112" t="b">
        <v>0</v>
      </c>
      <c r="I1009" s="112" t="b">
        <v>0</v>
      </c>
      <c r="J1009" s="112" t="b">
        <v>0</v>
      </c>
      <c r="K1009" s="112" t="b">
        <v>0</v>
      </c>
      <c r="L1009" s="112" t="b">
        <v>0</v>
      </c>
    </row>
    <row r="1010" spans="1:12" ht="15">
      <c r="A1010" s="112" t="s">
        <v>3532</v>
      </c>
      <c r="B1010" s="112" t="s">
        <v>3093</v>
      </c>
      <c r="C1010" s="112">
        <v>2</v>
      </c>
      <c r="D1010" s="117">
        <v>0.00028920854220742794</v>
      </c>
      <c r="E1010" s="117">
        <v>1.8274338954007794</v>
      </c>
      <c r="F1010" s="112" t="s">
        <v>4760</v>
      </c>
      <c r="G1010" s="112" t="b">
        <v>0</v>
      </c>
      <c r="H1010" s="112" t="b">
        <v>0</v>
      </c>
      <c r="I1010" s="112" t="b">
        <v>0</v>
      </c>
      <c r="J1010" s="112" t="b">
        <v>0</v>
      </c>
      <c r="K1010" s="112" t="b">
        <v>0</v>
      </c>
      <c r="L1010" s="112" t="b">
        <v>0</v>
      </c>
    </row>
    <row r="1011" spans="1:12" ht="15">
      <c r="A1011" s="112" t="s">
        <v>3093</v>
      </c>
      <c r="B1011" s="112" t="s">
        <v>3609</v>
      </c>
      <c r="C1011" s="112">
        <v>2</v>
      </c>
      <c r="D1011" s="117">
        <v>0.00028920854220742794</v>
      </c>
      <c r="E1011" s="117">
        <v>2.0492826450171355</v>
      </c>
      <c r="F1011" s="112" t="s">
        <v>4760</v>
      </c>
      <c r="G1011" s="112" t="b">
        <v>0</v>
      </c>
      <c r="H1011" s="112" t="b">
        <v>0</v>
      </c>
      <c r="I1011" s="112" t="b">
        <v>0</v>
      </c>
      <c r="J1011" s="112" t="b">
        <v>0</v>
      </c>
      <c r="K1011" s="112" t="b">
        <v>0</v>
      </c>
      <c r="L1011" s="112" t="b">
        <v>0</v>
      </c>
    </row>
    <row r="1012" spans="1:12" ht="15">
      <c r="A1012" s="112" t="s">
        <v>3609</v>
      </c>
      <c r="B1012" s="112" t="s">
        <v>3093</v>
      </c>
      <c r="C1012" s="112">
        <v>2</v>
      </c>
      <c r="D1012" s="117">
        <v>0.00028920854220742794</v>
      </c>
      <c r="E1012" s="117">
        <v>1.9243439084088356</v>
      </c>
      <c r="F1012" s="112" t="s">
        <v>4760</v>
      </c>
      <c r="G1012" s="112" t="b">
        <v>0</v>
      </c>
      <c r="H1012" s="112" t="b">
        <v>0</v>
      </c>
      <c r="I1012" s="112" t="b">
        <v>0</v>
      </c>
      <c r="J1012" s="112" t="b">
        <v>0</v>
      </c>
      <c r="K1012" s="112" t="b">
        <v>0</v>
      </c>
      <c r="L1012" s="112" t="b">
        <v>0</v>
      </c>
    </row>
    <row r="1013" spans="1:12" ht="15">
      <c r="A1013" s="112" t="s">
        <v>3080</v>
      </c>
      <c r="B1013" s="112" t="s">
        <v>4297</v>
      </c>
      <c r="C1013" s="112">
        <v>2</v>
      </c>
      <c r="D1013" s="117">
        <v>0.00028920854220742794</v>
      </c>
      <c r="E1013" s="117">
        <v>1.810400556101999</v>
      </c>
      <c r="F1013" s="112" t="s">
        <v>4760</v>
      </c>
      <c r="G1013" s="112" t="b">
        <v>0</v>
      </c>
      <c r="H1013" s="112" t="b">
        <v>0</v>
      </c>
      <c r="I1013" s="112" t="b">
        <v>0</v>
      </c>
      <c r="J1013" s="112" t="b">
        <v>0</v>
      </c>
      <c r="K1013" s="112" t="b">
        <v>0</v>
      </c>
      <c r="L1013" s="112" t="b">
        <v>0</v>
      </c>
    </row>
    <row r="1014" spans="1:12" ht="15">
      <c r="A1014" s="112" t="s">
        <v>4297</v>
      </c>
      <c r="B1014" s="112" t="s">
        <v>3093</v>
      </c>
      <c r="C1014" s="112">
        <v>2</v>
      </c>
      <c r="D1014" s="117">
        <v>0.00028920854220742794</v>
      </c>
      <c r="E1014" s="117">
        <v>2.225373904072817</v>
      </c>
      <c r="F1014" s="112" t="s">
        <v>4760</v>
      </c>
      <c r="G1014" s="112" t="b">
        <v>0</v>
      </c>
      <c r="H1014" s="112" t="b">
        <v>0</v>
      </c>
      <c r="I1014" s="112" t="b">
        <v>0</v>
      </c>
      <c r="J1014" s="112" t="b">
        <v>0</v>
      </c>
      <c r="K1014" s="112" t="b">
        <v>0</v>
      </c>
      <c r="L1014" s="112" t="b">
        <v>0</v>
      </c>
    </row>
    <row r="1015" spans="1:12" ht="15">
      <c r="A1015" s="112" t="s">
        <v>3080</v>
      </c>
      <c r="B1015" s="112" t="s">
        <v>3433</v>
      </c>
      <c r="C1015" s="112">
        <v>2</v>
      </c>
      <c r="D1015" s="117">
        <v>0.00028920854220742794</v>
      </c>
      <c r="E1015" s="117">
        <v>1.3332793013823365</v>
      </c>
      <c r="F1015" s="112" t="s">
        <v>4760</v>
      </c>
      <c r="G1015" s="112" t="b">
        <v>0</v>
      </c>
      <c r="H1015" s="112" t="b">
        <v>0</v>
      </c>
      <c r="I1015" s="112" t="b">
        <v>0</v>
      </c>
      <c r="J1015" s="112" t="b">
        <v>0</v>
      </c>
      <c r="K1015" s="112" t="b">
        <v>0</v>
      </c>
      <c r="L1015" s="112" t="b">
        <v>0</v>
      </c>
    </row>
    <row r="1016" spans="1:12" ht="15">
      <c r="A1016" s="112" t="s">
        <v>3433</v>
      </c>
      <c r="B1016" s="112" t="s">
        <v>3093</v>
      </c>
      <c r="C1016" s="112">
        <v>2</v>
      </c>
      <c r="D1016" s="117">
        <v>0.00028920854220742794</v>
      </c>
      <c r="E1016" s="117">
        <v>1.7482526493531545</v>
      </c>
      <c r="F1016" s="112" t="s">
        <v>4760</v>
      </c>
      <c r="G1016" s="112" t="b">
        <v>0</v>
      </c>
      <c r="H1016" s="112" t="b">
        <v>0</v>
      </c>
      <c r="I1016" s="112" t="b">
        <v>0</v>
      </c>
      <c r="J1016" s="112" t="b">
        <v>0</v>
      </c>
      <c r="K1016" s="112" t="b">
        <v>0</v>
      </c>
      <c r="L1016" s="112" t="b">
        <v>0</v>
      </c>
    </row>
    <row r="1017" spans="1:12" ht="15">
      <c r="A1017" s="112" t="s">
        <v>3093</v>
      </c>
      <c r="B1017" s="112" t="s">
        <v>3606</v>
      </c>
      <c r="C1017" s="112">
        <v>2</v>
      </c>
      <c r="D1017" s="117">
        <v>0.00028920854220742794</v>
      </c>
      <c r="E1017" s="117">
        <v>1.9243439084088356</v>
      </c>
      <c r="F1017" s="112" t="s">
        <v>4760</v>
      </c>
      <c r="G1017" s="112" t="b">
        <v>0</v>
      </c>
      <c r="H1017" s="112" t="b">
        <v>0</v>
      </c>
      <c r="I1017" s="112" t="b">
        <v>0</v>
      </c>
      <c r="J1017" s="112" t="b">
        <v>0</v>
      </c>
      <c r="K1017" s="112" t="b">
        <v>0</v>
      </c>
      <c r="L1017" s="112" t="b">
        <v>0</v>
      </c>
    </row>
    <row r="1018" spans="1:12" ht="15">
      <c r="A1018" s="112" t="s">
        <v>3606</v>
      </c>
      <c r="B1018" s="112" t="s">
        <v>4298</v>
      </c>
      <c r="C1018" s="112">
        <v>2</v>
      </c>
      <c r="D1018" s="117">
        <v>0.00028920854220742794</v>
      </c>
      <c r="E1018" s="117">
        <v>3.526403899736798</v>
      </c>
      <c r="F1018" s="112" t="s">
        <v>4760</v>
      </c>
      <c r="G1018" s="112" t="b">
        <v>0</v>
      </c>
      <c r="H1018" s="112" t="b">
        <v>0</v>
      </c>
      <c r="I1018" s="112" t="b">
        <v>0</v>
      </c>
      <c r="J1018" s="112" t="b">
        <v>0</v>
      </c>
      <c r="K1018" s="112" t="b">
        <v>0</v>
      </c>
      <c r="L1018" s="112" t="b">
        <v>0</v>
      </c>
    </row>
    <row r="1019" spans="1:12" ht="15">
      <c r="A1019" s="112" t="s">
        <v>4298</v>
      </c>
      <c r="B1019" s="112" t="s">
        <v>3093</v>
      </c>
      <c r="C1019" s="112">
        <v>2</v>
      </c>
      <c r="D1019" s="117">
        <v>0.00028920854220742794</v>
      </c>
      <c r="E1019" s="117">
        <v>2.225373904072817</v>
      </c>
      <c r="F1019" s="112" t="s">
        <v>4760</v>
      </c>
      <c r="G1019" s="112" t="b">
        <v>0</v>
      </c>
      <c r="H1019" s="112" t="b">
        <v>0</v>
      </c>
      <c r="I1019" s="112" t="b">
        <v>0</v>
      </c>
      <c r="J1019" s="112" t="b">
        <v>0</v>
      </c>
      <c r="K1019" s="112" t="b">
        <v>0</v>
      </c>
      <c r="L1019" s="112" t="b">
        <v>0</v>
      </c>
    </row>
    <row r="1020" spans="1:12" ht="15">
      <c r="A1020" s="112" t="s">
        <v>3080</v>
      </c>
      <c r="B1020" s="112" t="s">
        <v>4299</v>
      </c>
      <c r="C1020" s="112">
        <v>2</v>
      </c>
      <c r="D1020" s="117">
        <v>0.00028920854220742794</v>
      </c>
      <c r="E1020" s="117">
        <v>1.810400556101999</v>
      </c>
      <c r="F1020" s="112" t="s">
        <v>4760</v>
      </c>
      <c r="G1020" s="112" t="b">
        <v>0</v>
      </c>
      <c r="H1020" s="112" t="b">
        <v>0</v>
      </c>
      <c r="I1020" s="112" t="b">
        <v>0</v>
      </c>
      <c r="J1020" s="112" t="b">
        <v>0</v>
      </c>
      <c r="K1020" s="112" t="b">
        <v>0</v>
      </c>
      <c r="L1020" s="112" t="b">
        <v>0</v>
      </c>
    </row>
    <row r="1021" spans="1:12" ht="15">
      <c r="A1021" s="112" t="s">
        <v>4299</v>
      </c>
      <c r="B1021" s="112" t="s">
        <v>3196</v>
      </c>
      <c r="C1021" s="112">
        <v>2</v>
      </c>
      <c r="D1021" s="117">
        <v>0.00028920854220742794</v>
      </c>
      <c r="E1021" s="117">
        <v>2.9823358553865225</v>
      </c>
      <c r="F1021" s="112" t="s">
        <v>4760</v>
      </c>
      <c r="G1021" s="112" t="b">
        <v>0</v>
      </c>
      <c r="H1021" s="112" t="b">
        <v>0</v>
      </c>
      <c r="I1021" s="112" t="b">
        <v>0</v>
      </c>
      <c r="J1021" s="112" t="b">
        <v>1</v>
      </c>
      <c r="K1021" s="112" t="b">
        <v>0</v>
      </c>
      <c r="L1021" s="112" t="b">
        <v>0</v>
      </c>
    </row>
    <row r="1022" spans="1:12" ht="15">
      <c r="A1022" s="112" t="s">
        <v>3196</v>
      </c>
      <c r="B1022" s="112" t="s">
        <v>3343</v>
      </c>
      <c r="C1022" s="112">
        <v>2</v>
      </c>
      <c r="D1022" s="117">
        <v>0.00028920854220742794</v>
      </c>
      <c r="E1022" s="117">
        <v>2.38027586405856</v>
      </c>
      <c r="F1022" s="112" t="s">
        <v>4760</v>
      </c>
      <c r="G1022" s="112" t="b">
        <v>1</v>
      </c>
      <c r="H1022" s="112" t="b">
        <v>0</v>
      </c>
      <c r="I1022" s="112" t="b">
        <v>0</v>
      </c>
      <c r="J1022" s="112" t="b">
        <v>0</v>
      </c>
      <c r="K1022" s="112" t="b">
        <v>0</v>
      </c>
      <c r="L1022" s="112" t="b">
        <v>0</v>
      </c>
    </row>
    <row r="1023" spans="1:12" ht="15">
      <c r="A1023" s="112" t="s">
        <v>3343</v>
      </c>
      <c r="B1023" s="112" t="s">
        <v>3276</v>
      </c>
      <c r="C1023" s="112">
        <v>2</v>
      </c>
      <c r="D1023" s="117">
        <v>0.00028920854220742794</v>
      </c>
      <c r="E1023" s="117">
        <v>2.526403899736798</v>
      </c>
      <c r="F1023" s="112" t="s">
        <v>4760</v>
      </c>
      <c r="G1023" s="112" t="b">
        <v>0</v>
      </c>
      <c r="H1023" s="112" t="b">
        <v>0</v>
      </c>
      <c r="I1023" s="112" t="b">
        <v>0</v>
      </c>
      <c r="J1023" s="112" t="b">
        <v>0</v>
      </c>
      <c r="K1023" s="112" t="b">
        <v>0</v>
      </c>
      <c r="L1023" s="112" t="b">
        <v>0</v>
      </c>
    </row>
    <row r="1024" spans="1:12" ht="15">
      <c r="A1024" s="112" t="s">
        <v>3276</v>
      </c>
      <c r="B1024" s="112" t="s">
        <v>3215</v>
      </c>
      <c r="C1024" s="112">
        <v>2</v>
      </c>
      <c r="D1024" s="117">
        <v>0.00028920854220742794</v>
      </c>
      <c r="E1024" s="117">
        <v>2.350312640681117</v>
      </c>
      <c r="F1024" s="112" t="s">
        <v>4760</v>
      </c>
      <c r="G1024" s="112" t="b">
        <v>0</v>
      </c>
      <c r="H1024" s="112" t="b">
        <v>0</v>
      </c>
      <c r="I1024" s="112" t="b">
        <v>0</v>
      </c>
      <c r="J1024" s="112" t="b">
        <v>0</v>
      </c>
      <c r="K1024" s="112" t="b">
        <v>0</v>
      </c>
      <c r="L1024" s="112" t="b">
        <v>0</v>
      </c>
    </row>
    <row r="1025" spans="1:12" ht="15">
      <c r="A1025" s="112" t="s">
        <v>3215</v>
      </c>
      <c r="B1025" s="112" t="s">
        <v>3172</v>
      </c>
      <c r="C1025" s="112">
        <v>2</v>
      </c>
      <c r="D1025" s="117">
        <v>0.00028920854220742794</v>
      </c>
      <c r="E1025" s="117">
        <v>2.1742213816254354</v>
      </c>
      <c r="F1025" s="112" t="s">
        <v>4760</v>
      </c>
      <c r="G1025" s="112" t="b">
        <v>0</v>
      </c>
      <c r="H1025" s="112" t="b">
        <v>0</v>
      </c>
      <c r="I1025" s="112" t="b">
        <v>0</v>
      </c>
      <c r="J1025" s="112" t="b">
        <v>0</v>
      </c>
      <c r="K1025" s="112" t="b">
        <v>0</v>
      </c>
      <c r="L1025" s="112" t="b">
        <v>0</v>
      </c>
    </row>
    <row r="1026" spans="1:12" ht="15">
      <c r="A1026" s="112" t="s">
        <v>3533</v>
      </c>
      <c r="B1026" s="112" t="s">
        <v>3080</v>
      </c>
      <c r="C1026" s="112">
        <v>2</v>
      </c>
      <c r="D1026" s="117">
        <v>0.00028920854220742794</v>
      </c>
      <c r="E1026" s="117">
        <v>1.4083045876588036</v>
      </c>
      <c r="F1026" s="112" t="s">
        <v>4760</v>
      </c>
      <c r="G1026" s="112" t="b">
        <v>0</v>
      </c>
      <c r="H1026" s="112" t="b">
        <v>0</v>
      </c>
      <c r="I1026" s="112" t="b">
        <v>0</v>
      </c>
      <c r="J1026" s="112" t="b">
        <v>0</v>
      </c>
      <c r="K1026" s="112" t="b">
        <v>0</v>
      </c>
      <c r="L1026" s="112" t="b">
        <v>0</v>
      </c>
    </row>
    <row r="1027" spans="1:12" ht="15">
      <c r="A1027" s="112" t="s">
        <v>3109</v>
      </c>
      <c r="B1027" s="112" t="s">
        <v>3228</v>
      </c>
      <c r="C1027" s="112">
        <v>2</v>
      </c>
      <c r="D1027" s="117">
        <v>0.00028920854220742794</v>
      </c>
      <c r="E1027" s="117">
        <v>1.7270633502832162</v>
      </c>
      <c r="F1027" s="112" t="s">
        <v>4760</v>
      </c>
      <c r="G1027" s="112" t="b">
        <v>0</v>
      </c>
      <c r="H1027" s="112" t="b">
        <v>0</v>
      </c>
      <c r="I1027" s="112" t="b">
        <v>0</v>
      </c>
      <c r="J1027" s="112" t="b">
        <v>0</v>
      </c>
      <c r="K1027" s="112" t="b">
        <v>0</v>
      </c>
      <c r="L1027" s="112" t="b">
        <v>0</v>
      </c>
    </row>
    <row r="1028" spans="1:12" ht="15">
      <c r="A1028" s="112" t="s">
        <v>3228</v>
      </c>
      <c r="B1028" s="112" t="s">
        <v>4300</v>
      </c>
      <c r="C1028" s="112">
        <v>2</v>
      </c>
      <c r="D1028" s="117">
        <v>0.00028920854220742794</v>
      </c>
      <c r="E1028" s="117">
        <v>3.0492826450171355</v>
      </c>
      <c r="F1028" s="112" t="s">
        <v>4760</v>
      </c>
      <c r="G1028" s="112" t="b">
        <v>0</v>
      </c>
      <c r="H1028" s="112" t="b">
        <v>0</v>
      </c>
      <c r="I1028" s="112" t="b">
        <v>0</v>
      </c>
      <c r="J1028" s="112" t="b">
        <v>0</v>
      </c>
      <c r="K1028" s="112" t="b">
        <v>0</v>
      </c>
      <c r="L1028" s="112" t="b">
        <v>0</v>
      </c>
    </row>
    <row r="1029" spans="1:12" ht="15">
      <c r="A1029" s="112" t="s">
        <v>4300</v>
      </c>
      <c r="B1029" s="112" t="s">
        <v>4301</v>
      </c>
      <c r="C1029" s="112">
        <v>2</v>
      </c>
      <c r="D1029" s="117">
        <v>0.00028920854220742794</v>
      </c>
      <c r="E1029" s="117">
        <v>3.8274338954007794</v>
      </c>
      <c r="F1029" s="112" t="s">
        <v>4760</v>
      </c>
      <c r="G1029" s="112" t="b">
        <v>0</v>
      </c>
      <c r="H1029" s="112" t="b">
        <v>0</v>
      </c>
      <c r="I1029" s="112" t="b">
        <v>0</v>
      </c>
      <c r="J1029" s="112" t="b">
        <v>0</v>
      </c>
      <c r="K1029" s="112" t="b">
        <v>0</v>
      </c>
      <c r="L1029" s="112" t="b">
        <v>0</v>
      </c>
    </row>
    <row r="1030" spans="1:12" ht="15">
      <c r="A1030" s="112" t="s">
        <v>4301</v>
      </c>
      <c r="B1030" s="112" t="s">
        <v>3248</v>
      </c>
      <c r="C1030" s="112">
        <v>2</v>
      </c>
      <c r="D1030" s="117">
        <v>0.00028920854220742794</v>
      </c>
      <c r="E1030" s="117">
        <v>3.0870712059065353</v>
      </c>
      <c r="F1030" s="112" t="s">
        <v>4760</v>
      </c>
      <c r="G1030" s="112" t="b">
        <v>0</v>
      </c>
      <c r="H1030" s="112" t="b">
        <v>0</v>
      </c>
      <c r="I1030" s="112" t="b">
        <v>0</v>
      </c>
      <c r="J1030" s="112" t="b">
        <v>0</v>
      </c>
      <c r="K1030" s="112" t="b">
        <v>0</v>
      </c>
      <c r="L1030" s="112" t="b">
        <v>0</v>
      </c>
    </row>
    <row r="1031" spans="1:12" ht="15">
      <c r="A1031" s="112" t="s">
        <v>3341</v>
      </c>
      <c r="B1031" s="112" t="s">
        <v>3231</v>
      </c>
      <c r="C1031" s="112">
        <v>2</v>
      </c>
      <c r="D1031" s="117">
        <v>0.00028920854220742794</v>
      </c>
      <c r="E1031" s="117">
        <v>2.4472226536891735</v>
      </c>
      <c r="F1031" s="112" t="s">
        <v>4760</v>
      </c>
      <c r="G1031" s="112" t="b">
        <v>0</v>
      </c>
      <c r="H1031" s="112" t="b">
        <v>0</v>
      </c>
      <c r="I1031" s="112" t="b">
        <v>0</v>
      </c>
      <c r="J1031" s="112" t="b">
        <v>0</v>
      </c>
      <c r="K1031" s="112" t="b">
        <v>0</v>
      </c>
      <c r="L1031" s="112" t="b">
        <v>0</v>
      </c>
    </row>
    <row r="1032" spans="1:12" ht="15">
      <c r="A1032" s="112" t="s">
        <v>3231</v>
      </c>
      <c r="B1032" s="112" t="s">
        <v>3665</v>
      </c>
      <c r="C1032" s="112">
        <v>2</v>
      </c>
      <c r="D1032" s="117">
        <v>0.00028920854220742794</v>
      </c>
      <c r="E1032" s="117">
        <v>2.7482526493531543</v>
      </c>
      <c r="F1032" s="112" t="s">
        <v>4760</v>
      </c>
      <c r="G1032" s="112" t="b">
        <v>0</v>
      </c>
      <c r="H1032" s="112" t="b">
        <v>0</v>
      </c>
      <c r="I1032" s="112" t="b">
        <v>0</v>
      </c>
      <c r="J1032" s="112" t="b">
        <v>0</v>
      </c>
      <c r="K1032" s="112" t="b">
        <v>0</v>
      </c>
      <c r="L1032" s="112" t="b">
        <v>0</v>
      </c>
    </row>
    <row r="1033" spans="1:12" ht="15">
      <c r="A1033" s="112" t="s">
        <v>3665</v>
      </c>
      <c r="B1033" s="112" t="s">
        <v>4302</v>
      </c>
      <c r="C1033" s="112">
        <v>2</v>
      </c>
      <c r="D1033" s="117">
        <v>0.00028920854220742794</v>
      </c>
      <c r="E1033" s="117">
        <v>3.526403899736798</v>
      </c>
      <c r="F1033" s="112" t="s">
        <v>4760</v>
      </c>
      <c r="G1033" s="112" t="b">
        <v>0</v>
      </c>
      <c r="H1033" s="112" t="b">
        <v>0</v>
      </c>
      <c r="I1033" s="112" t="b">
        <v>0</v>
      </c>
      <c r="J1033" s="112" t="b">
        <v>0</v>
      </c>
      <c r="K1033" s="112" t="b">
        <v>0</v>
      </c>
      <c r="L1033" s="112" t="b">
        <v>0</v>
      </c>
    </row>
    <row r="1034" spans="1:12" ht="15">
      <c r="A1034" s="112" t="s">
        <v>4302</v>
      </c>
      <c r="B1034" s="112" t="s">
        <v>3666</v>
      </c>
      <c r="C1034" s="112">
        <v>2</v>
      </c>
      <c r="D1034" s="117">
        <v>0.00028920854220742794</v>
      </c>
      <c r="E1034" s="117">
        <v>3.526403899736798</v>
      </c>
      <c r="F1034" s="112" t="s">
        <v>4760</v>
      </c>
      <c r="G1034" s="112" t="b">
        <v>0</v>
      </c>
      <c r="H1034" s="112" t="b">
        <v>0</v>
      </c>
      <c r="I1034" s="112" t="b">
        <v>0</v>
      </c>
      <c r="J1034" s="112" t="b">
        <v>0</v>
      </c>
      <c r="K1034" s="112" t="b">
        <v>0</v>
      </c>
      <c r="L1034" s="112" t="b">
        <v>0</v>
      </c>
    </row>
    <row r="1035" spans="1:12" ht="15">
      <c r="A1035" s="112" t="s">
        <v>3666</v>
      </c>
      <c r="B1035" s="112" t="s">
        <v>3667</v>
      </c>
      <c r="C1035" s="112">
        <v>2</v>
      </c>
      <c r="D1035" s="117">
        <v>0.00028920854220742794</v>
      </c>
      <c r="E1035" s="117">
        <v>3.225373904072817</v>
      </c>
      <c r="F1035" s="112" t="s">
        <v>4760</v>
      </c>
      <c r="G1035" s="112" t="b">
        <v>0</v>
      </c>
      <c r="H1035" s="112" t="b">
        <v>0</v>
      </c>
      <c r="I1035" s="112" t="b">
        <v>0</v>
      </c>
      <c r="J1035" s="112" t="b">
        <v>0</v>
      </c>
      <c r="K1035" s="112" t="b">
        <v>0</v>
      </c>
      <c r="L1035" s="112" t="b">
        <v>0</v>
      </c>
    </row>
    <row r="1036" spans="1:12" ht="15">
      <c r="A1036" s="112" t="s">
        <v>3667</v>
      </c>
      <c r="B1036" s="112" t="s">
        <v>4303</v>
      </c>
      <c r="C1036" s="112">
        <v>2</v>
      </c>
      <c r="D1036" s="117">
        <v>0.00028920854220742794</v>
      </c>
      <c r="E1036" s="117">
        <v>3.526403899736798</v>
      </c>
      <c r="F1036" s="112" t="s">
        <v>4760</v>
      </c>
      <c r="G1036" s="112" t="b">
        <v>0</v>
      </c>
      <c r="H1036" s="112" t="b">
        <v>0</v>
      </c>
      <c r="I1036" s="112" t="b">
        <v>0</v>
      </c>
      <c r="J1036" s="112" t="b">
        <v>0</v>
      </c>
      <c r="K1036" s="112" t="b">
        <v>0</v>
      </c>
      <c r="L1036" s="112" t="b">
        <v>0</v>
      </c>
    </row>
    <row r="1037" spans="1:12" ht="15">
      <c r="A1037" s="112" t="s">
        <v>4303</v>
      </c>
      <c r="B1037" s="112" t="s">
        <v>3093</v>
      </c>
      <c r="C1037" s="112">
        <v>2</v>
      </c>
      <c r="D1037" s="117">
        <v>0.00028920854220742794</v>
      </c>
      <c r="E1037" s="117">
        <v>2.225373904072817</v>
      </c>
      <c r="F1037" s="112" t="s">
        <v>4760</v>
      </c>
      <c r="G1037" s="112" t="b">
        <v>0</v>
      </c>
      <c r="H1037" s="112" t="b">
        <v>0</v>
      </c>
      <c r="I1037" s="112" t="b">
        <v>0</v>
      </c>
      <c r="J1037" s="112" t="b">
        <v>0</v>
      </c>
      <c r="K1037" s="112" t="b">
        <v>0</v>
      </c>
      <c r="L1037" s="112" t="b">
        <v>0</v>
      </c>
    </row>
    <row r="1038" spans="1:12" ht="15">
      <c r="A1038" s="112" t="s">
        <v>3080</v>
      </c>
      <c r="B1038" s="112" t="s">
        <v>4304</v>
      </c>
      <c r="C1038" s="112">
        <v>2</v>
      </c>
      <c r="D1038" s="117">
        <v>0.00028920854220742794</v>
      </c>
      <c r="E1038" s="117">
        <v>1.810400556101999</v>
      </c>
      <c r="F1038" s="112" t="s">
        <v>4760</v>
      </c>
      <c r="G1038" s="112" t="b">
        <v>0</v>
      </c>
      <c r="H1038" s="112" t="b">
        <v>0</v>
      </c>
      <c r="I1038" s="112" t="b">
        <v>0</v>
      </c>
      <c r="J1038" s="112" t="b">
        <v>0</v>
      </c>
      <c r="K1038" s="112" t="b">
        <v>0</v>
      </c>
      <c r="L1038" s="112" t="b">
        <v>0</v>
      </c>
    </row>
    <row r="1039" spans="1:12" ht="15">
      <c r="A1039" s="112" t="s">
        <v>4304</v>
      </c>
      <c r="B1039" s="112" t="s">
        <v>4305</v>
      </c>
      <c r="C1039" s="112">
        <v>2</v>
      </c>
      <c r="D1039" s="117">
        <v>0.00028920854220742794</v>
      </c>
      <c r="E1039" s="117">
        <v>3.8274338954007794</v>
      </c>
      <c r="F1039" s="112" t="s">
        <v>4760</v>
      </c>
      <c r="G1039" s="112" t="b">
        <v>0</v>
      </c>
      <c r="H1039" s="112" t="b">
        <v>0</v>
      </c>
      <c r="I1039" s="112" t="b">
        <v>0</v>
      </c>
      <c r="J1039" s="112" t="b">
        <v>0</v>
      </c>
      <c r="K1039" s="112" t="b">
        <v>0</v>
      </c>
      <c r="L1039" s="112" t="b">
        <v>0</v>
      </c>
    </row>
    <row r="1040" spans="1:12" ht="15">
      <c r="A1040" s="112" t="s">
        <v>4305</v>
      </c>
      <c r="B1040" s="112" t="s">
        <v>3342</v>
      </c>
      <c r="C1040" s="112">
        <v>2</v>
      </c>
      <c r="D1040" s="117">
        <v>0.00028920854220742794</v>
      </c>
      <c r="E1040" s="117">
        <v>3.225373904072817</v>
      </c>
      <c r="F1040" s="112" t="s">
        <v>4760</v>
      </c>
      <c r="G1040" s="112" t="b">
        <v>0</v>
      </c>
      <c r="H1040" s="112" t="b">
        <v>0</v>
      </c>
      <c r="I1040" s="112" t="b">
        <v>0</v>
      </c>
      <c r="J1040" s="112" t="b">
        <v>1</v>
      </c>
      <c r="K1040" s="112" t="b">
        <v>0</v>
      </c>
      <c r="L1040" s="112" t="b">
        <v>0</v>
      </c>
    </row>
    <row r="1041" spans="1:12" ht="15">
      <c r="A1041" s="112" t="s">
        <v>3227</v>
      </c>
      <c r="B1041" s="112" t="s">
        <v>3667</v>
      </c>
      <c r="C1041" s="112">
        <v>2</v>
      </c>
      <c r="D1041" s="117">
        <v>0.00028920854220742794</v>
      </c>
      <c r="E1041" s="117">
        <v>2.7482526493531543</v>
      </c>
      <c r="F1041" s="112" t="s">
        <v>4760</v>
      </c>
      <c r="G1041" s="112" t="b">
        <v>0</v>
      </c>
      <c r="H1041" s="112" t="b">
        <v>0</v>
      </c>
      <c r="I1041" s="112" t="b">
        <v>0</v>
      </c>
      <c r="J1041" s="112" t="b">
        <v>0</v>
      </c>
      <c r="K1041" s="112" t="b">
        <v>0</v>
      </c>
      <c r="L1041" s="112" t="b">
        <v>0</v>
      </c>
    </row>
    <row r="1042" spans="1:12" ht="15">
      <c r="A1042" s="112" t="s">
        <v>3667</v>
      </c>
      <c r="B1042" s="112" t="s">
        <v>3228</v>
      </c>
      <c r="C1042" s="112">
        <v>2</v>
      </c>
      <c r="D1042" s="117">
        <v>0.00028920854220742794</v>
      </c>
      <c r="E1042" s="117">
        <v>2.7482526493531543</v>
      </c>
      <c r="F1042" s="112" t="s">
        <v>4760</v>
      </c>
      <c r="G1042" s="112" t="b">
        <v>0</v>
      </c>
      <c r="H1042" s="112" t="b">
        <v>0</v>
      </c>
      <c r="I1042" s="112" t="b">
        <v>0</v>
      </c>
      <c r="J1042" s="112" t="b">
        <v>0</v>
      </c>
      <c r="K1042" s="112" t="b">
        <v>0</v>
      </c>
      <c r="L1042" s="112" t="b">
        <v>0</v>
      </c>
    </row>
    <row r="1043" spans="1:12" ht="15">
      <c r="A1043" s="112" t="s">
        <v>3228</v>
      </c>
      <c r="B1043" s="112" t="s">
        <v>4306</v>
      </c>
      <c r="C1043" s="112">
        <v>2</v>
      </c>
      <c r="D1043" s="117">
        <v>0.00028920854220742794</v>
      </c>
      <c r="E1043" s="117">
        <v>3.0492826450171355</v>
      </c>
      <c r="F1043" s="112" t="s">
        <v>4760</v>
      </c>
      <c r="G1043" s="112" t="b">
        <v>0</v>
      </c>
      <c r="H1043" s="112" t="b">
        <v>0</v>
      </c>
      <c r="I1043" s="112" t="b">
        <v>0</v>
      </c>
      <c r="J1043" s="112" t="b">
        <v>0</v>
      </c>
      <c r="K1043" s="112" t="b">
        <v>0</v>
      </c>
      <c r="L1043" s="112" t="b">
        <v>0</v>
      </c>
    </row>
    <row r="1044" spans="1:12" ht="15">
      <c r="A1044" s="112" t="s">
        <v>4306</v>
      </c>
      <c r="B1044" s="112" t="s">
        <v>3534</v>
      </c>
      <c r="C1044" s="112">
        <v>2</v>
      </c>
      <c r="D1044" s="117">
        <v>0.00028920854220742794</v>
      </c>
      <c r="E1044" s="117">
        <v>3.429493886728742</v>
      </c>
      <c r="F1044" s="112" t="s">
        <v>4760</v>
      </c>
      <c r="G1044" s="112" t="b">
        <v>0</v>
      </c>
      <c r="H1044" s="112" t="b">
        <v>0</v>
      </c>
      <c r="I1044" s="112" t="b">
        <v>0</v>
      </c>
      <c r="J1044" s="112" t="b">
        <v>0</v>
      </c>
      <c r="K1044" s="112" t="b">
        <v>0</v>
      </c>
      <c r="L1044" s="112" t="b">
        <v>0</v>
      </c>
    </row>
    <row r="1045" spans="1:12" ht="15">
      <c r="A1045" s="112" t="s">
        <v>3102</v>
      </c>
      <c r="B1045" s="112" t="s">
        <v>3668</v>
      </c>
      <c r="C1045" s="112">
        <v>2</v>
      </c>
      <c r="D1045" s="117">
        <v>0.00028920854220742794</v>
      </c>
      <c r="E1045" s="117">
        <v>2.146192658025192</v>
      </c>
      <c r="F1045" s="112" t="s">
        <v>4760</v>
      </c>
      <c r="G1045" s="112" t="b">
        <v>0</v>
      </c>
      <c r="H1045" s="112" t="b">
        <v>0</v>
      </c>
      <c r="I1045" s="112" t="b">
        <v>0</v>
      </c>
      <c r="J1045" s="112" t="b">
        <v>0</v>
      </c>
      <c r="K1045" s="112" t="b">
        <v>0</v>
      </c>
      <c r="L1045" s="112" t="b">
        <v>0</v>
      </c>
    </row>
    <row r="1046" spans="1:12" ht="15">
      <c r="A1046" s="112" t="s">
        <v>3668</v>
      </c>
      <c r="B1046" s="112" t="s">
        <v>3214</v>
      </c>
      <c r="C1046" s="112">
        <v>2</v>
      </c>
      <c r="D1046" s="117">
        <v>0.00028920854220742794</v>
      </c>
      <c r="E1046" s="117">
        <v>2.7482526493531543</v>
      </c>
      <c r="F1046" s="112" t="s">
        <v>4760</v>
      </c>
      <c r="G1046" s="112" t="b">
        <v>0</v>
      </c>
      <c r="H1046" s="112" t="b">
        <v>0</v>
      </c>
      <c r="I1046" s="112" t="b">
        <v>0</v>
      </c>
      <c r="J1046" s="112" t="b">
        <v>0</v>
      </c>
      <c r="K1046" s="112" t="b">
        <v>0</v>
      </c>
      <c r="L1046" s="112" t="b">
        <v>0</v>
      </c>
    </row>
    <row r="1047" spans="1:12" ht="15">
      <c r="A1047" s="112" t="s">
        <v>3214</v>
      </c>
      <c r="B1047" s="112" t="s">
        <v>3093</v>
      </c>
      <c r="C1047" s="112">
        <v>2</v>
      </c>
      <c r="D1047" s="117">
        <v>0.00028920854220742794</v>
      </c>
      <c r="E1047" s="117">
        <v>1.4472226536891732</v>
      </c>
      <c r="F1047" s="112" t="s">
        <v>4760</v>
      </c>
      <c r="G1047" s="112" t="b">
        <v>0</v>
      </c>
      <c r="H1047" s="112" t="b">
        <v>0</v>
      </c>
      <c r="I1047" s="112" t="b">
        <v>0</v>
      </c>
      <c r="J1047" s="112" t="b">
        <v>0</v>
      </c>
      <c r="K1047" s="112" t="b">
        <v>0</v>
      </c>
      <c r="L1047" s="112" t="b">
        <v>0</v>
      </c>
    </row>
    <row r="1048" spans="1:12" ht="15">
      <c r="A1048" s="112" t="s">
        <v>3080</v>
      </c>
      <c r="B1048" s="112" t="s">
        <v>3342</v>
      </c>
      <c r="C1048" s="112">
        <v>2</v>
      </c>
      <c r="D1048" s="117">
        <v>0.00028920854220742794</v>
      </c>
      <c r="E1048" s="117">
        <v>1.2083405647740366</v>
      </c>
      <c r="F1048" s="112" t="s">
        <v>4760</v>
      </c>
      <c r="G1048" s="112" t="b">
        <v>0</v>
      </c>
      <c r="H1048" s="112" t="b">
        <v>0</v>
      </c>
      <c r="I1048" s="112" t="b">
        <v>0</v>
      </c>
      <c r="J1048" s="112" t="b">
        <v>1</v>
      </c>
      <c r="K1048" s="112" t="b">
        <v>0</v>
      </c>
      <c r="L1048" s="112" t="b">
        <v>0</v>
      </c>
    </row>
    <row r="1049" spans="1:12" ht="15">
      <c r="A1049" s="112" t="s">
        <v>3342</v>
      </c>
      <c r="B1049" s="112" t="s">
        <v>3249</v>
      </c>
      <c r="C1049" s="112">
        <v>2</v>
      </c>
      <c r="D1049" s="117">
        <v>0.00028920854220742794</v>
      </c>
      <c r="E1049" s="117">
        <v>2.485011214578573</v>
      </c>
      <c r="F1049" s="112" t="s">
        <v>4760</v>
      </c>
      <c r="G1049" s="112" t="b">
        <v>1</v>
      </c>
      <c r="H1049" s="112" t="b">
        <v>0</v>
      </c>
      <c r="I1049" s="112" t="b">
        <v>0</v>
      </c>
      <c r="J1049" s="112" t="b">
        <v>0</v>
      </c>
      <c r="K1049" s="112" t="b">
        <v>0</v>
      </c>
      <c r="L1049" s="112" t="b">
        <v>0</v>
      </c>
    </row>
    <row r="1050" spans="1:12" ht="15">
      <c r="A1050" s="112" t="s">
        <v>3249</v>
      </c>
      <c r="B1050" s="112" t="s">
        <v>3227</v>
      </c>
      <c r="C1050" s="112">
        <v>2</v>
      </c>
      <c r="D1050" s="117">
        <v>0.00028920854220742794</v>
      </c>
      <c r="E1050" s="117">
        <v>2.308919955522892</v>
      </c>
      <c r="F1050" s="112" t="s">
        <v>4760</v>
      </c>
      <c r="G1050" s="112" t="b">
        <v>0</v>
      </c>
      <c r="H1050" s="112" t="b">
        <v>0</v>
      </c>
      <c r="I1050" s="112" t="b">
        <v>0</v>
      </c>
      <c r="J1050" s="112" t="b">
        <v>0</v>
      </c>
      <c r="K1050" s="112" t="b">
        <v>0</v>
      </c>
      <c r="L1050" s="112" t="b">
        <v>0</v>
      </c>
    </row>
    <row r="1051" spans="1:12" ht="15">
      <c r="A1051" s="112" t="s">
        <v>3080</v>
      </c>
      <c r="B1051" s="112" t="s">
        <v>3311</v>
      </c>
      <c r="C1051" s="112">
        <v>2</v>
      </c>
      <c r="D1051" s="117">
        <v>0.00028920854220742794</v>
      </c>
      <c r="E1051" s="117">
        <v>1.2083405647740366</v>
      </c>
      <c r="F1051" s="112" t="s">
        <v>4760</v>
      </c>
      <c r="G1051" s="112" t="b">
        <v>0</v>
      </c>
      <c r="H1051" s="112" t="b">
        <v>0</v>
      </c>
      <c r="I1051" s="112" t="b">
        <v>0</v>
      </c>
      <c r="J1051" s="112" t="b">
        <v>0</v>
      </c>
      <c r="K1051" s="112" t="b">
        <v>0</v>
      </c>
      <c r="L1051" s="112" t="b">
        <v>0</v>
      </c>
    </row>
    <row r="1052" spans="1:12" ht="15">
      <c r="A1052" s="112" t="s">
        <v>3311</v>
      </c>
      <c r="B1052" s="112" t="s">
        <v>3228</v>
      </c>
      <c r="C1052" s="112">
        <v>2</v>
      </c>
      <c r="D1052" s="117">
        <v>0.00028920854220742794</v>
      </c>
      <c r="E1052" s="117">
        <v>2.4472226536891735</v>
      </c>
      <c r="F1052" s="112" t="s">
        <v>4760</v>
      </c>
      <c r="G1052" s="112" t="b">
        <v>0</v>
      </c>
      <c r="H1052" s="112" t="b">
        <v>0</v>
      </c>
      <c r="I1052" s="112" t="b">
        <v>0</v>
      </c>
      <c r="J1052" s="112" t="b">
        <v>0</v>
      </c>
      <c r="K1052" s="112" t="b">
        <v>0</v>
      </c>
      <c r="L1052" s="112" t="b">
        <v>0</v>
      </c>
    </row>
    <row r="1053" spans="1:12" ht="15">
      <c r="A1053" s="112" t="s">
        <v>3228</v>
      </c>
      <c r="B1053" s="112" t="s">
        <v>3618</v>
      </c>
      <c r="C1053" s="112">
        <v>2</v>
      </c>
      <c r="D1053" s="117">
        <v>0.00028920854220742794</v>
      </c>
      <c r="E1053" s="117">
        <v>2.7482526493531543</v>
      </c>
      <c r="F1053" s="112" t="s">
        <v>4760</v>
      </c>
      <c r="G1053" s="112" t="b">
        <v>0</v>
      </c>
      <c r="H1053" s="112" t="b">
        <v>0</v>
      </c>
      <c r="I1053" s="112" t="b">
        <v>0</v>
      </c>
      <c r="J1053" s="112" t="b">
        <v>0</v>
      </c>
      <c r="K1053" s="112" t="b">
        <v>0</v>
      </c>
      <c r="L1053" s="112" t="b">
        <v>0</v>
      </c>
    </row>
    <row r="1054" spans="1:12" ht="15">
      <c r="A1054" s="112" t="s">
        <v>3618</v>
      </c>
      <c r="B1054" s="112" t="s">
        <v>4307</v>
      </c>
      <c r="C1054" s="112">
        <v>2</v>
      </c>
      <c r="D1054" s="117">
        <v>0.00028920854220742794</v>
      </c>
      <c r="E1054" s="117">
        <v>3.651342636345098</v>
      </c>
      <c r="F1054" s="112" t="s">
        <v>4760</v>
      </c>
      <c r="G1054" s="112" t="b">
        <v>0</v>
      </c>
      <c r="H1054" s="112" t="b">
        <v>0</v>
      </c>
      <c r="I1054" s="112" t="b">
        <v>0</v>
      </c>
      <c r="J1054" s="112" t="b">
        <v>0</v>
      </c>
      <c r="K1054" s="112" t="b">
        <v>0</v>
      </c>
      <c r="L1054" s="112" t="b">
        <v>0</v>
      </c>
    </row>
    <row r="1055" spans="1:12" ht="15">
      <c r="A1055" s="112" t="s">
        <v>4307</v>
      </c>
      <c r="B1055" s="112" t="s">
        <v>4308</v>
      </c>
      <c r="C1055" s="112">
        <v>2</v>
      </c>
      <c r="D1055" s="117">
        <v>0.00028920854220742794</v>
      </c>
      <c r="E1055" s="117">
        <v>3.8274338954007794</v>
      </c>
      <c r="F1055" s="112" t="s">
        <v>4760</v>
      </c>
      <c r="G1055" s="112" t="b">
        <v>0</v>
      </c>
      <c r="H1055" s="112" t="b">
        <v>0</v>
      </c>
      <c r="I1055" s="112" t="b">
        <v>0</v>
      </c>
      <c r="J1055" s="112" t="b">
        <v>0</v>
      </c>
      <c r="K1055" s="112" t="b">
        <v>0</v>
      </c>
      <c r="L1055" s="112" t="b">
        <v>0</v>
      </c>
    </row>
    <row r="1056" spans="1:12" ht="15">
      <c r="A1056" s="112" t="s">
        <v>4308</v>
      </c>
      <c r="B1056" s="112" t="s">
        <v>3776</v>
      </c>
      <c r="C1056" s="112">
        <v>2</v>
      </c>
      <c r="D1056" s="117">
        <v>0.00028920854220742794</v>
      </c>
      <c r="E1056" s="117">
        <v>3.651342636345098</v>
      </c>
      <c r="F1056" s="112" t="s">
        <v>4760</v>
      </c>
      <c r="G1056" s="112" t="b">
        <v>0</v>
      </c>
      <c r="H1056" s="112" t="b">
        <v>0</v>
      </c>
      <c r="I1056" s="112" t="b">
        <v>0</v>
      </c>
      <c r="J1056" s="112" t="b">
        <v>0</v>
      </c>
      <c r="K1056" s="112" t="b">
        <v>0</v>
      </c>
      <c r="L1056" s="112" t="b">
        <v>0</v>
      </c>
    </row>
    <row r="1057" spans="1:12" ht="15">
      <c r="A1057" s="112" t="s">
        <v>3776</v>
      </c>
      <c r="B1057" s="112" t="s">
        <v>3668</v>
      </c>
      <c r="C1057" s="112">
        <v>2</v>
      </c>
      <c r="D1057" s="117">
        <v>0.00028920854220742794</v>
      </c>
      <c r="E1057" s="117">
        <v>3.350312640681117</v>
      </c>
      <c r="F1057" s="112" t="s">
        <v>4760</v>
      </c>
      <c r="G1057" s="112" t="b">
        <v>0</v>
      </c>
      <c r="H1057" s="112" t="b">
        <v>0</v>
      </c>
      <c r="I1057" s="112" t="b">
        <v>0</v>
      </c>
      <c r="J1057" s="112" t="b">
        <v>0</v>
      </c>
      <c r="K1057" s="112" t="b">
        <v>0</v>
      </c>
      <c r="L1057" s="112" t="b">
        <v>0</v>
      </c>
    </row>
    <row r="1058" spans="1:12" ht="15">
      <c r="A1058" s="112" t="s">
        <v>3668</v>
      </c>
      <c r="B1058" s="112" t="s">
        <v>3661</v>
      </c>
      <c r="C1058" s="112">
        <v>2</v>
      </c>
      <c r="D1058" s="117">
        <v>0.00028920854220742794</v>
      </c>
      <c r="E1058" s="117">
        <v>3.225373904072817</v>
      </c>
      <c r="F1058" s="112" t="s">
        <v>4760</v>
      </c>
      <c r="G1058" s="112" t="b">
        <v>0</v>
      </c>
      <c r="H1058" s="112" t="b">
        <v>0</v>
      </c>
      <c r="I1058" s="112" t="b">
        <v>0</v>
      </c>
      <c r="J1058" s="112" t="b">
        <v>0</v>
      </c>
      <c r="K1058" s="112" t="b">
        <v>0</v>
      </c>
      <c r="L1058" s="112" t="b">
        <v>0</v>
      </c>
    </row>
    <row r="1059" spans="1:12" ht="15">
      <c r="A1059" s="112" t="s">
        <v>3661</v>
      </c>
      <c r="B1059" s="112" t="s">
        <v>3453</v>
      </c>
      <c r="C1059" s="112">
        <v>2</v>
      </c>
      <c r="D1059" s="117">
        <v>0.00028920854220742794</v>
      </c>
      <c r="E1059" s="117">
        <v>3.0492826450171355</v>
      </c>
      <c r="F1059" s="112" t="s">
        <v>4760</v>
      </c>
      <c r="G1059" s="112" t="b">
        <v>0</v>
      </c>
      <c r="H1059" s="112" t="b">
        <v>0</v>
      </c>
      <c r="I1059" s="112" t="b">
        <v>0</v>
      </c>
      <c r="J1059" s="112" t="b">
        <v>0</v>
      </c>
      <c r="K1059" s="112" t="b">
        <v>0</v>
      </c>
      <c r="L1059" s="112" t="b">
        <v>0</v>
      </c>
    </row>
    <row r="1060" spans="1:12" ht="15">
      <c r="A1060" s="112" t="s">
        <v>3453</v>
      </c>
      <c r="B1060" s="112" t="s">
        <v>3857</v>
      </c>
      <c r="C1060" s="112">
        <v>2</v>
      </c>
      <c r="D1060" s="117">
        <v>0.00028920854220742794</v>
      </c>
      <c r="E1060" s="117">
        <v>3.1742213816254354</v>
      </c>
      <c r="F1060" s="112" t="s">
        <v>4760</v>
      </c>
      <c r="G1060" s="112" t="b">
        <v>0</v>
      </c>
      <c r="H1060" s="112" t="b">
        <v>0</v>
      </c>
      <c r="I1060" s="112" t="b">
        <v>0</v>
      </c>
      <c r="J1060" s="112" t="b">
        <v>0</v>
      </c>
      <c r="K1060" s="112" t="b">
        <v>0</v>
      </c>
      <c r="L1060" s="112" t="b">
        <v>0</v>
      </c>
    </row>
    <row r="1061" spans="1:12" ht="15">
      <c r="A1061" s="112" t="s">
        <v>3857</v>
      </c>
      <c r="B1061" s="112" t="s">
        <v>4309</v>
      </c>
      <c r="C1061" s="112">
        <v>2</v>
      </c>
      <c r="D1061" s="117">
        <v>0.00028920854220742794</v>
      </c>
      <c r="E1061" s="117">
        <v>3.651342636345098</v>
      </c>
      <c r="F1061" s="112" t="s">
        <v>4760</v>
      </c>
      <c r="G1061" s="112" t="b">
        <v>0</v>
      </c>
      <c r="H1061" s="112" t="b">
        <v>0</v>
      </c>
      <c r="I1061" s="112" t="b">
        <v>0</v>
      </c>
      <c r="J1061" s="112" t="b">
        <v>0</v>
      </c>
      <c r="K1061" s="112" t="b">
        <v>0</v>
      </c>
      <c r="L1061" s="112" t="b">
        <v>0</v>
      </c>
    </row>
    <row r="1062" spans="1:12" ht="15">
      <c r="A1062" s="112" t="s">
        <v>4309</v>
      </c>
      <c r="B1062" s="112" t="s">
        <v>3080</v>
      </c>
      <c r="C1062" s="112">
        <v>2</v>
      </c>
      <c r="D1062" s="117">
        <v>0.00028920854220742794</v>
      </c>
      <c r="E1062" s="117">
        <v>1.8062445963308413</v>
      </c>
      <c r="F1062" s="112" t="s">
        <v>4760</v>
      </c>
      <c r="G1062" s="112" t="b">
        <v>0</v>
      </c>
      <c r="H1062" s="112" t="b">
        <v>0</v>
      </c>
      <c r="I1062" s="112" t="b">
        <v>0</v>
      </c>
      <c r="J1062" s="112" t="b">
        <v>0</v>
      </c>
      <c r="K1062" s="112" t="b">
        <v>0</v>
      </c>
      <c r="L1062" s="112" t="b">
        <v>0</v>
      </c>
    </row>
    <row r="1063" spans="1:12" ht="15">
      <c r="A1063" s="112" t="s">
        <v>3249</v>
      </c>
      <c r="B1063" s="112" t="s">
        <v>3093</v>
      </c>
      <c r="C1063" s="112">
        <v>2</v>
      </c>
      <c r="D1063" s="117">
        <v>0.00028920854220742794</v>
      </c>
      <c r="E1063" s="117">
        <v>1.485011214578573</v>
      </c>
      <c r="F1063" s="112" t="s">
        <v>4760</v>
      </c>
      <c r="G1063" s="112" t="b">
        <v>0</v>
      </c>
      <c r="H1063" s="112" t="b">
        <v>0</v>
      </c>
      <c r="I1063" s="112" t="b">
        <v>0</v>
      </c>
      <c r="J1063" s="112" t="b">
        <v>0</v>
      </c>
      <c r="K1063" s="112" t="b">
        <v>0</v>
      </c>
      <c r="L1063" s="112" t="b">
        <v>0</v>
      </c>
    </row>
    <row r="1064" spans="1:12" ht="15">
      <c r="A1064" s="112" t="s">
        <v>3080</v>
      </c>
      <c r="B1064" s="112" t="s">
        <v>3196</v>
      </c>
      <c r="C1064" s="112">
        <v>2</v>
      </c>
      <c r="D1064" s="117">
        <v>0.00028920854220742794</v>
      </c>
      <c r="E1064" s="117">
        <v>0.9653025160877421</v>
      </c>
      <c r="F1064" s="112" t="s">
        <v>4760</v>
      </c>
      <c r="G1064" s="112" t="b">
        <v>0</v>
      </c>
      <c r="H1064" s="112" t="b">
        <v>0</v>
      </c>
      <c r="I1064" s="112" t="b">
        <v>0</v>
      </c>
      <c r="J1064" s="112" t="b">
        <v>1</v>
      </c>
      <c r="K1064" s="112" t="b">
        <v>0</v>
      </c>
      <c r="L1064" s="112" t="b">
        <v>0</v>
      </c>
    </row>
    <row r="1065" spans="1:12" ht="15">
      <c r="A1065" s="112" t="s">
        <v>3196</v>
      </c>
      <c r="B1065" s="112" t="s">
        <v>4310</v>
      </c>
      <c r="C1065" s="112">
        <v>2</v>
      </c>
      <c r="D1065" s="117">
        <v>0.00028920854220742794</v>
      </c>
      <c r="E1065" s="117">
        <v>2.9823358553865225</v>
      </c>
      <c r="F1065" s="112" t="s">
        <v>4760</v>
      </c>
      <c r="G1065" s="112" t="b">
        <v>1</v>
      </c>
      <c r="H1065" s="112" t="b">
        <v>0</v>
      </c>
      <c r="I1065" s="112" t="b">
        <v>0</v>
      </c>
      <c r="J1065" s="112" t="b">
        <v>0</v>
      </c>
      <c r="K1065" s="112" t="b">
        <v>0</v>
      </c>
      <c r="L1065" s="112" t="b">
        <v>0</v>
      </c>
    </row>
    <row r="1066" spans="1:12" ht="15">
      <c r="A1066" s="112" t="s">
        <v>4310</v>
      </c>
      <c r="B1066" s="112" t="s">
        <v>3669</v>
      </c>
      <c r="C1066" s="112">
        <v>2</v>
      </c>
      <c r="D1066" s="117">
        <v>0.00028920854220742794</v>
      </c>
      <c r="E1066" s="117">
        <v>3.526403899736798</v>
      </c>
      <c r="F1066" s="112" t="s">
        <v>4760</v>
      </c>
      <c r="G1066" s="112" t="b">
        <v>0</v>
      </c>
      <c r="H1066" s="112" t="b">
        <v>0</v>
      </c>
      <c r="I1066" s="112" t="b">
        <v>0</v>
      </c>
      <c r="J1066" s="112" t="b">
        <v>0</v>
      </c>
      <c r="K1066" s="112" t="b">
        <v>0</v>
      </c>
      <c r="L1066" s="112" t="b">
        <v>0</v>
      </c>
    </row>
    <row r="1067" spans="1:12" ht="15">
      <c r="A1067" s="112" t="s">
        <v>3669</v>
      </c>
      <c r="B1067" s="112" t="s">
        <v>3172</v>
      </c>
      <c r="C1067" s="112">
        <v>2</v>
      </c>
      <c r="D1067" s="117">
        <v>0.00028920854220742794</v>
      </c>
      <c r="E1067" s="117">
        <v>2.651342636345098</v>
      </c>
      <c r="F1067" s="112" t="s">
        <v>4760</v>
      </c>
      <c r="G1067" s="112" t="b">
        <v>0</v>
      </c>
      <c r="H1067" s="112" t="b">
        <v>0</v>
      </c>
      <c r="I1067" s="112" t="b">
        <v>0</v>
      </c>
      <c r="J1067" s="112" t="b">
        <v>0</v>
      </c>
      <c r="K1067" s="112" t="b">
        <v>0</v>
      </c>
      <c r="L1067" s="112" t="b">
        <v>0</v>
      </c>
    </row>
    <row r="1068" spans="1:12" ht="15">
      <c r="A1068" s="112" t="s">
        <v>3457</v>
      </c>
      <c r="B1068" s="112" t="s">
        <v>3858</v>
      </c>
      <c r="C1068" s="112">
        <v>2</v>
      </c>
      <c r="D1068" s="117">
        <v>0.00028920854220742794</v>
      </c>
      <c r="E1068" s="117">
        <v>3.1742213816254354</v>
      </c>
      <c r="F1068" s="112" t="s">
        <v>4760</v>
      </c>
      <c r="G1068" s="112" t="b">
        <v>1</v>
      </c>
      <c r="H1068" s="112" t="b">
        <v>0</v>
      </c>
      <c r="I1068" s="112" t="b">
        <v>0</v>
      </c>
      <c r="J1068" s="112" t="b">
        <v>0</v>
      </c>
      <c r="K1068" s="112" t="b">
        <v>0</v>
      </c>
      <c r="L1068" s="112" t="b">
        <v>0</v>
      </c>
    </row>
    <row r="1069" spans="1:12" ht="15">
      <c r="A1069" s="112" t="s">
        <v>3858</v>
      </c>
      <c r="B1069" s="112" t="s">
        <v>3535</v>
      </c>
      <c r="C1069" s="112">
        <v>2</v>
      </c>
      <c r="D1069" s="117">
        <v>0.00028920854220742794</v>
      </c>
      <c r="E1069" s="117">
        <v>3.2534026276730605</v>
      </c>
      <c r="F1069" s="112" t="s">
        <v>4760</v>
      </c>
      <c r="G1069" s="112" t="b">
        <v>0</v>
      </c>
      <c r="H1069" s="112" t="b">
        <v>0</v>
      </c>
      <c r="I1069" s="112" t="b">
        <v>0</v>
      </c>
      <c r="J1069" s="112" t="b">
        <v>0</v>
      </c>
      <c r="K1069" s="112" t="b">
        <v>0</v>
      </c>
      <c r="L1069" s="112" t="b">
        <v>0</v>
      </c>
    </row>
    <row r="1070" spans="1:12" ht="15">
      <c r="A1070" s="112" t="s">
        <v>4312</v>
      </c>
      <c r="B1070" s="112" t="s">
        <v>3674</v>
      </c>
      <c r="C1070" s="112">
        <v>2</v>
      </c>
      <c r="D1070" s="117">
        <v>0.00028920854220742794</v>
      </c>
      <c r="E1070" s="117">
        <v>3.526403899736798</v>
      </c>
      <c r="F1070" s="112" t="s">
        <v>4760</v>
      </c>
      <c r="G1070" s="112" t="b">
        <v>0</v>
      </c>
      <c r="H1070" s="112" t="b">
        <v>0</v>
      </c>
      <c r="I1070" s="112" t="b">
        <v>0</v>
      </c>
      <c r="J1070" s="112" t="b">
        <v>0</v>
      </c>
      <c r="K1070" s="112" t="b">
        <v>0</v>
      </c>
      <c r="L1070" s="112" t="b">
        <v>0</v>
      </c>
    </row>
    <row r="1071" spans="1:12" ht="15">
      <c r="A1071" s="112" t="s">
        <v>3168</v>
      </c>
      <c r="B1071" s="112" t="s">
        <v>3643</v>
      </c>
      <c r="C1071" s="112">
        <v>2</v>
      </c>
      <c r="D1071" s="117">
        <v>0.00028920854220742794</v>
      </c>
      <c r="E1071" s="117">
        <v>2.651342636345098</v>
      </c>
      <c r="F1071" s="112" t="s">
        <v>4760</v>
      </c>
      <c r="G1071" s="112" t="b">
        <v>0</v>
      </c>
      <c r="H1071" s="112" t="b">
        <v>0</v>
      </c>
      <c r="I1071" s="112" t="b">
        <v>0</v>
      </c>
      <c r="J1071" s="112" t="b">
        <v>0</v>
      </c>
      <c r="K1071" s="112" t="b">
        <v>0</v>
      </c>
      <c r="L1071" s="112" t="b">
        <v>0</v>
      </c>
    </row>
    <row r="1072" spans="1:12" ht="15">
      <c r="A1072" s="112" t="s">
        <v>3079</v>
      </c>
      <c r="B1072" s="112" t="s">
        <v>3399</v>
      </c>
      <c r="C1072" s="112">
        <v>2</v>
      </c>
      <c r="D1072" s="117">
        <v>0.00028920854220742794</v>
      </c>
      <c r="E1072" s="117">
        <v>1.2023788041396164</v>
      </c>
      <c r="F1072" s="112" t="s">
        <v>4760</v>
      </c>
      <c r="G1072" s="112" t="b">
        <v>0</v>
      </c>
      <c r="H1072" s="112" t="b">
        <v>0</v>
      </c>
      <c r="I1072" s="112" t="b">
        <v>0</v>
      </c>
      <c r="J1072" s="112" t="b">
        <v>0</v>
      </c>
      <c r="K1072" s="112" t="b">
        <v>0</v>
      </c>
      <c r="L1072" s="112" t="b">
        <v>0</v>
      </c>
    </row>
    <row r="1073" spans="1:12" ht="15">
      <c r="A1073" s="112" t="s">
        <v>3405</v>
      </c>
      <c r="B1073" s="112" t="s">
        <v>3863</v>
      </c>
      <c r="C1073" s="112">
        <v>2</v>
      </c>
      <c r="D1073" s="117">
        <v>0.00028920854220742794</v>
      </c>
      <c r="E1073" s="117">
        <v>3.1072745919948224</v>
      </c>
      <c r="F1073" s="112" t="s">
        <v>4760</v>
      </c>
      <c r="G1073" s="112" t="b">
        <v>0</v>
      </c>
      <c r="H1073" s="112" t="b">
        <v>0</v>
      </c>
      <c r="I1073" s="112" t="b">
        <v>0</v>
      </c>
      <c r="J1073" s="112" t="b">
        <v>0</v>
      </c>
      <c r="K1073" s="112" t="b">
        <v>0</v>
      </c>
      <c r="L1073" s="112" t="b">
        <v>0</v>
      </c>
    </row>
    <row r="1074" spans="1:12" ht="15">
      <c r="A1074" s="112" t="s">
        <v>3863</v>
      </c>
      <c r="B1074" s="112" t="s">
        <v>3104</v>
      </c>
      <c r="C1074" s="112">
        <v>2</v>
      </c>
      <c r="D1074" s="117">
        <v>0.00028920854220742794</v>
      </c>
      <c r="E1074" s="117">
        <v>2.2621765519805654</v>
      </c>
      <c r="F1074" s="112" t="s">
        <v>4760</v>
      </c>
      <c r="G1074" s="112" t="b">
        <v>0</v>
      </c>
      <c r="H1074" s="112" t="b">
        <v>0</v>
      </c>
      <c r="I1074" s="112" t="b">
        <v>0</v>
      </c>
      <c r="J1074" s="112" t="b">
        <v>0</v>
      </c>
      <c r="K1074" s="112" t="b">
        <v>0</v>
      </c>
      <c r="L1074" s="112" t="b">
        <v>0</v>
      </c>
    </row>
    <row r="1075" spans="1:12" ht="15">
      <c r="A1075" s="112" t="s">
        <v>3104</v>
      </c>
      <c r="B1075" s="112" t="s">
        <v>3105</v>
      </c>
      <c r="C1075" s="112">
        <v>2</v>
      </c>
      <c r="D1075" s="117">
        <v>0.00028920854220742794</v>
      </c>
      <c r="E1075" s="117">
        <v>1.1139433523068367</v>
      </c>
      <c r="F1075" s="112" t="s">
        <v>4760</v>
      </c>
      <c r="G1075" s="112" t="b">
        <v>0</v>
      </c>
      <c r="H1075" s="112" t="b">
        <v>0</v>
      </c>
      <c r="I1075" s="112" t="b">
        <v>0</v>
      </c>
      <c r="J1075" s="112" t="b">
        <v>0</v>
      </c>
      <c r="K1075" s="112" t="b">
        <v>0</v>
      </c>
      <c r="L1075" s="112" t="b">
        <v>0</v>
      </c>
    </row>
    <row r="1076" spans="1:12" ht="15">
      <c r="A1076" s="112" t="s">
        <v>3105</v>
      </c>
      <c r="B1076" s="112" t="s">
        <v>3226</v>
      </c>
      <c r="C1076" s="112">
        <v>2</v>
      </c>
      <c r="D1076" s="117">
        <v>0.00028920854220742794</v>
      </c>
      <c r="E1076" s="117">
        <v>1.7068599641949294</v>
      </c>
      <c r="F1076" s="112" t="s">
        <v>4760</v>
      </c>
      <c r="G1076" s="112" t="b">
        <v>0</v>
      </c>
      <c r="H1076" s="112" t="b">
        <v>0</v>
      </c>
      <c r="I1076" s="112" t="b">
        <v>0</v>
      </c>
      <c r="J1076" s="112" t="b">
        <v>0</v>
      </c>
      <c r="K1076" s="112" t="b">
        <v>0</v>
      </c>
      <c r="L1076" s="112" t="b">
        <v>0</v>
      </c>
    </row>
    <row r="1077" spans="1:12" ht="15">
      <c r="A1077" s="112" t="s">
        <v>3226</v>
      </c>
      <c r="B1077" s="112" t="s">
        <v>3154</v>
      </c>
      <c r="C1077" s="112">
        <v>2</v>
      </c>
      <c r="D1077" s="117">
        <v>0.00028920854220742794</v>
      </c>
      <c r="E1077" s="117">
        <v>2.0950401355778108</v>
      </c>
      <c r="F1077" s="112" t="s">
        <v>4760</v>
      </c>
      <c r="G1077" s="112" t="b">
        <v>0</v>
      </c>
      <c r="H1077" s="112" t="b">
        <v>0</v>
      </c>
      <c r="I1077" s="112" t="b">
        <v>0</v>
      </c>
      <c r="J1077" s="112" t="b">
        <v>0</v>
      </c>
      <c r="K1077" s="112" t="b">
        <v>0</v>
      </c>
      <c r="L1077" s="112" t="b">
        <v>0</v>
      </c>
    </row>
    <row r="1078" spans="1:12" ht="15">
      <c r="A1078" s="112" t="s">
        <v>3154</v>
      </c>
      <c r="B1078" s="112" t="s">
        <v>3084</v>
      </c>
      <c r="C1078" s="112">
        <v>2</v>
      </c>
      <c r="D1078" s="117">
        <v>0.00028920854220742794</v>
      </c>
      <c r="E1078" s="117">
        <v>1.0438876131304295</v>
      </c>
      <c r="F1078" s="112" t="s">
        <v>4760</v>
      </c>
      <c r="G1078" s="112" t="b">
        <v>0</v>
      </c>
      <c r="H1078" s="112" t="b">
        <v>0</v>
      </c>
      <c r="I1078" s="112" t="b">
        <v>0</v>
      </c>
      <c r="J1078" s="112" t="b">
        <v>0</v>
      </c>
      <c r="K1078" s="112" t="b">
        <v>0</v>
      </c>
      <c r="L1078" s="112" t="b">
        <v>0</v>
      </c>
    </row>
    <row r="1079" spans="1:12" ht="15">
      <c r="A1079" s="112" t="s">
        <v>3084</v>
      </c>
      <c r="B1079" s="112" t="s">
        <v>4323</v>
      </c>
      <c r="C1079" s="112">
        <v>2</v>
      </c>
      <c r="D1079" s="117">
        <v>0.00028920854220742794</v>
      </c>
      <c r="E1079" s="117">
        <v>1.9981301225697543</v>
      </c>
      <c r="F1079" s="112" t="s">
        <v>4760</v>
      </c>
      <c r="G1079" s="112" t="b">
        <v>0</v>
      </c>
      <c r="H1079" s="112" t="b">
        <v>0</v>
      </c>
      <c r="I1079" s="112" t="b">
        <v>0</v>
      </c>
      <c r="J1079" s="112" t="b">
        <v>0</v>
      </c>
      <c r="K1079" s="112" t="b">
        <v>0</v>
      </c>
      <c r="L1079" s="112" t="b">
        <v>0</v>
      </c>
    </row>
    <row r="1080" spans="1:12" ht="15">
      <c r="A1080" s="112" t="s">
        <v>4323</v>
      </c>
      <c r="B1080" s="112" t="s">
        <v>3476</v>
      </c>
      <c r="C1080" s="112">
        <v>2</v>
      </c>
      <c r="D1080" s="117">
        <v>0.00028920854220742794</v>
      </c>
      <c r="E1080" s="117">
        <v>3.350312640681117</v>
      </c>
      <c r="F1080" s="112" t="s">
        <v>4760</v>
      </c>
      <c r="G1080" s="112" t="b">
        <v>0</v>
      </c>
      <c r="H1080" s="112" t="b">
        <v>0</v>
      </c>
      <c r="I1080" s="112" t="b">
        <v>0</v>
      </c>
      <c r="J1080" s="112" t="b">
        <v>0</v>
      </c>
      <c r="K1080" s="112" t="b">
        <v>0</v>
      </c>
      <c r="L1080" s="112" t="b">
        <v>0</v>
      </c>
    </row>
    <row r="1081" spans="1:12" ht="15">
      <c r="A1081" s="112" t="s">
        <v>3084</v>
      </c>
      <c r="B1081" s="112" t="s">
        <v>4324</v>
      </c>
      <c r="C1081" s="112">
        <v>2</v>
      </c>
      <c r="D1081" s="117">
        <v>0.00028920854220742794</v>
      </c>
      <c r="E1081" s="117">
        <v>1.9981301225697543</v>
      </c>
      <c r="F1081" s="112" t="s">
        <v>4760</v>
      </c>
      <c r="G1081" s="112" t="b">
        <v>0</v>
      </c>
      <c r="H1081" s="112" t="b">
        <v>0</v>
      </c>
      <c r="I1081" s="112" t="b">
        <v>0</v>
      </c>
      <c r="J1081" s="112" t="b">
        <v>0</v>
      </c>
      <c r="K1081" s="112" t="b">
        <v>0</v>
      </c>
      <c r="L1081" s="112" t="b">
        <v>0</v>
      </c>
    </row>
    <row r="1082" spans="1:12" ht="15">
      <c r="A1082" s="112" t="s">
        <v>4324</v>
      </c>
      <c r="B1082" s="112" t="s">
        <v>3572</v>
      </c>
      <c r="C1082" s="112">
        <v>2</v>
      </c>
      <c r="D1082" s="117">
        <v>0.00028920854220742794</v>
      </c>
      <c r="E1082" s="117">
        <v>3.429493886728742</v>
      </c>
      <c r="F1082" s="112" t="s">
        <v>4760</v>
      </c>
      <c r="G1082" s="112" t="b">
        <v>0</v>
      </c>
      <c r="H1082" s="112" t="b">
        <v>0</v>
      </c>
      <c r="I1082" s="112" t="b">
        <v>0</v>
      </c>
      <c r="J1082" s="112" t="b">
        <v>0</v>
      </c>
      <c r="K1082" s="112" t="b">
        <v>0</v>
      </c>
      <c r="L1082" s="112" t="b">
        <v>0</v>
      </c>
    </row>
    <row r="1083" spans="1:12" ht="15">
      <c r="A1083" s="112" t="s">
        <v>3572</v>
      </c>
      <c r="B1083" s="112" t="s">
        <v>3677</v>
      </c>
      <c r="C1083" s="112">
        <v>2</v>
      </c>
      <c r="D1083" s="117">
        <v>0.00028920854220742794</v>
      </c>
      <c r="E1083" s="117">
        <v>3.1284638910647606</v>
      </c>
      <c r="F1083" s="112" t="s">
        <v>4760</v>
      </c>
      <c r="G1083" s="112" t="b">
        <v>0</v>
      </c>
      <c r="H1083" s="112" t="b">
        <v>0</v>
      </c>
      <c r="I1083" s="112" t="b">
        <v>0</v>
      </c>
      <c r="J1083" s="112" t="b">
        <v>0</v>
      </c>
      <c r="K1083" s="112" t="b">
        <v>0</v>
      </c>
      <c r="L1083" s="112" t="b">
        <v>0</v>
      </c>
    </row>
    <row r="1084" spans="1:12" ht="15">
      <c r="A1084" s="112" t="s">
        <v>3677</v>
      </c>
      <c r="B1084" s="112" t="s">
        <v>4325</v>
      </c>
      <c r="C1084" s="112">
        <v>2</v>
      </c>
      <c r="D1084" s="117">
        <v>0.00028920854220742794</v>
      </c>
      <c r="E1084" s="117">
        <v>3.526403899736798</v>
      </c>
      <c r="F1084" s="112" t="s">
        <v>4760</v>
      </c>
      <c r="G1084" s="112" t="b">
        <v>0</v>
      </c>
      <c r="H1084" s="112" t="b">
        <v>0</v>
      </c>
      <c r="I1084" s="112" t="b">
        <v>0</v>
      </c>
      <c r="J1084" s="112" t="b">
        <v>1</v>
      </c>
      <c r="K1084" s="112" t="b">
        <v>0</v>
      </c>
      <c r="L1084" s="112" t="b">
        <v>0</v>
      </c>
    </row>
    <row r="1085" spans="1:12" ht="15">
      <c r="A1085" s="112" t="s">
        <v>4325</v>
      </c>
      <c r="B1085" s="112" t="s">
        <v>3118</v>
      </c>
      <c r="C1085" s="112">
        <v>2</v>
      </c>
      <c r="D1085" s="117">
        <v>0.00028920854220742794</v>
      </c>
      <c r="E1085" s="117">
        <v>2.651342636345098</v>
      </c>
      <c r="F1085" s="112" t="s">
        <v>4760</v>
      </c>
      <c r="G1085" s="112" t="b">
        <v>1</v>
      </c>
      <c r="H1085" s="112" t="b">
        <v>0</v>
      </c>
      <c r="I1085" s="112" t="b">
        <v>0</v>
      </c>
      <c r="J1085" s="112" t="b">
        <v>0</v>
      </c>
      <c r="K1085" s="112" t="b">
        <v>0</v>
      </c>
      <c r="L1085" s="112" t="b">
        <v>0</v>
      </c>
    </row>
    <row r="1086" spans="1:12" ht="15">
      <c r="A1086" s="112" t="s">
        <v>3118</v>
      </c>
      <c r="B1086" s="112" t="s">
        <v>3118</v>
      </c>
      <c r="C1086" s="112">
        <v>2</v>
      </c>
      <c r="D1086" s="117">
        <v>0.00028920854220742794</v>
      </c>
      <c r="E1086" s="117">
        <v>1.4752513772894167</v>
      </c>
      <c r="F1086" s="112" t="s">
        <v>4760</v>
      </c>
      <c r="G1086" s="112" t="b">
        <v>0</v>
      </c>
      <c r="H1086" s="112" t="b">
        <v>0</v>
      </c>
      <c r="I1086" s="112" t="b">
        <v>0</v>
      </c>
      <c r="J1086" s="112" t="b">
        <v>0</v>
      </c>
      <c r="K1086" s="112" t="b">
        <v>0</v>
      </c>
      <c r="L1086" s="112" t="b">
        <v>0</v>
      </c>
    </row>
    <row r="1087" spans="1:12" ht="15">
      <c r="A1087" s="112" t="s">
        <v>3118</v>
      </c>
      <c r="B1087" s="112" t="s">
        <v>3816</v>
      </c>
      <c r="C1087" s="112">
        <v>2</v>
      </c>
      <c r="D1087" s="117">
        <v>0.00028920854220742794</v>
      </c>
      <c r="E1087" s="117">
        <v>2.4752513772894167</v>
      </c>
      <c r="F1087" s="112" t="s">
        <v>4760</v>
      </c>
      <c r="G1087" s="112" t="b">
        <v>0</v>
      </c>
      <c r="H1087" s="112" t="b">
        <v>0</v>
      </c>
      <c r="I1087" s="112" t="b">
        <v>0</v>
      </c>
      <c r="J1087" s="112" t="b">
        <v>0</v>
      </c>
      <c r="K1087" s="112" t="b">
        <v>0</v>
      </c>
      <c r="L1087" s="112" t="b">
        <v>0</v>
      </c>
    </row>
    <row r="1088" spans="1:12" ht="15">
      <c r="A1088" s="112" t="s">
        <v>3816</v>
      </c>
      <c r="B1088" s="112" t="s">
        <v>3822</v>
      </c>
      <c r="C1088" s="112">
        <v>2</v>
      </c>
      <c r="D1088" s="117">
        <v>0.00028920854220742794</v>
      </c>
      <c r="E1088" s="117">
        <v>3.4752513772894167</v>
      </c>
      <c r="F1088" s="112" t="s">
        <v>4760</v>
      </c>
      <c r="G1088" s="112" t="b">
        <v>0</v>
      </c>
      <c r="H1088" s="112" t="b">
        <v>0</v>
      </c>
      <c r="I1088" s="112" t="b">
        <v>0</v>
      </c>
      <c r="J1088" s="112" t="b">
        <v>0</v>
      </c>
      <c r="K1088" s="112" t="b">
        <v>0</v>
      </c>
      <c r="L1088" s="112" t="b">
        <v>0</v>
      </c>
    </row>
    <row r="1089" spans="1:12" ht="15">
      <c r="A1089" s="112" t="s">
        <v>3822</v>
      </c>
      <c r="B1089" s="112" t="s">
        <v>4326</v>
      </c>
      <c r="C1089" s="112">
        <v>2</v>
      </c>
      <c r="D1089" s="117">
        <v>0.00028920854220742794</v>
      </c>
      <c r="E1089" s="117">
        <v>3.651342636345098</v>
      </c>
      <c r="F1089" s="112" t="s">
        <v>4760</v>
      </c>
      <c r="G1089" s="112" t="b">
        <v>0</v>
      </c>
      <c r="H1089" s="112" t="b">
        <v>0</v>
      </c>
      <c r="I1089" s="112" t="b">
        <v>0</v>
      </c>
      <c r="J1089" s="112" t="b">
        <v>0</v>
      </c>
      <c r="K1089" s="112" t="b">
        <v>0</v>
      </c>
      <c r="L1089" s="112" t="b">
        <v>0</v>
      </c>
    </row>
    <row r="1090" spans="1:12" ht="15">
      <c r="A1090" s="112" t="s">
        <v>4326</v>
      </c>
      <c r="B1090" s="112" t="s">
        <v>4327</v>
      </c>
      <c r="C1090" s="112">
        <v>2</v>
      </c>
      <c r="D1090" s="117">
        <v>0.00028920854220742794</v>
      </c>
      <c r="E1090" s="117">
        <v>3.8274338954007794</v>
      </c>
      <c r="F1090" s="112" t="s">
        <v>4760</v>
      </c>
      <c r="G1090" s="112" t="b">
        <v>0</v>
      </c>
      <c r="H1090" s="112" t="b">
        <v>0</v>
      </c>
      <c r="I1090" s="112" t="b">
        <v>0</v>
      </c>
      <c r="J1090" s="112" t="b">
        <v>1</v>
      </c>
      <c r="K1090" s="112" t="b">
        <v>0</v>
      </c>
      <c r="L1090" s="112" t="b">
        <v>0</v>
      </c>
    </row>
    <row r="1091" spans="1:12" ht="15">
      <c r="A1091" s="112" t="s">
        <v>4327</v>
      </c>
      <c r="B1091" s="112" t="s">
        <v>4328</v>
      </c>
      <c r="C1091" s="112">
        <v>2</v>
      </c>
      <c r="D1091" s="117">
        <v>0.00028920854220742794</v>
      </c>
      <c r="E1091" s="117">
        <v>3.8274338954007794</v>
      </c>
      <c r="F1091" s="112" t="s">
        <v>4760</v>
      </c>
      <c r="G1091" s="112" t="b">
        <v>1</v>
      </c>
      <c r="H1091" s="112" t="b">
        <v>0</v>
      </c>
      <c r="I1091" s="112" t="b">
        <v>0</v>
      </c>
      <c r="J1091" s="112" t="b">
        <v>0</v>
      </c>
      <c r="K1091" s="112" t="b">
        <v>0</v>
      </c>
      <c r="L1091" s="112" t="b">
        <v>0</v>
      </c>
    </row>
    <row r="1092" spans="1:12" ht="15">
      <c r="A1092" s="112" t="s">
        <v>4332</v>
      </c>
      <c r="B1092" s="112" t="s">
        <v>4333</v>
      </c>
      <c r="C1092" s="112">
        <v>2</v>
      </c>
      <c r="D1092" s="117">
        <v>0.00028920854220742794</v>
      </c>
      <c r="E1092" s="117">
        <v>3.8274338954007794</v>
      </c>
      <c r="F1092" s="112" t="s">
        <v>4760</v>
      </c>
      <c r="G1092" s="112" t="b">
        <v>0</v>
      </c>
      <c r="H1092" s="112" t="b">
        <v>0</v>
      </c>
      <c r="I1092" s="112" t="b">
        <v>0</v>
      </c>
      <c r="J1092" s="112" t="b">
        <v>0</v>
      </c>
      <c r="K1092" s="112" t="b">
        <v>0</v>
      </c>
      <c r="L1092" s="112" t="b">
        <v>0</v>
      </c>
    </row>
    <row r="1093" spans="1:12" ht="15">
      <c r="A1093" s="112" t="s">
        <v>3078</v>
      </c>
      <c r="B1093" s="112" t="s">
        <v>3680</v>
      </c>
      <c r="C1093" s="112">
        <v>2</v>
      </c>
      <c r="D1093" s="117">
        <v>0.00028920854220742794</v>
      </c>
      <c r="E1093" s="117">
        <v>1.4074781469110214</v>
      </c>
      <c r="F1093" s="112" t="s">
        <v>4760</v>
      </c>
      <c r="G1093" s="112" t="b">
        <v>1</v>
      </c>
      <c r="H1093" s="112" t="b">
        <v>0</v>
      </c>
      <c r="I1093" s="112" t="b">
        <v>0</v>
      </c>
      <c r="J1093" s="112" t="b">
        <v>0</v>
      </c>
      <c r="K1093" s="112" t="b">
        <v>0</v>
      </c>
      <c r="L1093" s="112" t="b">
        <v>0</v>
      </c>
    </row>
    <row r="1094" spans="1:12" ht="15">
      <c r="A1094" s="112" t="s">
        <v>3079</v>
      </c>
      <c r="B1094" s="112" t="s">
        <v>3301</v>
      </c>
      <c r="C1094" s="112">
        <v>2</v>
      </c>
      <c r="D1094" s="117">
        <v>0.00028920854220742794</v>
      </c>
      <c r="E1094" s="117">
        <v>1.0932343347145486</v>
      </c>
      <c r="F1094" s="112" t="s">
        <v>4760</v>
      </c>
      <c r="G1094" s="112" t="b">
        <v>0</v>
      </c>
      <c r="H1094" s="112" t="b">
        <v>0</v>
      </c>
      <c r="I1094" s="112" t="b">
        <v>0</v>
      </c>
      <c r="J1094" s="112" t="b">
        <v>0</v>
      </c>
      <c r="K1094" s="112" t="b">
        <v>0</v>
      </c>
      <c r="L1094" s="112" t="b">
        <v>0</v>
      </c>
    </row>
    <row r="1095" spans="1:12" ht="15">
      <c r="A1095" s="112" t="s">
        <v>3090</v>
      </c>
      <c r="B1095" s="112" t="s">
        <v>3265</v>
      </c>
      <c r="C1095" s="112">
        <v>2</v>
      </c>
      <c r="D1095" s="117">
        <v>0.00028920854220742794</v>
      </c>
      <c r="E1095" s="117">
        <v>1.4083045876588036</v>
      </c>
      <c r="F1095" s="112" t="s">
        <v>4760</v>
      </c>
      <c r="G1095" s="112" t="b">
        <v>0</v>
      </c>
      <c r="H1095" s="112" t="b">
        <v>0</v>
      </c>
      <c r="I1095" s="112" t="b">
        <v>0</v>
      </c>
      <c r="J1095" s="112" t="b">
        <v>0</v>
      </c>
      <c r="K1095" s="112" t="b">
        <v>0</v>
      </c>
      <c r="L1095" s="112" t="b">
        <v>0</v>
      </c>
    </row>
    <row r="1096" spans="1:12" ht="15">
      <c r="A1096" s="112" t="s">
        <v>3265</v>
      </c>
      <c r="B1096" s="112" t="s">
        <v>3101</v>
      </c>
      <c r="C1096" s="112">
        <v>2</v>
      </c>
      <c r="D1096" s="117">
        <v>0.00028920854220742794</v>
      </c>
      <c r="E1096" s="117">
        <v>1.7219237106308054</v>
      </c>
      <c r="F1096" s="112" t="s">
        <v>4760</v>
      </c>
      <c r="G1096" s="112" t="b">
        <v>0</v>
      </c>
      <c r="H1096" s="112" t="b">
        <v>0</v>
      </c>
      <c r="I1096" s="112" t="b">
        <v>0</v>
      </c>
      <c r="J1096" s="112" t="b">
        <v>0</v>
      </c>
      <c r="K1096" s="112" t="b">
        <v>0</v>
      </c>
      <c r="L1096" s="112" t="b">
        <v>0</v>
      </c>
    </row>
    <row r="1097" spans="1:12" ht="15">
      <c r="A1097" s="112" t="s">
        <v>3868</v>
      </c>
      <c r="B1097" s="112" t="s">
        <v>3176</v>
      </c>
      <c r="C1097" s="112">
        <v>2</v>
      </c>
      <c r="D1097" s="117">
        <v>0.00028920854220742794</v>
      </c>
      <c r="E1097" s="117">
        <v>2.776281372953398</v>
      </c>
      <c r="F1097" s="112" t="s">
        <v>4760</v>
      </c>
      <c r="G1097" s="112" t="b">
        <v>0</v>
      </c>
      <c r="H1097" s="112" t="b">
        <v>0</v>
      </c>
      <c r="I1097" s="112" t="b">
        <v>0</v>
      </c>
      <c r="J1097" s="112" t="b">
        <v>0</v>
      </c>
      <c r="K1097" s="112" t="b">
        <v>0</v>
      </c>
      <c r="L1097" s="112" t="b">
        <v>0</v>
      </c>
    </row>
    <row r="1098" spans="1:12" ht="15">
      <c r="A1098" s="112" t="s">
        <v>3176</v>
      </c>
      <c r="B1098" s="112" t="s">
        <v>3222</v>
      </c>
      <c r="C1098" s="112">
        <v>2</v>
      </c>
      <c r="D1098" s="117">
        <v>0.00028920854220742794</v>
      </c>
      <c r="E1098" s="117">
        <v>2.23636928837428</v>
      </c>
      <c r="F1098" s="112" t="s">
        <v>4760</v>
      </c>
      <c r="G1098" s="112" t="b">
        <v>0</v>
      </c>
      <c r="H1098" s="112" t="b">
        <v>0</v>
      </c>
      <c r="I1098" s="112" t="b">
        <v>0</v>
      </c>
      <c r="J1098" s="112" t="b">
        <v>0</v>
      </c>
      <c r="K1098" s="112" t="b">
        <v>0</v>
      </c>
      <c r="L1098" s="112" t="b">
        <v>0</v>
      </c>
    </row>
    <row r="1099" spans="1:12" ht="15">
      <c r="A1099" s="112" t="s">
        <v>3222</v>
      </c>
      <c r="B1099" s="112" t="s">
        <v>3446</v>
      </c>
      <c r="C1099" s="112">
        <v>2</v>
      </c>
      <c r="D1099" s="117">
        <v>0.00028920854220742794</v>
      </c>
      <c r="E1099" s="117">
        <v>2.651342636345098</v>
      </c>
      <c r="F1099" s="112" t="s">
        <v>4760</v>
      </c>
      <c r="G1099" s="112" t="b">
        <v>0</v>
      </c>
      <c r="H1099" s="112" t="b">
        <v>0</v>
      </c>
      <c r="I1099" s="112" t="b">
        <v>0</v>
      </c>
      <c r="J1099" s="112" t="b">
        <v>0</v>
      </c>
      <c r="K1099" s="112" t="b">
        <v>0</v>
      </c>
      <c r="L1099" s="112" t="b">
        <v>0</v>
      </c>
    </row>
    <row r="1100" spans="1:12" ht="15">
      <c r="A1100" s="112" t="s">
        <v>3476</v>
      </c>
      <c r="B1100" s="112" t="s">
        <v>3088</v>
      </c>
      <c r="C1100" s="112">
        <v>2</v>
      </c>
      <c r="D1100" s="117">
        <v>0.00028920854220742794</v>
      </c>
      <c r="E1100" s="117">
        <v>1.6645709020788533</v>
      </c>
      <c r="F1100" s="112" t="s">
        <v>4760</v>
      </c>
      <c r="G1100" s="112" t="b">
        <v>0</v>
      </c>
      <c r="H1100" s="112" t="b">
        <v>0</v>
      </c>
      <c r="I1100" s="112" t="b">
        <v>0</v>
      </c>
      <c r="J1100" s="112" t="b">
        <v>0</v>
      </c>
      <c r="K1100" s="112" t="b">
        <v>0</v>
      </c>
      <c r="L1100" s="112" t="b">
        <v>0</v>
      </c>
    </row>
    <row r="1101" spans="1:12" ht="15">
      <c r="A1101" s="112" t="s">
        <v>3478</v>
      </c>
      <c r="B1101" s="112" t="s">
        <v>3431</v>
      </c>
      <c r="C1101" s="112">
        <v>2</v>
      </c>
      <c r="D1101" s="117">
        <v>0.00028920854220742794</v>
      </c>
      <c r="E1101" s="117">
        <v>2.873191385961454</v>
      </c>
      <c r="F1101" s="112" t="s">
        <v>4760</v>
      </c>
      <c r="G1101" s="112" t="b">
        <v>0</v>
      </c>
      <c r="H1101" s="112" t="b">
        <v>0</v>
      </c>
      <c r="I1101" s="112" t="b">
        <v>0</v>
      </c>
      <c r="J1101" s="112" t="b">
        <v>0</v>
      </c>
      <c r="K1101" s="112" t="b">
        <v>0</v>
      </c>
      <c r="L1101" s="112" t="b">
        <v>0</v>
      </c>
    </row>
    <row r="1102" spans="1:12" ht="15">
      <c r="A1102" s="112" t="s">
        <v>3431</v>
      </c>
      <c r="B1102" s="112" t="s">
        <v>3574</v>
      </c>
      <c r="C1102" s="112">
        <v>2</v>
      </c>
      <c r="D1102" s="117">
        <v>0.0003333834626952086</v>
      </c>
      <c r="E1102" s="117">
        <v>2.9523726320090793</v>
      </c>
      <c r="F1102" s="112" t="s">
        <v>4760</v>
      </c>
      <c r="G1102" s="112" t="b">
        <v>0</v>
      </c>
      <c r="H1102" s="112" t="b">
        <v>0</v>
      </c>
      <c r="I1102" s="112" t="b">
        <v>0</v>
      </c>
      <c r="J1102" s="112" t="b">
        <v>0</v>
      </c>
      <c r="K1102" s="112" t="b">
        <v>0</v>
      </c>
      <c r="L1102" s="112" t="b">
        <v>0</v>
      </c>
    </row>
    <row r="1103" spans="1:12" ht="15">
      <c r="A1103" s="112" t="s">
        <v>3575</v>
      </c>
      <c r="B1103" s="112" t="s">
        <v>3233</v>
      </c>
      <c r="C1103" s="112">
        <v>2</v>
      </c>
      <c r="D1103" s="117">
        <v>0.00028920854220742794</v>
      </c>
      <c r="E1103" s="117">
        <v>2.651342636345098</v>
      </c>
      <c r="F1103" s="112" t="s">
        <v>4760</v>
      </c>
      <c r="G1103" s="112" t="b">
        <v>0</v>
      </c>
      <c r="H1103" s="112" t="b">
        <v>0</v>
      </c>
      <c r="I1103" s="112" t="b">
        <v>0</v>
      </c>
      <c r="J1103" s="112" t="b">
        <v>0</v>
      </c>
      <c r="K1103" s="112" t="b">
        <v>0</v>
      </c>
      <c r="L1103" s="112" t="b">
        <v>0</v>
      </c>
    </row>
    <row r="1104" spans="1:12" ht="15">
      <c r="A1104" s="112" t="s">
        <v>3348</v>
      </c>
      <c r="B1104" s="112" t="s">
        <v>4343</v>
      </c>
      <c r="C1104" s="112">
        <v>2</v>
      </c>
      <c r="D1104" s="117">
        <v>0.00028920854220742794</v>
      </c>
      <c r="E1104" s="117">
        <v>3.225373904072817</v>
      </c>
      <c r="F1104" s="112" t="s">
        <v>4760</v>
      </c>
      <c r="G1104" s="112" t="b">
        <v>0</v>
      </c>
      <c r="H1104" s="112" t="b">
        <v>0</v>
      </c>
      <c r="I1104" s="112" t="b">
        <v>0</v>
      </c>
      <c r="J1104" s="112" t="b">
        <v>0</v>
      </c>
      <c r="K1104" s="112" t="b">
        <v>0</v>
      </c>
      <c r="L1104" s="112" t="b">
        <v>0</v>
      </c>
    </row>
    <row r="1105" spans="1:12" ht="15">
      <c r="A1105" s="112" t="s">
        <v>3079</v>
      </c>
      <c r="B1105" s="112" t="s">
        <v>3575</v>
      </c>
      <c r="C1105" s="112">
        <v>2</v>
      </c>
      <c r="D1105" s="117">
        <v>0.00028920854220742794</v>
      </c>
      <c r="E1105" s="117">
        <v>1.3485068398178546</v>
      </c>
      <c r="F1105" s="112" t="s">
        <v>4760</v>
      </c>
      <c r="G1105" s="112" t="b">
        <v>0</v>
      </c>
      <c r="H1105" s="112" t="b">
        <v>0</v>
      </c>
      <c r="I1105" s="112" t="b">
        <v>0</v>
      </c>
      <c r="J1105" s="112" t="b">
        <v>0</v>
      </c>
      <c r="K1105" s="112" t="b">
        <v>0</v>
      </c>
      <c r="L1105" s="112" t="b">
        <v>0</v>
      </c>
    </row>
    <row r="1106" spans="1:12" ht="15">
      <c r="A1106" s="112" t="s">
        <v>3348</v>
      </c>
      <c r="B1106" s="112" t="s">
        <v>3233</v>
      </c>
      <c r="C1106" s="112">
        <v>2</v>
      </c>
      <c r="D1106" s="117">
        <v>0.00028920854220742794</v>
      </c>
      <c r="E1106" s="117">
        <v>2.4472226536891735</v>
      </c>
      <c r="F1106" s="112" t="s">
        <v>4760</v>
      </c>
      <c r="G1106" s="112" t="b">
        <v>0</v>
      </c>
      <c r="H1106" s="112" t="b">
        <v>0</v>
      </c>
      <c r="I1106" s="112" t="b">
        <v>0</v>
      </c>
      <c r="J1106" s="112" t="b">
        <v>0</v>
      </c>
      <c r="K1106" s="112" t="b">
        <v>0</v>
      </c>
      <c r="L1106" s="112" t="b">
        <v>0</v>
      </c>
    </row>
    <row r="1107" spans="1:12" ht="15">
      <c r="A1107" s="112" t="s">
        <v>3233</v>
      </c>
      <c r="B1107" s="112" t="s">
        <v>3096</v>
      </c>
      <c r="C1107" s="112">
        <v>2</v>
      </c>
      <c r="D1107" s="117">
        <v>0.00028920854220742794</v>
      </c>
      <c r="E1107" s="117">
        <v>1.4990542919620415</v>
      </c>
      <c r="F1107" s="112" t="s">
        <v>4760</v>
      </c>
      <c r="G1107" s="112" t="b">
        <v>0</v>
      </c>
      <c r="H1107" s="112" t="b">
        <v>0</v>
      </c>
      <c r="I1107" s="112" t="b">
        <v>0</v>
      </c>
      <c r="J1107" s="112" t="b">
        <v>0</v>
      </c>
      <c r="K1107" s="112" t="b">
        <v>0</v>
      </c>
      <c r="L1107" s="112" t="b">
        <v>0</v>
      </c>
    </row>
    <row r="1108" spans="1:12" ht="15">
      <c r="A1108" s="112" t="s">
        <v>3078</v>
      </c>
      <c r="B1108" s="112" t="s">
        <v>4348</v>
      </c>
      <c r="C1108" s="112">
        <v>2</v>
      </c>
      <c r="D1108" s="117">
        <v>0.00028920854220742794</v>
      </c>
      <c r="E1108" s="117">
        <v>1.7085081425750026</v>
      </c>
      <c r="F1108" s="112" t="s">
        <v>4760</v>
      </c>
      <c r="G1108" s="112" t="b">
        <v>1</v>
      </c>
      <c r="H1108" s="112" t="b">
        <v>0</v>
      </c>
      <c r="I1108" s="112" t="b">
        <v>0</v>
      </c>
      <c r="J1108" s="112" t="b">
        <v>0</v>
      </c>
      <c r="K1108" s="112" t="b">
        <v>0</v>
      </c>
      <c r="L1108" s="112" t="b">
        <v>0</v>
      </c>
    </row>
    <row r="1109" spans="1:12" ht="15">
      <c r="A1109" s="112" t="s">
        <v>4350</v>
      </c>
      <c r="B1109" s="112" t="s">
        <v>3479</v>
      </c>
      <c r="C1109" s="112">
        <v>2</v>
      </c>
      <c r="D1109" s="117">
        <v>0.00028920854220742794</v>
      </c>
      <c r="E1109" s="117">
        <v>3.350312640681117</v>
      </c>
      <c r="F1109" s="112" t="s">
        <v>4760</v>
      </c>
      <c r="G1109" s="112" t="b">
        <v>0</v>
      </c>
      <c r="H1109" s="112" t="b">
        <v>1</v>
      </c>
      <c r="I1109" s="112" t="b">
        <v>0</v>
      </c>
      <c r="J1109" s="112" t="b">
        <v>0</v>
      </c>
      <c r="K1109" s="112" t="b">
        <v>0</v>
      </c>
      <c r="L1109" s="112" t="b">
        <v>0</v>
      </c>
    </row>
    <row r="1110" spans="1:12" ht="15">
      <c r="A1110" s="112" t="s">
        <v>3434</v>
      </c>
      <c r="B1110" s="112" t="s">
        <v>3336</v>
      </c>
      <c r="C1110" s="112">
        <v>2</v>
      </c>
      <c r="D1110" s="117">
        <v>0.00028920854220742794</v>
      </c>
      <c r="E1110" s="117">
        <v>2.7482526493531543</v>
      </c>
      <c r="F1110" s="112" t="s">
        <v>4760</v>
      </c>
      <c r="G1110" s="112" t="b">
        <v>0</v>
      </c>
      <c r="H1110" s="112" t="b">
        <v>0</v>
      </c>
      <c r="I1110" s="112" t="b">
        <v>0</v>
      </c>
      <c r="J1110" s="112" t="b">
        <v>0</v>
      </c>
      <c r="K1110" s="112" t="b">
        <v>0</v>
      </c>
      <c r="L1110" s="112" t="b">
        <v>0</v>
      </c>
    </row>
    <row r="1111" spans="1:12" ht="15">
      <c r="A1111" s="112" t="s">
        <v>3602</v>
      </c>
      <c r="B1111" s="112" t="s">
        <v>3819</v>
      </c>
      <c r="C1111" s="112">
        <v>2</v>
      </c>
      <c r="D1111" s="117">
        <v>0.00028920854220742794</v>
      </c>
      <c r="E1111" s="117">
        <v>3.350312640681117</v>
      </c>
      <c r="F1111" s="112" t="s">
        <v>4760</v>
      </c>
      <c r="G1111" s="112" t="b">
        <v>0</v>
      </c>
      <c r="H1111" s="112" t="b">
        <v>0</v>
      </c>
      <c r="I1111" s="112" t="b">
        <v>0</v>
      </c>
      <c r="J1111" s="112" t="b">
        <v>0</v>
      </c>
      <c r="K1111" s="112" t="b">
        <v>0</v>
      </c>
      <c r="L1111" s="112" t="b">
        <v>0</v>
      </c>
    </row>
    <row r="1112" spans="1:12" ht="15">
      <c r="A1112" s="112" t="s">
        <v>3081</v>
      </c>
      <c r="B1112" s="112" t="s">
        <v>3409</v>
      </c>
      <c r="C1112" s="112">
        <v>2</v>
      </c>
      <c r="D1112" s="117">
        <v>0.0003333834626952086</v>
      </c>
      <c r="E1112" s="117">
        <v>1.3463497435856895</v>
      </c>
      <c r="F1112" s="112" t="s">
        <v>4760</v>
      </c>
      <c r="G1112" s="112" t="b">
        <v>0</v>
      </c>
      <c r="H1112" s="112" t="b">
        <v>0</v>
      </c>
      <c r="I1112" s="112" t="b">
        <v>0</v>
      </c>
      <c r="J1112" s="112" t="b">
        <v>0</v>
      </c>
      <c r="K1112" s="112" t="b">
        <v>0</v>
      </c>
      <c r="L1112" s="112" t="b">
        <v>0</v>
      </c>
    </row>
    <row r="1113" spans="1:12" ht="15">
      <c r="A1113" s="112" t="s">
        <v>3681</v>
      </c>
      <c r="B1113" s="112" t="s">
        <v>3096</v>
      </c>
      <c r="C1113" s="112">
        <v>2</v>
      </c>
      <c r="D1113" s="117">
        <v>0.00028920854220742794</v>
      </c>
      <c r="E1113" s="117">
        <v>1.976175546681704</v>
      </c>
      <c r="F1113" s="112" t="s">
        <v>4760</v>
      </c>
      <c r="G1113" s="112" t="b">
        <v>0</v>
      </c>
      <c r="H1113" s="112" t="b">
        <v>0</v>
      </c>
      <c r="I1113" s="112" t="b">
        <v>0</v>
      </c>
      <c r="J1113" s="112" t="b">
        <v>0</v>
      </c>
      <c r="K1113" s="112" t="b">
        <v>0</v>
      </c>
      <c r="L1113" s="112" t="b">
        <v>0</v>
      </c>
    </row>
    <row r="1114" spans="1:12" ht="15">
      <c r="A1114" s="112" t="s">
        <v>3096</v>
      </c>
      <c r="B1114" s="112" t="s">
        <v>3265</v>
      </c>
      <c r="C1114" s="112">
        <v>2</v>
      </c>
      <c r="D1114" s="117">
        <v>0.00028920854220742794</v>
      </c>
      <c r="E1114" s="117">
        <v>1.5721613902974731</v>
      </c>
      <c r="F1114" s="112" t="s">
        <v>4760</v>
      </c>
      <c r="G1114" s="112" t="b">
        <v>0</v>
      </c>
      <c r="H1114" s="112" t="b">
        <v>0</v>
      </c>
      <c r="I1114" s="112" t="b">
        <v>0</v>
      </c>
      <c r="J1114" s="112" t="b">
        <v>0</v>
      </c>
      <c r="K1114" s="112" t="b">
        <v>0</v>
      </c>
      <c r="L1114" s="112" t="b">
        <v>0</v>
      </c>
    </row>
    <row r="1115" spans="1:12" ht="15">
      <c r="A1115" s="112" t="s">
        <v>3674</v>
      </c>
      <c r="B1115" s="112" t="s">
        <v>3351</v>
      </c>
      <c r="C1115" s="112">
        <v>2</v>
      </c>
      <c r="D1115" s="117">
        <v>0.0003333834626952086</v>
      </c>
      <c r="E1115" s="117">
        <v>2.9243439084088356</v>
      </c>
      <c r="F1115" s="112" t="s">
        <v>4760</v>
      </c>
      <c r="G1115" s="112" t="b">
        <v>0</v>
      </c>
      <c r="H1115" s="112" t="b">
        <v>0</v>
      </c>
      <c r="I1115" s="112" t="b">
        <v>0</v>
      </c>
      <c r="J1115" s="112" t="b">
        <v>0</v>
      </c>
      <c r="K1115" s="112" t="b">
        <v>0</v>
      </c>
      <c r="L1115" s="112" t="b">
        <v>0</v>
      </c>
    </row>
    <row r="1116" spans="1:12" ht="15">
      <c r="A1116" s="112" t="s">
        <v>3092</v>
      </c>
      <c r="B1116" s="112" t="s">
        <v>3082</v>
      </c>
      <c r="C1116" s="112">
        <v>2</v>
      </c>
      <c r="D1116" s="117">
        <v>0.00028920854220742794</v>
      </c>
      <c r="E1116" s="117">
        <v>0.4102944856734536</v>
      </c>
      <c r="F1116" s="112" t="s">
        <v>4760</v>
      </c>
      <c r="G1116" s="112" t="b">
        <v>0</v>
      </c>
      <c r="H1116" s="112" t="b">
        <v>0</v>
      </c>
      <c r="I1116" s="112" t="b">
        <v>0</v>
      </c>
      <c r="J1116" s="112" t="b">
        <v>0</v>
      </c>
      <c r="K1116" s="112" t="b">
        <v>0</v>
      </c>
      <c r="L1116" s="112" t="b">
        <v>0</v>
      </c>
    </row>
    <row r="1117" spans="1:12" ht="15">
      <c r="A1117" s="112" t="s">
        <v>3230</v>
      </c>
      <c r="B1117" s="112" t="s">
        <v>3078</v>
      </c>
      <c r="C1117" s="112">
        <v>2</v>
      </c>
      <c r="D1117" s="117">
        <v>0.0003333834626952086</v>
      </c>
      <c r="E1117" s="117">
        <v>0.9832674849505786</v>
      </c>
      <c r="F1117" s="112" t="s">
        <v>4760</v>
      </c>
      <c r="G1117" s="112" t="b">
        <v>0</v>
      </c>
      <c r="H1117" s="112" t="b">
        <v>0</v>
      </c>
      <c r="I1117" s="112" t="b">
        <v>0</v>
      </c>
      <c r="J1117" s="112" t="b">
        <v>1</v>
      </c>
      <c r="K1117" s="112" t="b">
        <v>0</v>
      </c>
      <c r="L1117" s="112" t="b">
        <v>0</v>
      </c>
    </row>
    <row r="1118" spans="1:12" ht="15">
      <c r="A1118" s="112" t="s">
        <v>3578</v>
      </c>
      <c r="B1118" s="112" t="s">
        <v>3273</v>
      </c>
      <c r="C1118" s="112">
        <v>2</v>
      </c>
      <c r="D1118" s="117">
        <v>0.00028920854220742794</v>
      </c>
      <c r="E1118" s="117">
        <v>2.7305238823927227</v>
      </c>
      <c r="F1118" s="112" t="s">
        <v>4760</v>
      </c>
      <c r="G1118" s="112" t="b">
        <v>0</v>
      </c>
      <c r="H1118" s="112" t="b">
        <v>1</v>
      </c>
      <c r="I1118" s="112" t="b">
        <v>0</v>
      </c>
      <c r="J1118" s="112" t="b">
        <v>0</v>
      </c>
      <c r="K1118" s="112" t="b">
        <v>0</v>
      </c>
      <c r="L1118" s="112" t="b">
        <v>0</v>
      </c>
    </row>
    <row r="1119" spans="1:12" ht="15">
      <c r="A1119" s="112" t="s">
        <v>3116</v>
      </c>
      <c r="B1119" s="112" t="s">
        <v>3090</v>
      </c>
      <c r="C1119" s="112">
        <v>2</v>
      </c>
      <c r="D1119" s="117">
        <v>0.00028920854220742794</v>
      </c>
      <c r="E1119" s="117">
        <v>0.8897906477809162</v>
      </c>
      <c r="F1119" s="112" t="s">
        <v>4760</v>
      </c>
      <c r="G1119" s="112" t="b">
        <v>0</v>
      </c>
      <c r="H1119" s="112" t="b">
        <v>0</v>
      </c>
      <c r="I1119" s="112" t="b">
        <v>0</v>
      </c>
      <c r="J1119" s="112" t="b">
        <v>0</v>
      </c>
      <c r="K1119" s="112" t="b">
        <v>0</v>
      </c>
      <c r="L1119" s="112" t="b">
        <v>0</v>
      </c>
    </row>
    <row r="1120" spans="1:12" ht="15">
      <c r="A1120" s="112" t="s">
        <v>3079</v>
      </c>
      <c r="B1120" s="112" t="s">
        <v>3351</v>
      </c>
      <c r="C1120" s="112">
        <v>2</v>
      </c>
      <c r="D1120" s="117">
        <v>0.00028920854220742794</v>
      </c>
      <c r="E1120" s="117">
        <v>1.1443868571619298</v>
      </c>
      <c r="F1120" s="112" t="s">
        <v>4760</v>
      </c>
      <c r="G1120" s="112" t="b">
        <v>0</v>
      </c>
      <c r="H1120" s="112" t="b">
        <v>0</v>
      </c>
      <c r="I1120" s="112" t="b">
        <v>0</v>
      </c>
      <c r="J1120" s="112" t="b">
        <v>0</v>
      </c>
      <c r="K1120" s="112" t="b">
        <v>0</v>
      </c>
      <c r="L1120" s="112" t="b">
        <v>0</v>
      </c>
    </row>
    <row r="1121" spans="1:12" ht="15">
      <c r="A1121" s="112" t="s">
        <v>4354</v>
      </c>
      <c r="B1121" s="112" t="s">
        <v>3289</v>
      </c>
      <c r="C1121" s="112">
        <v>2</v>
      </c>
      <c r="D1121" s="117">
        <v>0.00028920854220742794</v>
      </c>
      <c r="E1121" s="117">
        <v>3.1742213816254354</v>
      </c>
      <c r="F1121" s="112" t="s">
        <v>4760</v>
      </c>
      <c r="G1121" s="112" t="b">
        <v>0</v>
      </c>
      <c r="H1121" s="112" t="b">
        <v>0</v>
      </c>
      <c r="I1121" s="112" t="b">
        <v>0</v>
      </c>
      <c r="J1121" s="112" t="b">
        <v>0</v>
      </c>
      <c r="K1121" s="112" t="b">
        <v>0</v>
      </c>
      <c r="L1121" s="112" t="b">
        <v>0</v>
      </c>
    </row>
    <row r="1122" spans="1:12" ht="15">
      <c r="A1122" s="112" t="s">
        <v>3882</v>
      </c>
      <c r="B1122" s="112" t="s">
        <v>3687</v>
      </c>
      <c r="C1122" s="112">
        <v>2</v>
      </c>
      <c r="D1122" s="117">
        <v>0.0003333834626952086</v>
      </c>
      <c r="E1122" s="117">
        <v>3.4752513772894167</v>
      </c>
      <c r="F1122" s="112" t="s">
        <v>4760</v>
      </c>
      <c r="G1122" s="112" t="b">
        <v>0</v>
      </c>
      <c r="H1122" s="112" t="b">
        <v>0</v>
      </c>
      <c r="I1122" s="112" t="b">
        <v>0</v>
      </c>
      <c r="J1122" s="112" t="b">
        <v>0</v>
      </c>
      <c r="K1122" s="112" t="b">
        <v>0</v>
      </c>
      <c r="L1122" s="112" t="b">
        <v>0</v>
      </c>
    </row>
    <row r="1123" spans="1:12" ht="15">
      <c r="A1123" s="112" t="s">
        <v>3687</v>
      </c>
      <c r="B1123" s="112" t="s">
        <v>3088</v>
      </c>
      <c r="C1123" s="112">
        <v>2</v>
      </c>
      <c r="D1123" s="117">
        <v>0.0003333834626952086</v>
      </c>
      <c r="E1123" s="117">
        <v>1.8406621611345344</v>
      </c>
      <c r="F1123" s="112" t="s">
        <v>4760</v>
      </c>
      <c r="G1123" s="112" t="b">
        <v>0</v>
      </c>
      <c r="H1123" s="112" t="b">
        <v>0</v>
      </c>
      <c r="I1123" s="112" t="b">
        <v>0</v>
      </c>
      <c r="J1123" s="112" t="b">
        <v>0</v>
      </c>
      <c r="K1123" s="112" t="b">
        <v>0</v>
      </c>
      <c r="L1123" s="112" t="b">
        <v>0</v>
      </c>
    </row>
    <row r="1124" spans="1:12" ht="15">
      <c r="A1124" s="112" t="s">
        <v>4357</v>
      </c>
      <c r="B1124" s="112" t="s">
        <v>3883</v>
      </c>
      <c r="C1124" s="112">
        <v>2</v>
      </c>
      <c r="D1124" s="117">
        <v>0.0003333834626952086</v>
      </c>
      <c r="E1124" s="117">
        <v>3.651342636345098</v>
      </c>
      <c r="F1124" s="112" t="s">
        <v>4760</v>
      </c>
      <c r="G1124" s="112" t="b">
        <v>0</v>
      </c>
      <c r="H1124" s="112" t="b">
        <v>0</v>
      </c>
      <c r="I1124" s="112" t="b">
        <v>0</v>
      </c>
      <c r="J1124" s="112" t="b">
        <v>0</v>
      </c>
      <c r="K1124" s="112" t="b">
        <v>0</v>
      </c>
      <c r="L1124" s="112" t="b">
        <v>0</v>
      </c>
    </row>
    <row r="1125" spans="1:12" ht="15">
      <c r="A1125" s="112" t="s">
        <v>3079</v>
      </c>
      <c r="B1125" s="112" t="s">
        <v>3082</v>
      </c>
      <c r="C1125" s="112">
        <v>2</v>
      </c>
      <c r="D1125" s="117">
        <v>0.00028920854220742794</v>
      </c>
      <c r="E1125" s="117">
        <v>-0.07962795421093437</v>
      </c>
      <c r="F1125" s="112" t="s">
        <v>4760</v>
      </c>
      <c r="G1125" s="112" t="b">
        <v>0</v>
      </c>
      <c r="H1125" s="112" t="b">
        <v>0</v>
      </c>
      <c r="I1125" s="112" t="b">
        <v>0</v>
      </c>
      <c r="J1125" s="112" t="b">
        <v>0</v>
      </c>
      <c r="K1125" s="112" t="b">
        <v>0</v>
      </c>
      <c r="L1125" s="112" t="b">
        <v>0</v>
      </c>
    </row>
    <row r="1126" spans="1:12" ht="15">
      <c r="A1126" s="112" t="s">
        <v>3210</v>
      </c>
      <c r="B1126" s="112" t="s">
        <v>4364</v>
      </c>
      <c r="C1126" s="112">
        <v>2</v>
      </c>
      <c r="D1126" s="117">
        <v>0.00028920854220742794</v>
      </c>
      <c r="E1126" s="117">
        <v>3.0145205387579237</v>
      </c>
      <c r="F1126" s="112" t="s">
        <v>4760</v>
      </c>
      <c r="G1126" s="112" t="b">
        <v>0</v>
      </c>
      <c r="H1126" s="112" t="b">
        <v>0</v>
      </c>
      <c r="I1126" s="112" t="b">
        <v>0</v>
      </c>
      <c r="J1126" s="112" t="b">
        <v>0</v>
      </c>
      <c r="K1126" s="112" t="b">
        <v>0</v>
      </c>
      <c r="L1126" s="112" t="b">
        <v>0</v>
      </c>
    </row>
    <row r="1127" spans="1:12" ht="15">
      <c r="A1127" s="112" t="s">
        <v>4364</v>
      </c>
      <c r="B1127" s="112" t="s">
        <v>3116</v>
      </c>
      <c r="C1127" s="112">
        <v>2</v>
      </c>
      <c r="D1127" s="117">
        <v>0.00028920854220742794</v>
      </c>
      <c r="E1127" s="117">
        <v>2.6233139127448544</v>
      </c>
      <c r="F1127" s="112" t="s">
        <v>4760</v>
      </c>
      <c r="G1127" s="112" t="b">
        <v>0</v>
      </c>
      <c r="H1127" s="112" t="b">
        <v>0</v>
      </c>
      <c r="I1127" s="112" t="b">
        <v>0</v>
      </c>
      <c r="J1127" s="112" t="b">
        <v>0</v>
      </c>
      <c r="K1127" s="112" t="b">
        <v>0</v>
      </c>
      <c r="L1127" s="112" t="b">
        <v>0</v>
      </c>
    </row>
    <row r="1128" spans="1:12" ht="15">
      <c r="A1128" s="112" t="s">
        <v>4366</v>
      </c>
      <c r="B1128" s="112" t="s">
        <v>3306</v>
      </c>
      <c r="C1128" s="112">
        <v>2</v>
      </c>
      <c r="D1128" s="117">
        <v>0.00028920854220742794</v>
      </c>
      <c r="E1128" s="117">
        <v>3.1742213816254354</v>
      </c>
      <c r="F1128" s="112" t="s">
        <v>4760</v>
      </c>
      <c r="G1128" s="112" t="b">
        <v>0</v>
      </c>
      <c r="H1128" s="112" t="b">
        <v>0</v>
      </c>
      <c r="I1128" s="112" t="b">
        <v>0</v>
      </c>
      <c r="J1128" s="112" t="b">
        <v>0</v>
      </c>
      <c r="K1128" s="112" t="b">
        <v>0</v>
      </c>
      <c r="L1128" s="112" t="b">
        <v>0</v>
      </c>
    </row>
    <row r="1129" spans="1:12" ht="15">
      <c r="A1129" s="112" t="s">
        <v>3119</v>
      </c>
      <c r="B1129" s="112" t="s">
        <v>3090</v>
      </c>
      <c r="C1129" s="112">
        <v>2</v>
      </c>
      <c r="D1129" s="117">
        <v>0.00028920854220742794</v>
      </c>
      <c r="E1129" s="117">
        <v>0.9769408234998164</v>
      </c>
      <c r="F1129" s="112" t="s">
        <v>4760</v>
      </c>
      <c r="G1129" s="112" t="b">
        <v>0</v>
      </c>
      <c r="H1129" s="112" t="b">
        <v>0</v>
      </c>
      <c r="I1129" s="112" t="b">
        <v>0</v>
      </c>
      <c r="J1129" s="112" t="b">
        <v>0</v>
      </c>
      <c r="K1129" s="112" t="b">
        <v>0</v>
      </c>
      <c r="L1129" s="112" t="b">
        <v>0</v>
      </c>
    </row>
    <row r="1130" spans="1:12" ht="15">
      <c r="A1130" s="112" t="s">
        <v>3278</v>
      </c>
      <c r="B1130" s="112" t="s">
        <v>3243</v>
      </c>
      <c r="C1130" s="112">
        <v>2</v>
      </c>
      <c r="D1130" s="117">
        <v>0.0003333834626952086</v>
      </c>
      <c r="E1130" s="117">
        <v>2.3881012015705165</v>
      </c>
      <c r="F1130" s="112" t="s">
        <v>4760</v>
      </c>
      <c r="G1130" s="112" t="b">
        <v>0</v>
      </c>
      <c r="H1130" s="112" t="b">
        <v>0</v>
      </c>
      <c r="I1130" s="112" t="b">
        <v>0</v>
      </c>
      <c r="J1130" s="112" t="b">
        <v>0</v>
      </c>
      <c r="K1130" s="112" t="b">
        <v>0</v>
      </c>
      <c r="L1130" s="112" t="b">
        <v>0</v>
      </c>
    </row>
    <row r="1131" spans="1:12" ht="15">
      <c r="A1131" s="112" t="s">
        <v>3278</v>
      </c>
      <c r="B1131" s="112" t="s">
        <v>3407</v>
      </c>
      <c r="C1131" s="112">
        <v>2</v>
      </c>
      <c r="D1131" s="117">
        <v>0.0003333834626952086</v>
      </c>
      <c r="E1131" s="117">
        <v>2.584395846714485</v>
      </c>
      <c r="F1131" s="112" t="s">
        <v>4760</v>
      </c>
      <c r="G1131" s="112" t="b">
        <v>0</v>
      </c>
      <c r="H1131" s="112" t="b">
        <v>0</v>
      </c>
      <c r="I1131" s="112" t="b">
        <v>0</v>
      </c>
      <c r="J1131" s="112" t="b">
        <v>0</v>
      </c>
      <c r="K1131" s="112" t="b">
        <v>0</v>
      </c>
      <c r="L1131" s="112" t="b">
        <v>0</v>
      </c>
    </row>
    <row r="1132" spans="1:12" ht="15">
      <c r="A1132" s="112" t="s">
        <v>3234</v>
      </c>
      <c r="B1132" s="112" t="s">
        <v>4372</v>
      </c>
      <c r="C1132" s="112">
        <v>2</v>
      </c>
      <c r="D1132" s="117">
        <v>0.0003333834626952086</v>
      </c>
      <c r="E1132" s="117">
        <v>3.0492826450171355</v>
      </c>
      <c r="F1132" s="112" t="s">
        <v>4760</v>
      </c>
      <c r="G1132" s="112" t="b">
        <v>0</v>
      </c>
      <c r="H1132" s="112" t="b">
        <v>0</v>
      </c>
      <c r="I1132" s="112" t="b">
        <v>0</v>
      </c>
      <c r="J1132" s="112" t="b">
        <v>0</v>
      </c>
      <c r="K1132" s="112" t="b">
        <v>0</v>
      </c>
      <c r="L1132" s="112" t="b">
        <v>0</v>
      </c>
    </row>
    <row r="1133" spans="1:12" ht="15">
      <c r="A1133" s="112" t="s">
        <v>3666</v>
      </c>
      <c r="B1133" s="112" t="s">
        <v>3891</v>
      </c>
      <c r="C1133" s="112">
        <v>2</v>
      </c>
      <c r="D1133" s="117">
        <v>0.0003333834626952086</v>
      </c>
      <c r="E1133" s="117">
        <v>3.350312640681117</v>
      </c>
      <c r="F1133" s="112" t="s">
        <v>4760</v>
      </c>
      <c r="G1133" s="112" t="b">
        <v>0</v>
      </c>
      <c r="H1133" s="112" t="b">
        <v>0</v>
      </c>
      <c r="I1133" s="112" t="b">
        <v>0</v>
      </c>
      <c r="J1133" s="112" t="b">
        <v>0</v>
      </c>
      <c r="K1133" s="112" t="b">
        <v>0</v>
      </c>
      <c r="L1133" s="112" t="b">
        <v>0</v>
      </c>
    </row>
    <row r="1134" spans="1:12" ht="15">
      <c r="A1134" s="112" t="s">
        <v>4375</v>
      </c>
      <c r="B1134" s="112" t="s">
        <v>3690</v>
      </c>
      <c r="C1134" s="112">
        <v>2</v>
      </c>
      <c r="D1134" s="117">
        <v>0.0003333834626952086</v>
      </c>
      <c r="E1134" s="117">
        <v>3.526403899736798</v>
      </c>
      <c r="F1134" s="112" t="s">
        <v>4760</v>
      </c>
      <c r="G1134" s="112" t="b">
        <v>0</v>
      </c>
      <c r="H1134" s="112" t="b">
        <v>0</v>
      </c>
      <c r="I1134" s="112" t="b">
        <v>0</v>
      </c>
      <c r="J1134" s="112" t="b">
        <v>0</v>
      </c>
      <c r="K1134" s="112" t="b">
        <v>0</v>
      </c>
      <c r="L1134" s="112" t="b">
        <v>0</v>
      </c>
    </row>
    <row r="1135" spans="1:12" ht="15">
      <c r="A1135" s="112" t="s">
        <v>3308</v>
      </c>
      <c r="B1135" s="112" t="s">
        <v>4376</v>
      </c>
      <c r="C1135" s="112">
        <v>2</v>
      </c>
      <c r="D1135" s="117">
        <v>0.0003333834626952086</v>
      </c>
      <c r="E1135" s="117">
        <v>3.1742213816254354</v>
      </c>
      <c r="F1135" s="112" t="s">
        <v>4760</v>
      </c>
      <c r="G1135" s="112" t="b">
        <v>0</v>
      </c>
      <c r="H1135" s="112" t="b">
        <v>0</v>
      </c>
      <c r="I1135" s="112" t="b">
        <v>0</v>
      </c>
      <c r="J1135" s="112" t="b">
        <v>0</v>
      </c>
      <c r="K1135" s="112" t="b">
        <v>0</v>
      </c>
      <c r="L1135" s="112" t="b">
        <v>0</v>
      </c>
    </row>
    <row r="1136" spans="1:12" ht="15">
      <c r="A1136" s="112" t="s">
        <v>4377</v>
      </c>
      <c r="B1136" s="112" t="s">
        <v>3222</v>
      </c>
      <c r="C1136" s="112">
        <v>2</v>
      </c>
      <c r="D1136" s="117">
        <v>0.0003333834626952086</v>
      </c>
      <c r="E1136" s="117">
        <v>3.0492826450171355</v>
      </c>
      <c r="F1136" s="112" t="s">
        <v>4760</v>
      </c>
      <c r="G1136" s="112" t="b">
        <v>0</v>
      </c>
      <c r="H1136" s="112" t="b">
        <v>0</v>
      </c>
      <c r="I1136" s="112" t="b">
        <v>0</v>
      </c>
      <c r="J1136" s="112" t="b">
        <v>0</v>
      </c>
      <c r="K1136" s="112" t="b">
        <v>0</v>
      </c>
      <c r="L1136" s="112" t="b">
        <v>0</v>
      </c>
    </row>
    <row r="1137" spans="1:12" ht="15">
      <c r="A1137" s="112" t="s">
        <v>3091</v>
      </c>
      <c r="B1137" s="112" t="s">
        <v>3142</v>
      </c>
      <c r="C1137" s="112">
        <v>2</v>
      </c>
      <c r="D1137" s="117">
        <v>0.00028920854220742794</v>
      </c>
      <c r="E1137" s="117">
        <v>1.1372378153722655</v>
      </c>
      <c r="F1137" s="112" t="s">
        <v>4760</v>
      </c>
      <c r="G1137" s="112" t="b">
        <v>0</v>
      </c>
      <c r="H1137" s="112" t="b">
        <v>0</v>
      </c>
      <c r="I1137" s="112" t="b">
        <v>0</v>
      </c>
      <c r="J1137" s="112" t="b">
        <v>0</v>
      </c>
      <c r="K1137" s="112" t="b">
        <v>0</v>
      </c>
      <c r="L1137" s="112" t="b">
        <v>0</v>
      </c>
    </row>
    <row r="1138" spans="1:12" ht="15">
      <c r="A1138" s="112" t="s">
        <v>4379</v>
      </c>
      <c r="B1138" s="112" t="s">
        <v>3255</v>
      </c>
      <c r="C1138" s="112">
        <v>2</v>
      </c>
      <c r="D1138" s="117">
        <v>0.0003333834626952086</v>
      </c>
      <c r="E1138" s="117">
        <v>3.0870712059065353</v>
      </c>
      <c r="F1138" s="112" t="s">
        <v>4760</v>
      </c>
      <c r="G1138" s="112" t="b">
        <v>0</v>
      </c>
      <c r="H1138" s="112" t="b">
        <v>0</v>
      </c>
      <c r="I1138" s="112" t="b">
        <v>0</v>
      </c>
      <c r="J1138" s="112" t="b">
        <v>0</v>
      </c>
      <c r="K1138" s="112" t="b">
        <v>0</v>
      </c>
      <c r="L1138" s="112" t="b">
        <v>0</v>
      </c>
    </row>
    <row r="1139" spans="1:12" ht="15">
      <c r="A1139" s="112" t="s">
        <v>3445</v>
      </c>
      <c r="B1139" s="112" t="s">
        <v>4387</v>
      </c>
      <c r="C1139" s="112">
        <v>2</v>
      </c>
      <c r="D1139" s="117">
        <v>0.0003333834626952086</v>
      </c>
      <c r="E1139" s="117">
        <v>3.350312640681117</v>
      </c>
      <c r="F1139" s="112" t="s">
        <v>4760</v>
      </c>
      <c r="G1139" s="112" t="b">
        <v>0</v>
      </c>
      <c r="H1139" s="112" t="b">
        <v>0</v>
      </c>
      <c r="I1139" s="112" t="b">
        <v>0</v>
      </c>
      <c r="J1139" s="112" t="b">
        <v>0</v>
      </c>
      <c r="K1139" s="112" t="b">
        <v>0</v>
      </c>
      <c r="L1139" s="112" t="b">
        <v>0</v>
      </c>
    </row>
    <row r="1140" spans="1:12" ht="15">
      <c r="A1140" s="112" t="s">
        <v>4387</v>
      </c>
      <c r="B1140" s="112" t="s">
        <v>4388</v>
      </c>
      <c r="C1140" s="112">
        <v>2</v>
      </c>
      <c r="D1140" s="117">
        <v>0.0003333834626952086</v>
      </c>
      <c r="E1140" s="117">
        <v>3.8274338954007794</v>
      </c>
      <c r="F1140" s="112" t="s">
        <v>4760</v>
      </c>
      <c r="G1140" s="112" t="b">
        <v>0</v>
      </c>
      <c r="H1140" s="112" t="b">
        <v>0</v>
      </c>
      <c r="I1140" s="112" t="b">
        <v>0</v>
      </c>
      <c r="J1140" s="112" t="b">
        <v>0</v>
      </c>
      <c r="K1140" s="112" t="b">
        <v>0</v>
      </c>
      <c r="L1140" s="112" t="b">
        <v>0</v>
      </c>
    </row>
    <row r="1141" spans="1:12" ht="15">
      <c r="A1141" s="112" t="s">
        <v>3115</v>
      </c>
      <c r="B1141" s="112" t="s">
        <v>3403</v>
      </c>
      <c r="C1141" s="112">
        <v>2</v>
      </c>
      <c r="D1141" s="117">
        <v>0.0003333834626952086</v>
      </c>
      <c r="E1141" s="117">
        <v>2.0529169296722296</v>
      </c>
      <c r="F1141" s="112" t="s">
        <v>4760</v>
      </c>
      <c r="G1141" s="112" t="b">
        <v>0</v>
      </c>
      <c r="H1141" s="112" t="b">
        <v>0</v>
      </c>
      <c r="I1141" s="112" t="b">
        <v>0</v>
      </c>
      <c r="J1141" s="112" t="b">
        <v>0</v>
      </c>
      <c r="K1141" s="112" t="b">
        <v>0</v>
      </c>
      <c r="L1141" s="112" t="b">
        <v>0</v>
      </c>
    </row>
    <row r="1142" spans="1:12" ht="15">
      <c r="A1142" s="112" t="s">
        <v>3403</v>
      </c>
      <c r="B1142" s="112" t="s">
        <v>3234</v>
      </c>
      <c r="C1142" s="112">
        <v>2</v>
      </c>
      <c r="D1142" s="117">
        <v>0.0003333834626952086</v>
      </c>
      <c r="E1142" s="117">
        <v>2.50521460066686</v>
      </c>
      <c r="F1142" s="112" t="s">
        <v>4760</v>
      </c>
      <c r="G1142" s="112" t="b">
        <v>0</v>
      </c>
      <c r="H1142" s="112" t="b">
        <v>0</v>
      </c>
      <c r="I1142" s="112" t="b">
        <v>0</v>
      </c>
      <c r="J1142" s="112" t="b">
        <v>0</v>
      </c>
      <c r="K1142" s="112" t="b">
        <v>0</v>
      </c>
      <c r="L1142" s="112" t="b">
        <v>0</v>
      </c>
    </row>
    <row r="1143" spans="1:12" ht="15">
      <c r="A1143" s="112" t="s">
        <v>3582</v>
      </c>
      <c r="B1143" s="112" t="s">
        <v>4391</v>
      </c>
      <c r="C1143" s="112">
        <v>2</v>
      </c>
      <c r="D1143" s="117">
        <v>0.0003333834626952086</v>
      </c>
      <c r="E1143" s="117">
        <v>3.429493886728742</v>
      </c>
      <c r="F1143" s="112" t="s">
        <v>4760</v>
      </c>
      <c r="G1143" s="112" t="b">
        <v>0</v>
      </c>
      <c r="H1143" s="112" t="b">
        <v>0</v>
      </c>
      <c r="I1143" s="112" t="b">
        <v>0</v>
      </c>
      <c r="J1143" s="112" t="b">
        <v>0</v>
      </c>
      <c r="K1143" s="112" t="b">
        <v>0</v>
      </c>
      <c r="L1143" s="112" t="b">
        <v>0</v>
      </c>
    </row>
    <row r="1144" spans="1:12" ht="15">
      <c r="A1144" s="112" t="s">
        <v>3168</v>
      </c>
      <c r="B1144" s="112" t="s">
        <v>3694</v>
      </c>
      <c r="C1144" s="112">
        <v>2</v>
      </c>
      <c r="D1144" s="117">
        <v>0.0003333834626952086</v>
      </c>
      <c r="E1144" s="117">
        <v>2.651342636345098</v>
      </c>
      <c r="F1144" s="112" t="s">
        <v>4760</v>
      </c>
      <c r="G1144" s="112" t="b">
        <v>0</v>
      </c>
      <c r="H1144" s="112" t="b">
        <v>0</v>
      </c>
      <c r="I1144" s="112" t="b">
        <v>0</v>
      </c>
      <c r="J1144" s="112" t="b">
        <v>0</v>
      </c>
      <c r="K1144" s="112" t="b">
        <v>0</v>
      </c>
      <c r="L1144" s="112" t="b">
        <v>0</v>
      </c>
    </row>
    <row r="1145" spans="1:12" ht="15">
      <c r="A1145" s="112" t="s">
        <v>3109</v>
      </c>
      <c r="B1145" s="112" t="s">
        <v>3173</v>
      </c>
      <c r="C1145" s="112">
        <v>2</v>
      </c>
      <c r="D1145" s="117">
        <v>0.00028920854220742794</v>
      </c>
      <c r="E1145" s="117">
        <v>1.6301533372751598</v>
      </c>
      <c r="F1145" s="112" t="s">
        <v>4760</v>
      </c>
      <c r="G1145" s="112" t="b">
        <v>0</v>
      </c>
      <c r="H1145" s="112" t="b">
        <v>0</v>
      </c>
      <c r="I1145" s="112" t="b">
        <v>0</v>
      </c>
      <c r="J1145" s="112" t="b">
        <v>0</v>
      </c>
      <c r="K1145" s="112" t="b">
        <v>0</v>
      </c>
      <c r="L1145" s="112" t="b">
        <v>0</v>
      </c>
    </row>
    <row r="1146" spans="1:12" ht="15">
      <c r="A1146" s="112" t="s">
        <v>3081</v>
      </c>
      <c r="B1146" s="112" t="s">
        <v>3173</v>
      </c>
      <c r="C1146" s="112">
        <v>2</v>
      </c>
      <c r="D1146" s="117">
        <v>0.00028920854220742794</v>
      </c>
      <c r="E1146" s="117">
        <v>1.0153565245442648</v>
      </c>
      <c r="F1146" s="112" t="s">
        <v>4760</v>
      </c>
      <c r="G1146" s="112" t="b">
        <v>0</v>
      </c>
      <c r="H1146" s="112" t="b">
        <v>0</v>
      </c>
      <c r="I1146" s="112" t="b">
        <v>0</v>
      </c>
      <c r="J1146" s="112" t="b">
        <v>0</v>
      </c>
      <c r="K1146" s="112" t="b">
        <v>0</v>
      </c>
      <c r="L1146" s="112" t="b">
        <v>0</v>
      </c>
    </row>
    <row r="1147" spans="1:12" ht="15">
      <c r="A1147" s="112" t="s">
        <v>3087</v>
      </c>
      <c r="B1147" s="112" t="s">
        <v>3697</v>
      </c>
      <c r="C1147" s="112">
        <v>2</v>
      </c>
      <c r="D1147" s="117">
        <v>0.00028920854220742794</v>
      </c>
      <c r="E1147" s="117">
        <v>1.810400556101999</v>
      </c>
      <c r="F1147" s="112" t="s">
        <v>4760</v>
      </c>
      <c r="G1147" s="112" t="b">
        <v>0</v>
      </c>
      <c r="H1147" s="112" t="b">
        <v>0</v>
      </c>
      <c r="I1147" s="112" t="b">
        <v>0</v>
      </c>
      <c r="J1147" s="112" t="b">
        <v>0</v>
      </c>
      <c r="K1147" s="112" t="b">
        <v>0</v>
      </c>
      <c r="L1147" s="112" t="b">
        <v>0</v>
      </c>
    </row>
    <row r="1148" spans="1:12" ht="15">
      <c r="A1148" s="112" t="s">
        <v>3697</v>
      </c>
      <c r="B1148" s="112" t="s">
        <v>4397</v>
      </c>
      <c r="C1148" s="112">
        <v>2</v>
      </c>
      <c r="D1148" s="117">
        <v>0.00028920854220742794</v>
      </c>
      <c r="E1148" s="117">
        <v>3.526403899736798</v>
      </c>
      <c r="F1148" s="112" t="s">
        <v>4760</v>
      </c>
      <c r="G1148" s="112" t="b">
        <v>0</v>
      </c>
      <c r="H1148" s="112" t="b">
        <v>0</v>
      </c>
      <c r="I1148" s="112" t="b">
        <v>0</v>
      </c>
      <c r="J1148" s="112" t="b">
        <v>1</v>
      </c>
      <c r="K1148" s="112" t="b">
        <v>0</v>
      </c>
      <c r="L1148" s="112" t="b">
        <v>0</v>
      </c>
    </row>
    <row r="1149" spans="1:12" ht="15">
      <c r="A1149" s="112" t="s">
        <v>4397</v>
      </c>
      <c r="B1149" s="112" t="s">
        <v>3297</v>
      </c>
      <c r="C1149" s="112">
        <v>2</v>
      </c>
      <c r="D1149" s="117">
        <v>0.00028920854220742794</v>
      </c>
      <c r="E1149" s="117">
        <v>3.1742213816254354</v>
      </c>
      <c r="F1149" s="112" t="s">
        <v>4760</v>
      </c>
      <c r="G1149" s="112" t="b">
        <v>1</v>
      </c>
      <c r="H1149" s="112" t="b">
        <v>0</v>
      </c>
      <c r="I1149" s="112" t="b">
        <v>0</v>
      </c>
      <c r="J1149" s="112" t="b">
        <v>0</v>
      </c>
      <c r="K1149" s="112" t="b">
        <v>0</v>
      </c>
      <c r="L1149" s="112" t="b">
        <v>0</v>
      </c>
    </row>
    <row r="1150" spans="1:12" ht="15">
      <c r="A1150" s="112" t="s">
        <v>3297</v>
      </c>
      <c r="B1150" s="112" t="s">
        <v>3583</v>
      </c>
      <c r="C1150" s="112">
        <v>2</v>
      </c>
      <c r="D1150" s="117">
        <v>0.00028920854220742794</v>
      </c>
      <c r="E1150" s="117">
        <v>2.776281372953398</v>
      </c>
      <c r="F1150" s="112" t="s">
        <v>4760</v>
      </c>
      <c r="G1150" s="112" t="b">
        <v>0</v>
      </c>
      <c r="H1150" s="112" t="b">
        <v>0</v>
      </c>
      <c r="I1150" s="112" t="b">
        <v>0</v>
      </c>
      <c r="J1150" s="112" t="b">
        <v>0</v>
      </c>
      <c r="K1150" s="112" t="b">
        <v>0</v>
      </c>
      <c r="L1150" s="112" t="b">
        <v>0</v>
      </c>
    </row>
    <row r="1151" spans="1:12" ht="15">
      <c r="A1151" s="112" t="s">
        <v>3583</v>
      </c>
      <c r="B1151" s="112" t="s">
        <v>4398</v>
      </c>
      <c r="C1151" s="112">
        <v>2</v>
      </c>
      <c r="D1151" s="117">
        <v>0.00028920854220742794</v>
      </c>
      <c r="E1151" s="117">
        <v>3.429493886728742</v>
      </c>
      <c r="F1151" s="112" t="s">
        <v>4760</v>
      </c>
      <c r="G1151" s="112" t="b">
        <v>0</v>
      </c>
      <c r="H1151" s="112" t="b">
        <v>0</v>
      </c>
      <c r="I1151" s="112" t="b">
        <v>0</v>
      </c>
      <c r="J1151" s="112" t="b">
        <v>0</v>
      </c>
      <c r="K1151" s="112" t="b">
        <v>0</v>
      </c>
      <c r="L1151" s="112" t="b">
        <v>0</v>
      </c>
    </row>
    <row r="1152" spans="1:12" ht="15">
      <c r="A1152" s="112" t="s">
        <v>4398</v>
      </c>
      <c r="B1152" s="112" t="s">
        <v>3697</v>
      </c>
      <c r="C1152" s="112">
        <v>2</v>
      </c>
      <c r="D1152" s="117">
        <v>0.00028920854220742794</v>
      </c>
      <c r="E1152" s="117">
        <v>3.526403899736798</v>
      </c>
      <c r="F1152" s="112" t="s">
        <v>4760</v>
      </c>
      <c r="G1152" s="112" t="b">
        <v>0</v>
      </c>
      <c r="H1152" s="112" t="b">
        <v>0</v>
      </c>
      <c r="I1152" s="112" t="b">
        <v>0</v>
      </c>
      <c r="J1152" s="112" t="b">
        <v>0</v>
      </c>
      <c r="K1152" s="112" t="b">
        <v>0</v>
      </c>
      <c r="L1152" s="112" t="b">
        <v>0</v>
      </c>
    </row>
    <row r="1153" spans="1:12" ht="15">
      <c r="A1153" s="112" t="s">
        <v>3697</v>
      </c>
      <c r="B1153" s="112" t="s">
        <v>3184</v>
      </c>
      <c r="C1153" s="112">
        <v>2</v>
      </c>
      <c r="D1153" s="117">
        <v>0.00028920854220742794</v>
      </c>
      <c r="E1153" s="117">
        <v>2.681305859722541</v>
      </c>
      <c r="F1153" s="112" t="s">
        <v>4760</v>
      </c>
      <c r="G1153" s="112" t="b">
        <v>0</v>
      </c>
      <c r="H1153" s="112" t="b">
        <v>0</v>
      </c>
      <c r="I1153" s="112" t="b">
        <v>0</v>
      </c>
      <c r="J1153" s="112" t="b">
        <v>0</v>
      </c>
      <c r="K1153" s="112" t="b">
        <v>0</v>
      </c>
      <c r="L1153" s="112" t="b">
        <v>0</v>
      </c>
    </row>
    <row r="1154" spans="1:12" ht="15">
      <c r="A1154" s="112" t="s">
        <v>3184</v>
      </c>
      <c r="B1154" s="112" t="s">
        <v>3821</v>
      </c>
      <c r="C1154" s="112">
        <v>2</v>
      </c>
      <c r="D1154" s="117">
        <v>0.00028920854220742794</v>
      </c>
      <c r="E1154" s="117">
        <v>2.806244596330841</v>
      </c>
      <c r="F1154" s="112" t="s">
        <v>4760</v>
      </c>
      <c r="G1154" s="112" t="b">
        <v>0</v>
      </c>
      <c r="H1154" s="112" t="b">
        <v>0</v>
      </c>
      <c r="I1154" s="112" t="b">
        <v>0</v>
      </c>
      <c r="J1154" s="112" t="b">
        <v>1</v>
      </c>
      <c r="K1154" s="112" t="b">
        <v>0</v>
      </c>
      <c r="L1154" s="112" t="b">
        <v>0</v>
      </c>
    </row>
    <row r="1155" spans="1:12" ht="15">
      <c r="A1155" s="112" t="s">
        <v>3821</v>
      </c>
      <c r="B1155" s="112" t="s">
        <v>3896</v>
      </c>
      <c r="C1155" s="112">
        <v>2</v>
      </c>
      <c r="D1155" s="117">
        <v>0.00028920854220742794</v>
      </c>
      <c r="E1155" s="117">
        <v>3.651342636345098</v>
      </c>
      <c r="F1155" s="112" t="s">
        <v>4760</v>
      </c>
      <c r="G1155" s="112" t="b">
        <v>1</v>
      </c>
      <c r="H1155" s="112" t="b">
        <v>0</v>
      </c>
      <c r="I1155" s="112" t="b">
        <v>0</v>
      </c>
      <c r="J1155" s="112" t="b">
        <v>0</v>
      </c>
      <c r="K1155" s="112" t="b">
        <v>0</v>
      </c>
      <c r="L1155" s="112" t="b">
        <v>0</v>
      </c>
    </row>
    <row r="1156" spans="1:12" ht="15">
      <c r="A1156" s="112" t="s">
        <v>3896</v>
      </c>
      <c r="B1156" s="112" t="s">
        <v>4399</v>
      </c>
      <c r="C1156" s="112">
        <v>2</v>
      </c>
      <c r="D1156" s="117">
        <v>0.00028920854220742794</v>
      </c>
      <c r="E1156" s="117">
        <v>3.651342636345098</v>
      </c>
      <c r="F1156" s="112" t="s">
        <v>4760</v>
      </c>
      <c r="G1156" s="112" t="b">
        <v>0</v>
      </c>
      <c r="H1156" s="112" t="b">
        <v>0</v>
      </c>
      <c r="I1156" s="112" t="b">
        <v>0</v>
      </c>
      <c r="J1156" s="112" t="b">
        <v>0</v>
      </c>
      <c r="K1156" s="112" t="b">
        <v>0</v>
      </c>
      <c r="L1156" s="112" t="b">
        <v>0</v>
      </c>
    </row>
    <row r="1157" spans="1:12" ht="15">
      <c r="A1157" s="112" t="s">
        <v>4399</v>
      </c>
      <c r="B1157" s="112" t="s">
        <v>4400</v>
      </c>
      <c r="C1157" s="112">
        <v>2</v>
      </c>
      <c r="D1157" s="117">
        <v>0.00028920854220742794</v>
      </c>
      <c r="E1157" s="117">
        <v>3.8274338954007794</v>
      </c>
      <c r="F1157" s="112" t="s">
        <v>4760</v>
      </c>
      <c r="G1157" s="112" t="b">
        <v>0</v>
      </c>
      <c r="H1157" s="112" t="b">
        <v>0</v>
      </c>
      <c r="I1157" s="112" t="b">
        <v>0</v>
      </c>
      <c r="J1157" s="112" t="b">
        <v>1</v>
      </c>
      <c r="K1157" s="112" t="b">
        <v>0</v>
      </c>
      <c r="L1157" s="112" t="b">
        <v>0</v>
      </c>
    </row>
    <row r="1158" spans="1:12" ht="15">
      <c r="A1158" s="112" t="s">
        <v>4400</v>
      </c>
      <c r="B1158" s="112" t="s">
        <v>4401</v>
      </c>
      <c r="C1158" s="112">
        <v>2</v>
      </c>
      <c r="D1158" s="117">
        <v>0.00028920854220742794</v>
      </c>
      <c r="E1158" s="117">
        <v>3.8274338954007794</v>
      </c>
      <c r="F1158" s="112" t="s">
        <v>4760</v>
      </c>
      <c r="G1158" s="112" t="b">
        <v>1</v>
      </c>
      <c r="H1158" s="112" t="b">
        <v>0</v>
      </c>
      <c r="I1158" s="112" t="b">
        <v>0</v>
      </c>
      <c r="J1158" s="112" t="b">
        <v>0</v>
      </c>
      <c r="K1158" s="112" t="b">
        <v>0</v>
      </c>
      <c r="L1158" s="112" t="b">
        <v>0</v>
      </c>
    </row>
    <row r="1159" spans="1:12" ht="15">
      <c r="A1159" s="112" t="s">
        <v>4401</v>
      </c>
      <c r="B1159" s="112" t="s">
        <v>4402</v>
      </c>
      <c r="C1159" s="112">
        <v>2</v>
      </c>
      <c r="D1159" s="117">
        <v>0.00028920854220742794</v>
      </c>
      <c r="E1159" s="117">
        <v>3.8274338954007794</v>
      </c>
      <c r="F1159" s="112" t="s">
        <v>4760</v>
      </c>
      <c r="G1159" s="112" t="b">
        <v>0</v>
      </c>
      <c r="H1159" s="112" t="b">
        <v>0</v>
      </c>
      <c r="I1159" s="112" t="b">
        <v>0</v>
      </c>
      <c r="J1159" s="112" t="b">
        <v>0</v>
      </c>
      <c r="K1159" s="112" t="b">
        <v>0</v>
      </c>
      <c r="L1159" s="112" t="b">
        <v>0</v>
      </c>
    </row>
    <row r="1160" spans="1:12" ht="15">
      <c r="A1160" s="112" t="s">
        <v>4402</v>
      </c>
      <c r="B1160" s="112" t="s">
        <v>4403</v>
      </c>
      <c r="C1160" s="112">
        <v>2</v>
      </c>
      <c r="D1160" s="117">
        <v>0.00028920854220742794</v>
      </c>
      <c r="E1160" s="117">
        <v>3.8274338954007794</v>
      </c>
      <c r="F1160" s="112" t="s">
        <v>4760</v>
      </c>
      <c r="G1160" s="112" t="b">
        <v>0</v>
      </c>
      <c r="H1160" s="112" t="b">
        <v>0</v>
      </c>
      <c r="I1160" s="112" t="b">
        <v>0</v>
      </c>
      <c r="J1160" s="112" t="b">
        <v>0</v>
      </c>
      <c r="K1160" s="112" t="b">
        <v>0</v>
      </c>
      <c r="L1160" s="112" t="b">
        <v>0</v>
      </c>
    </row>
    <row r="1161" spans="1:12" ht="15">
      <c r="A1161" s="112" t="s">
        <v>4403</v>
      </c>
      <c r="B1161" s="112" t="s">
        <v>4404</v>
      </c>
      <c r="C1161" s="112">
        <v>2</v>
      </c>
      <c r="D1161" s="117">
        <v>0.00028920854220742794</v>
      </c>
      <c r="E1161" s="117">
        <v>3.8274338954007794</v>
      </c>
      <c r="F1161" s="112" t="s">
        <v>4760</v>
      </c>
      <c r="G1161" s="112" t="b">
        <v>0</v>
      </c>
      <c r="H1161" s="112" t="b">
        <v>0</v>
      </c>
      <c r="I1161" s="112" t="b">
        <v>0</v>
      </c>
      <c r="J1161" s="112" t="b">
        <v>0</v>
      </c>
      <c r="K1161" s="112" t="b">
        <v>0</v>
      </c>
      <c r="L1161" s="112" t="b">
        <v>0</v>
      </c>
    </row>
    <row r="1162" spans="1:12" ht="15">
      <c r="A1162" s="112" t="s">
        <v>4404</v>
      </c>
      <c r="B1162" s="112" t="s">
        <v>3080</v>
      </c>
      <c r="C1162" s="112">
        <v>2</v>
      </c>
      <c r="D1162" s="117">
        <v>0.00028920854220742794</v>
      </c>
      <c r="E1162" s="117">
        <v>1.8062445963308413</v>
      </c>
      <c r="F1162" s="112" t="s">
        <v>4760</v>
      </c>
      <c r="G1162" s="112" t="b">
        <v>0</v>
      </c>
      <c r="H1162" s="112" t="b">
        <v>0</v>
      </c>
      <c r="I1162" s="112" t="b">
        <v>0</v>
      </c>
      <c r="J1162" s="112" t="b">
        <v>0</v>
      </c>
      <c r="K1162" s="112" t="b">
        <v>0</v>
      </c>
      <c r="L1162" s="112" t="b">
        <v>0</v>
      </c>
    </row>
    <row r="1163" spans="1:12" ht="15">
      <c r="A1163" s="112" t="s">
        <v>3080</v>
      </c>
      <c r="B1163" s="112" t="s">
        <v>3578</v>
      </c>
      <c r="C1163" s="112">
        <v>2</v>
      </c>
      <c r="D1163" s="117">
        <v>0.00028920854220742794</v>
      </c>
      <c r="E1163" s="117">
        <v>1.4124605474299612</v>
      </c>
      <c r="F1163" s="112" t="s">
        <v>4760</v>
      </c>
      <c r="G1163" s="112" t="b">
        <v>0</v>
      </c>
      <c r="H1163" s="112" t="b">
        <v>0</v>
      </c>
      <c r="I1163" s="112" t="b">
        <v>0</v>
      </c>
      <c r="J1163" s="112" t="b">
        <v>0</v>
      </c>
      <c r="K1163" s="112" t="b">
        <v>1</v>
      </c>
      <c r="L1163" s="112" t="b">
        <v>0</v>
      </c>
    </row>
    <row r="1164" spans="1:12" ht="15">
      <c r="A1164" s="112" t="s">
        <v>3578</v>
      </c>
      <c r="B1164" s="112" t="s">
        <v>3437</v>
      </c>
      <c r="C1164" s="112">
        <v>2</v>
      </c>
      <c r="D1164" s="117">
        <v>0.00028920854220742794</v>
      </c>
      <c r="E1164" s="117">
        <v>2.9523726320090793</v>
      </c>
      <c r="F1164" s="112" t="s">
        <v>4760</v>
      </c>
      <c r="G1164" s="112" t="b">
        <v>0</v>
      </c>
      <c r="H1164" s="112" t="b">
        <v>1</v>
      </c>
      <c r="I1164" s="112" t="b">
        <v>0</v>
      </c>
      <c r="J1164" s="112" t="b">
        <v>0</v>
      </c>
      <c r="K1164" s="112" t="b">
        <v>1</v>
      </c>
      <c r="L1164" s="112" t="b">
        <v>0</v>
      </c>
    </row>
    <row r="1165" spans="1:12" ht="15">
      <c r="A1165" s="112" t="s">
        <v>3273</v>
      </c>
      <c r="B1165" s="112" t="s">
        <v>3584</v>
      </c>
      <c r="C1165" s="112">
        <v>2</v>
      </c>
      <c r="D1165" s="117">
        <v>0.00028920854220742794</v>
      </c>
      <c r="E1165" s="117">
        <v>2.7305238823927227</v>
      </c>
      <c r="F1165" s="112" t="s">
        <v>4760</v>
      </c>
      <c r="G1165" s="112" t="b">
        <v>0</v>
      </c>
      <c r="H1165" s="112" t="b">
        <v>0</v>
      </c>
      <c r="I1165" s="112" t="b">
        <v>0</v>
      </c>
      <c r="J1165" s="112" t="b">
        <v>0</v>
      </c>
      <c r="K1165" s="112" t="b">
        <v>0</v>
      </c>
      <c r="L1165" s="112" t="b">
        <v>0</v>
      </c>
    </row>
    <row r="1166" spans="1:12" ht="15">
      <c r="A1166" s="112" t="s">
        <v>3584</v>
      </c>
      <c r="B1166" s="112" t="s">
        <v>3152</v>
      </c>
      <c r="C1166" s="112">
        <v>2</v>
      </c>
      <c r="D1166" s="117">
        <v>0.00028920854220742794</v>
      </c>
      <c r="E1166" s="117">
        <v>2.5721613902974734</v>
      </c>
      <c r="F1166" s="112" t="s">
        <v>4760</v>
      </c>
      <c r="G1166" s="112" t="b">
        <v>0</v>
      </c>
      <c r="H1166" s="112" t="b">
        <v>0</v>
      </c>
      <c r="I1166" s="112" t="b">
        <v>0</v>
      </c>
      <c r="J1166" s="112" t="b">
        <v>0</v>
      </c>
      <c r="K1166" s="112" t="b">
        <v>0</v>
      </c>
      <c r="L1166" s="112" t="b">
        <v>0</v>
      </c>
    </row>
    <row r="1167" spans="1:12" ht="15">
      <c r="A1167" s="112" t="s">
        <v>3152</v>
      </c>
      <c r="B1167" s="112" t="s">
        <v>4405</v>
      </c>
      <c r="C1167" s="112">
        <v>2</v>
      </c>
      <c r="D1167" s="117">
        <v>0.00028920854220742794</v>
      </c>
      <c r="E1167" s="117">
        <v>2.8731913859614546</v>
      </c>
      <c r="F1167" s="112" t="s">
        <v>4760</v>
      </c>
      <c r="G1167" s="112" t="b">
        <v>0</v>
      </c>
      <c r="H1167" s="112" t="b">
        <v>0</v>
      </c>
      <c r="I1167" s="112" t="b">
        <v>0</v>
      </c>
      <c r="J1167" s="112" t="b">
        <v>0</v>
      </c>
      <c r="K1167" s="112" t="b">
        <v>0</v>
      </c>
      <c r="L1167" s="112" t="b">
        <v>0</v>
      </c>
    </row>
    <row r="1168" spans="1:12" ht="15">
      <c r="A1168" s="112" t="s">
        <v>4405</v>
      </c>
      <c r="B1168" s="112" t="s">
        <v>3088</v>
      </c>
      <c r="C1168" s="112">
        <v>2</v>
      </c>
      <c r="D1168" s="117">
        <v>0.00028920854220742794</v>
      </c>
      <c r="E1168" s="117">
        <v>2.1416921567985154</v>
      </c>
      <c r="F1168" s="112" t="s">
        <v>4760</v>
      </c>
      <c r="G1168" s="112" t="b">
        <v>0</v>
      </c>
      <c r="H1168" s="112" t="b">
        <v>0</v>
      </c>
      <c r="I1168" s="112" t="b">
        <v>0</v>
      </c>
      <c r="J1168" s="112" t="b">
        <v>0</v>
      </c>
      <c r="K1168" s="112" t="b">
        <v>0</v>
      </c>
      <c r="L1168" s="112" t="b">
        <v>0</v>
      </c>
    </row>
    <row r="1169" spans="1:12" ht="15">
      <c r="A1169" s="112" t="s">
        <v>3078</v>
      </c>
      <c r="B1169" s="112" t="s">
        <v>4406</v>
      </c>
      <c r="C1169" s="112">
        <v>2</v>
      </c>
      <c r="D1169" s="117">
        <v>0.00028920854220742794</v>
      </c>
      <c r="E1169" s="117">
        <v>1.7085081425750026</v>
      </c>
      <c r="F1169" s="112" t="s">
        <v>4760</v>
      </c>
      <c r="G1169" s="112" t="b">
        <v>1</v>
      </c>
      <c r="H1169" s="112" t="b">
        <v>0</v>
      </c>
      <c r="I1169" s="112" t="b">
        <v>0</v>
      </c>
      <c r="J1169" s="112" t="b">
        <v>0</v>
      </c>
      <c r="K1169" s="112" t="b">
        <v>0</v>
      </c>
      <c r="L1169" s="112" t="b">
        <v>0</v>
      </c>
    </row>
    <row r="1170" spans="1:12" ht="15">
      <c r="A1170" s="112" t="s">
        <v>4406</v>
      </c>
      <c r="B1170" s="112" t="s">
        <v>3584</v>
      </c>
      <c r="C1170" s="112">
        <v>2</v>
      </c>
      <c r="D1170" s="117">
        <v>0.00028920854220742794</v>
      </c>
      <c r="E1170" s="117">
        <v>3.429493886728742</v>
      </c>
      <c r="F1170" s="112" t="s">
        <v>4760</v>
      </c>
      <c r="G1170" s="112" t="b">
        <v>0</v>
      </c>
      <c r="H1170" s="112" t="b">
        <v>0</v>
      </c>
      <c r="I1170" s="112" t="b">
        <v>0</v>
      </c>
      <c r="J1170" s="112" t="b">
        <v>0</v>
      </c>
      <c r="K1170" s="112" t="b">
        <v>0</v>
      </c>
      <c r="L1170" s="112" t="b">
        <v>0</v>
      </c>
    </row>
    <row r="1171" spans="1:12" ht="15">
      <c r="A1171" s="112" t="s">
        <v>3096</v>
      </c>
      <c r="B1171" s="112" t="s">
        <v>3078</v>
      </c>
      <c r="C1171" s="112">
        <v>2</v>
      </c>
      <c r="D1171" s="117">
        <v>0.00028920854220742794</v>
      </c>
      <c r="E1171" s="117">
        <v>0.16732767367753512</v>
      </c>
      <c r="F1171" s="112" t="s">
        <v>4760</v>
      </c>
      <c r="G1171" s="112" t="b">
        <v>0</v>
      </c>
      <c r="H1171" s="112" t="b">
        <v>0</v>
      </c>
      <c r="I1171" s="112" t="b">
        <v>0</v>
      </c>
      <c r="J1171" s="112" t="b">
        <v>1</v>
      </c>
      <c r="K1171" s="112" t="b">
        <v>0</v>
      </c>
      <c r="L1171" s="112" t="b">
        <v>0</v>
      </c>
    </row>
    <row r="1172" spans="1:12" ht="15">
      <c r="A1172" s="112" t="s">
        <v>3090</v>
      </c>
      <c r="B1172" s="112" t="s">
        <v>3097</v>
      </c>
      <c r="C1172" s="112">
        <v>2</v>
      </c>
      <c r="D1172" s="117">
        <v>0.00028920854220742794</v>
      </c>
      <c r="E1172" s="117">
        <v>0.6229747526480366</v>
      </c>
      <c r="F1172" s="112" t="s">
        <v>4760</v>
      </c>
      <c r="G1172" s="112" t="b">
        <v>0</v>
      </c>
      <c r="H1172" s="112" t="b">
        <v>0</v>
      </c>
      <c r="I1172" s="112" t="b">
        <v>0</v>
      </c>
      <c r="J1172" s="112" t="b">
        <v>0</v>
      </c>
      <c r="K1172" s="112" t="b">
        <v>0</v>
      </c>
      <c r="L1172" s="112" t="b">
        <v>0</v>
      </c>
    </row>
    <row r="1173" spans="1:12" ht="15">
      <c r="A1173" s="112" t="s">
        <v>3097</v>
      </c>
      <c r="B1173" s="112" t="s">
        <v>3104</v>
      </c>
      <c r="C1173" s="112">
        <v>2</v>
      </c>
      <c r="D1173" s="117">
        <v>0.00028920854220742794</v>
      </c>
      <c r="E1173" s="117">
        <v>0.9539679716894609</v>
      </c>
      <c r="F1173" s="112" t="s">
        <v>4760</v>
      </c>
      <c r="G1173" s="112" t="b">
        <v>0</v>
      </c>
      <c r="H1173" s="112" t="b">
        <v>0</v>
      </c>
      <c r="I1173" s="112" t="b">
        <v>0</v>
      </c>
      <c r="J1173" s="112" t="b">
        <v>0</v>
      </c>
      <c r="K1173" s="112" t="b">
        <v>0</v>
      </c>
      <c r="L1173" s="112" t="b">
        <v>0</v>
      </c>
    </row>
    <row r="1174" spans="1:12" ht="15">
      <c r="A1174" s="112" t="s">
        <v>3104</v>
      </c>
      <c r="B1174" s="112" t="s">
        <v>3097</v>
      </c>
      <c r="C1174" s="112">
        <v>2</v>
      </c>
      <c r="D1174" s="117">
        <v>0.00028920854220742794</v>
      </c>
      <c r="E1174" s="117">
        <v>0.9720661937822571</v>
      </c>
      <c r="F1174" s="112" t="s">
        <v>4760</v>
      </c>
      <c r="G1174" s="112" t="b">
        <v>0</v>
      </c>
      <c r="H1174" s="112" t="b">
        <v>0</v>
      </c>
      <c r="I1174" s="112" t="b">
        <v>0</v>
      </c>
      <c r="J1174" s="112" t="b">
        <v>0</v>
      </c>
      <c r="K1174" s="112" t="b">
        <v>0</v>
      </c>
      <c r="L1174" s="112" t="b">
        <v>0</v>
      </c>
    </row>
    <row r="1175" spans="1:12" ht="15">
      <c r="A1175" s="112" t="s">
        <v>3080</v>
      </c>
      <c r="B1175" s="112" t="s">
        <v>3899</v>
      </c>
      <c r="C1175" s="112">
        <v>2</v>
      </c>
      <c r="D1175" s="117">
        <v>0.00028920854220742794</v>
      </c>
      <c r="E1175" s="117">
        <v>1.6343092970463176</v>
      </c>
      <c r="F1175" s="112" t="s">
        <v>4760</v>
      </c>
      <c r="G1175" s="112" t="b">
        <v>0</v>
      </c>
      <c r="H1175" s="112" t="b">
        <v>0</v>
      </c>
      <c r="I1175" s="112" t="b">
        <v>0</v>
      </c>
      <c r="J1175" s="112" t="b">
        <v>1</v>
      </c>
      <c r="K1175" s="112" t="b">
        <v>0</v>
      </c>
      <c r="L1175" s="112" t="b">
        <v>0</v>
      </c>
    </row>
    <row r="1176" spans="1:12" ht="15">
      <c r="A1176" s="112" t="s">
        <v>3899</v>
      </c>
      <c r="B1176" s="112" t="s">
        <v>3249</v>
      </c>
      <c r="C1176" s="112">
        <v>2</v>
      </c>
      <c r="D1176" s="117">
        <v>0.00028920854220742794</v>
      </c>
      <c r="E1176" s="117">
        <v>2.9109799468508544</v>
      </c>
      <c r="F1176" s="112" t="s">
        <v>4760</v>
      </c>
      <c r="G1176" s="112" t="b">
        <v>1</v>
      </c>
      <c r="H1176" s="112" t="b">
        <v>0</v>
      </c>
      <c r="I1176" s="112" t="b">
        <v>0</v>
      </c>
      <c r="J1176" s="112" t="b">
        <v>0</v>
      </c>
      <c r="K1176" s="112" t="b">
        <v>0</v>
      </c>
      <c r="L1176" s="112" t="b">
        <v>0</v>
      </c>
    </row>
    <row r="1177" spans="1:12" ht="15">
      <c r="A1177" s="112" t="s">
        <v>3249</v>
      </c>
      <c r="B1177" s="112" t="s">
        <v>3605</v>
      </c>
      <c r="C1177" s="112">
        <v>2</v>
      </c>
      <c r="D1177" s="117">
        <v>0.00028920854220742794</v>
      </c>
      <c r="E1177" s="117">
        <v>2.786041210242554</v>
      </c>
      <c r="F1177" s="112" t="s">
        <v>4760</v>
      </c>
      <c r="G1177" s="112" t="b">
        <v>0</v>
      </c>
      <c r="H1177" s="112" t="b">
        <v>0</v>
      </c>
      <c r="I1177" s="112" t="b">
        <v>0</v>
      </c>
      <c r="J1177" s="112" t="b">
        <v>0</v>
      </c>
      <c r="K1177" s="112" t="b">
        <v>0</v>
      </c>
      <c r="L1177" s="112" t="b">
        <v>0</v>
      </c>
    </row>
    <row r="1178" spans="1:12" ht="15">
      <c r="A1178" s="112" t="s">
        <v>3605</v>
      </c>
      <c r="B1178" s="112" t="s">
        <v>3080</v>
      </c>
      <c r="C1178" s="112">
        <v>2</v>
      </c>
      <c r="D1178" s="117">
        <v>0.00028920854220742794</v>
      </c>
      <c r="E1178" s="117">
        <v>1.50521460066686</v>
      </c>
      <c r="F1178" s="112" t="s">
        <v>4760</v>
      </c>
      <c r="G1178" s="112" t="b">
        <v>0</v>
      </c>
      <c r="H1178" s="112" t="b">
        <v>0</v>
      </c>
      <c r="I1178" s="112" t="b">
        <v>0</v>
      </c>
      <c r="J1178" s="112" t="b">
        <v>0</v>
      </c>
      <c r="K1178" s="112" t="b">
        <v>0</v>
      </c>
      <c r="L1178" s="112" t="b">
        <v>0</v>
      </c>
    </row>
    <row r="1179" spans="1:12" ht="15">
      <c r="A1179" s="112" t="s">
        <v>3388</v>
      </c>
      <c r="B1179" s="112" t="s">
        <v>3107</v>
      </c>
      <c r="C1179" s="112">
        <v>2</v>
      </c>
      <c r="D1179" s="117">
        <v>0.00028920854220742794</v>
      </c>
      <c r="E1179" s="117">
        <v>1.9509273911348983</v>
      </c>
      <c r="F1179" s="112" t="s">
        <v>4760</v>
      </c>
      <c r="G1179" s="112" t="b">
        <v>0</v>
      </c>
      <c r="H1179" s="112" t="b">
        <v>0</v>
      </c>
      <c r="I1179" s="112" t="b">
        <v>0</v>
      </c>
      <c r="J1179" s="112" t="b">
        <v>0</v>
      </c>
      <c r="K1179" s="112" t="b">
        <v>0</v>
      </c>
      <c r="L1179" s="112" t="b">
        <v>0</v>
      </c>
    </row>
    <row r="1180" spans="1:12" ht="15">
      <c r="A1180" s="112" t="s">
        <v>3107</v>
      </c>
      <c r="B1180" s="112" t="s">
        <v>3240</v>
      </c>
      <c r="C1180" s="112">
        <v>2</v>
      </c>
      <c r="D1180" s="117">
        <v>0.00028920854220742794</v>
      </c>
      <c r="E1180" s="117">
        <v>1.75463274599093</v>
      </c>
      <c r="F1180" s="112" t="s">
        <v>4760</v>
      </c>
      <c r="G1180" s="112" t="b">
        <v>0</v>
      </c>
      <c r="H1180" s="112" t="b">
        <v>0</v>
      </c>
      <c r="I1180" s="112" t="b">
        <v>0</v>
      </c>
      <c r="J1180" s="112" t="b">
        <v>0</v>
      </c>
      <c r="K1180" s="112" t="b">
        <v>0</v>
      </c>
      <c r="L1180" s="112" t="b">
        <v>0</v>
      </c>
    </row>
    <row r="1181" spans="1:12" ht="15">
      <c r="A1181" s="112" t="s">
        <v>3240</v>
      </c>
      <c r="B1181" s="112" t="s">
        <v>3097</v>
      </c>
      <c r="C1181" s="112">
        <v>2</v>
      </c>
      <c r="D1181" s="117">
        <v>0.00028920854220742794</v>
      </c>
      <c r="E1181" s="117">
        <v>1.6027713665597496</v>
      </c>
      <c r="F1181" s="112" t="s">
        <v>4760</v>
      </c>
      <c r="G1181" s="112" t="b">
        <v>0</v>
      </c>
      <c r="H1181" s="112" t="b">
        <v>0</v>
      </c>
      <c r="I1181" s="112" t="b">
        <v>0</v>
      </c>
      <c r="J1181" s="112" t="b">
        <v>0</v>
      </c>
      <c r="K1181" s="112" t="b">
        <v>0</v>
      </c>
      <c r="L1181" s="112" t="b">
        <v>0</v>
      </c>
    </row>
    <row r="1182" spans="1:12" ht="15">
      <c r="A1182" s="112" t="s">
        <v>3080</v>
      </c>
      <c r="B1182" s="112" t="s">
        <v>3469</v>
      </c>
      <c r="C1182" s="112">
        <v>2</v>
      </c>
      <c r="D1182" s="117">
        <v>0.00028920854220742794</v>
      </c>
      <c r="E1182" s="117">
        <v>1.3332793013823365</v>
      </c>
      <c r="F1182" s="112" t="s">
        <v>4760</v>
      </c>
      <c r="G1182" s="112" t="b">
        <v>0</v>
      </c>
      <c r="H1182" s="112" t="b">
        <v>0</v>
      </c>
      <c r="I1182" s="112" t="b">
        <v>0</v>
      </c>
      <c r="J1182" s="112" t="b">
        <v>0</v>
      </c>
      <c r="K1182" s="112" t="b">
        <v>0</v>
      </c>
      <c r="L1182" s="112" t="b">
        <v>0</v>
      </c>
    </row>
    <row r="1183" spans="1:12" ht="15">
      <c r="A1183" s="112" t="s">
        <v>3469</v>
      </c>
      <c r="B1183" s="112" t="s">
        <v>3195</v>
      </c>
      <c r="C1183" s="112">
        <v>2</v>
      </c>
      <c r="D1183" s="117">
        <v>0.00028920854220742794</v>
      </c>
      <c r="E1183" s="117">
        <v>2.50521460066686</v>
      </c>
      <c r="F1183" s="112" t="s">
        <v>4760</v>
      </c>
      <c r="G1183" s="112" t="b">
        <v>0</v>
      </c>
      <c r="H1183" s="112" t="b">
        <v>0</v>
      </c>
      <c r="I1183" s="112" t="b">
        <v>0</v>
      </c>
      <c r="J1183" s="112" t="b">
        <v>0</v>
      </c>
      <c r="K1183" s="112" t="b">
        <v>0</v>
      </c>
      <c r="L1183" s="112" t="b">
        <v>0</v>
      </c>
    </row>
    <row r="1184" spans="1:12" ht="15">
      <c r="A1184" s="112" t="s">
        <v>3195</v>
      </c>
      <c r="B1184" s="112" t="s">
        <v>3411</v>
      </c>
      <c r="C1184" s="112">
        <v>2</v>
      </c>
      <c r="D1184" s="117">
        <v>0.00028920854220742794</v>
      </c>
      <c r="E1184" s="117">
        <v>2.438267811036247</v>
      </c>
      <c r="F1184" s="112" t="s">
        <v>4760</v>
      </c>
      <c r="G1184" s="112" t="b">
        <v>0</v>
      </c>
      <c r="H1184" s="112" t="b">
        <v>0</v>
      </c>
      <c r="I1184" s="112" t="b">
        <v>0</v>
      </c>
      <c r="J1184" s="112" t="b">
        <v>0</v>
      </c>
      <c r="K1184" s="112" t="b">
        <v>0</v>
      </c>
      <c r="L1184" s="112" t="b">
        <v>0</v>
      </c>
    </row>
    <row r="1185" spans="1:12" ht="15">
      <c r="A1185" s="112" t="s">
        <v>3411</v>
      </c>
      <c r="B1185" s="112" t="s">
        <v>3901</v>
      </c>
      <c r="C1185" s="112">
        <v>2</v>
      </c>
      <c r="D1185" s="117">
        <v>0.00028920854220742794</v>
      </c>
      <c r="E1185" s="117">
        <v>3.1072745919948224</v>
      </c>
      <c r="F1185" s="112" t="s">
        <v>4760</v>
      </c>
      <c r="G1185" s="112" t="b">
        <v>0</v>
      </c>
      <c r="H1185" s="112" t="b">
        <v>0</v>
      </c>
      <c r="I1185" s="112" t="b">
        <v>0</v>
      </c>
      <c r="J1185" s="112" t="b">
        <v>0</v>
      </c>
      <c r="K1185" s="112" t="b">
        <v>0</v>
      </c>
      <c r="L1185" s="112" t="b">
        <v>0</v>
      </c>
    </row>
    <row r="1186" spans="1:12" ht="15">
      <c r="A1186" s="112" t="s">
        <v>3901</v>
      </c>
      <c r="B1186" s="112" t="s">
        <v>3113</v>
      </c>
      <c r="C1186" s="112">
        <v>2</v>
      </c>
      <c r="D1186" s="117">
        <v>0.00028920854220742794</v>
      </c>
      <c r="E1186" s="117">
        <v>2.396070131241792</v>
      </c>
      <c r="F1186" s="112" t="s">
        <v>4760</v>
      </c>
      <c r="G1186" s="112" t="b">
        <v>0</v>
      </c>
      <c r="H1186" s="112" t="b">
        <v>0</v>
      </c>
      <c r="I1186" s="112" t="b">
        <v>0</v>
      </c>
      <c r="J1186" s="112" t="b">
        <v>0</v>
      </c>
      <c r="K1186" s="112" t="b">
        <v>0</v>
      </c>
      <c r="L1186" s="112" t="b">
        <v>0</v>
      </c>
    </row>
    <row r="1187" spans="1:12" ht="15">
      <c r="A1187" s="112" t="s">
        <v>3113</v>
      </c>
      <c r="B1187" s="112" t="s">
        <v>3090</v>
      </c>
      <c r="C1187" s="112">
        <v>2</v>
      </c>
      <c r="D1187" s="117">
        <v>0.00028920854220742794</v>
      </c>
      <c r="E1187" s="117">
        <v>0.8642365433085278</v>
      </c>
      <c r="F1187" s="112" t="s">
        <v>4760</v>
      </c>
      <c r="G1187" s="112" t="b">
        <v>0</v>
      </c>
      <c r="H1187" s="112" t="b">
        <v>0</v>
      </c>
      <c r="I1187" s="112" t="b">
        <v>0</v>
      </c>
      <c r="J1187" s="112" t="b">
        <v>0</v>
      </c>
      <c r="K1187" s="112" t="b">
        <v>0</v>
      </c>
      <c r="L1187" s="112" t="b">
        <v>0</v>
      </c>
    </row>
    <row r="1188" spans="1:12" ht="15">
      <c r="A1188" s="112" t="s">
        <v>3109</v>
      </c>
      <c r="B1188" s="112" t="s">
        <v>3080</v>
      </c>
      <c r="C1188" s="112">
        <v>2</v>
      </c>
      <c r="D1188" s="117">
        <v>0.00028920854220742794</v>
      </c>
      <c r="E1188" s="117">
        <v>0.4840253015969219</v>
      </c>
      <c r="F1188" s="112" t="s">
        <v>4760</v>
      </c>
      <c r="G1188" s="112" t="b">
        <v>0</v>
      </c>
      <c r="H1188" s="112" t="b">
        <v>0</v>
      </c>
      <c r="I1188" s="112" t="b">
        <v>0</v>
      </c>
      <c r="J1188" s="112" t="b">
        <v>0</v>
      </c>
      <c r="K1188" s="112" t="b">
        <v>0</v>
      </c>
      <c r="L1188" s="112" t="b">
        <v>0</v>
      </c>
    </row>
    <row r="1189" spans="1:12" ht="15">
      <c r="A1189" s="112" t="s">
        <v>3184</v>
      </c>
      <c r="B1189" s="112" t="s">
        <v>3488</v>
      </c>
      <c r="C1189" s="112">
        <v>2</v>
      </c>
      <c r="D1189" s="117">
        <v>0.00028920854220742794</v>
      </c>
      <c r="E1189" s="117">
        <v>2.50521460066686</v>
      </c>
      <c r="F1189" s="112" t="s">
        <v>4760</v>
      </c>
      <c r="G1189" s="112" t="b">
        <v>0</v>
      </c>
      <c r="H1189" s="112" t="b">
        <v>0</v>
      </c>
      <c r="I1189" s="112" t="b">
        <v>0</v>
      </c>
      <c r="J1189" s="112" t="b">
        <v>0</v>
      </c>
      <c r="K1189" s="112" t="b">
        <v>0</v>
      </c>
      <c r="L1189" s="112" t="b">
        <v>0</v>
      </c>
    </row>
    <row r="1190" spans="1:12" ht="15">
      <c r="A1190" s="112" t="s">
        <v>3413</v>
      </c>
      <c r="B1190" s="112" t="s">
        <v>3279</v>
      </c>
      <c r="C1190" s="112">
        <v>2</v>
      </c>
      <c r="D1190" s="117">
        <v>0.00028920854220742794</v>
      </c>
      <c r="E1190" s="117">
        <v>2.584395846714485</v>
      </c>
      <c r="F1190" s="112" t="s">
        <v>4760</v>
      </c>
      <c r="G1190" s="112" t="b">
        <v>0</v>
      </c>
      <c r="H1190" s="112" t="b">
        <v>0</v>
      </c>
      <c r="I1190" s="112" t="b">
        <v>0</v>
      </c>
      <c r="J1190" s="112" t="b">
        <v>0</v>
      </c>
      <c r="K1190" s="112" t="b">
        <v>0</v>
      </c>
      <c r="L1190" s="112" t="b">
        <v>0</v>
      </c>
    </row>
    <row r="1191" spans="1:12" ht="15">
      <c r="A1191" s="112" t="s">
        <v>3279</v>
      </c>
      <c r="B1191" s="112" t="s">
        <v>3162</v>
      </c>
      <c r="C1191" s="112">
        <v>2</v>
      </c>
      <c r="D1191" s="117">
        <v>0.00028920854220742794</v>
      </c>
      <c r="E1191" s="117">
        <v>2.199044965350468</v>
      </c>
      <c r="F1191" s="112" t="s">
        <v>4760</v>
      </c>
      <c r="G1191" s="112" t="b">
        <v>0</v>
      </c>
      <c r="H1191" s="112" t="b">
        <v>0</v>
      </c>
      <c r="I1191" s="112" t="b">
        <v>0</v>
      </c>
      <c r="J1191" s="112" t="b">
        <v>0</v>
      </c>
      <c r="K1191" s="112" t="b">
        <v>0</v>
      </c>
      <c r="L1191" s="112" t="b">
        <v>0</v>
      </c>
    </row>
    <row r="1192" spans="1:12" ht="15">
      <c r="A1192" s="112" t="s">
        <v>3162</v>
      </c>
      <c r="B1192" s="112" t="s">
        <v>3358</v>
      </c>
      <c r="C1192" s="112">
        <v>2</v>
      </c>
      <c r="D1192" s="117">
        <v>0.00028920854220742794</v>
      </c>
      <c r="E1192" s="117">
        <v>2.295954978358524</v>
      </c>
      <c r="F1192" s="112" t="s">
        <v>4760</v>
      </c>
      <c r="G1192" s="112" t="b">
        <v>0</v>
      </c>
      <c r="H1192" s="112" t="b">
        <v>0</v>
      </c>
      <c r="I1192" s="112" t="b">
        <v>0</v>
      </c>
      <c r="J1192" s="112" t="b">
        <v>0</v>
      </c>
      <c r="K1192" s="112" t="b">
        <v>0</v>
      </c>
      <c r="L1192" s="112" t="b">
        <v>0</v>
      </c>
    </row>
    <row r="1193" spans="1:12" ht="15">
      <c r="A1193" s="112" t="s">
        <v>3358</v>
      </c>
      <c r="B1193" s="112" t="s">
        <v>3097</v>
      </c>
      <c r="C1193" s="112">
        <v>2</v>
      </c>
      <c r="D1193" s="117">
        <v>0.00028920854220742794</v>
      </c>
      <c r="E1193" s="117">
        <v>1.741074064726031</v>
      </c>
      <c r="F1193" s="112" t="s">
        <v>4760</v>
      </c>
      <c r="G1193" s="112" t="b">
        <v>0</v>
      </c>
      <c r="H1193" s="112" t="b">
        <v>0</v>
      </c>
      <c r="I1193" s="112" t="b">
        <v>0</v>
      </c>
      <c r="J1193" s="112" t="b">
        <v>0</v>
      </c>
      <c r="K1193" s="112" t="b">
        <v>0</v>
      </c>
      <c r="L1193" s="112" t="b">
        <v>0</v>
      </c>
    </row>
    <row r="1194" spans="1:12" ht="15">
      <c r="A1194" s="112" t="s">
        <v>3097</v>
      </c>
      <c r="B1194" s="112" t="s">
        <v>3623</v>
      </c>
      <c r="C1194" s="112">
        <v>2</v>
      </c>
      <c r="D1194" s="117">
        <v>0.00028920854220742794</v>
      </c>
      <c r="E1194" s="117">
        <v>2.0421040603900122</v>
      </c>
      <c r="F1194" s="112" t="s">
        <v>4760</v>
      </c>
      <c r="G1194" s="112" t="b">
        <v>0</v>
      </c>
      <c r="H1194" s="112" t="b">
        <v>0</v>
      </c>
      <c r="I1194" s="112" t="b">
        <v>0</v>
      </c>
      <c r="J1194" s="112" t="b">
        <v>0</v>
      </c>
      <c r="K1194" s="112" t="b">
        <v>0</v>
      </c>
      <c r="L1194" s="112" t="b">
        <v>0</v>
      </c>
    </row>
    <row r="1195" spans="1:12" ht="15">
      <c r="A1195" s="112" t="s">
        <v>3623</v>
      </c>
      <c r="B1195" s="112" t="s">
        <v>3120</v>
      </c>
      <c r="C1195" s="112">
        <v>2</v>
      </c>
      <c r="D1195" s="117">
        <v>0.00028920854220742794</v>
      </c>
      <c r="E1195" s="117">
        <v>2.38027586405856</v>
      </c>
      <c r="F1195" s="112" t="s">
        <v>4760</v>
      </c>
      <c r="G1195" s="112" t="b">
        <v>0</v>
      </c>
      <c r="H1195" s="112" t="b">
        <v>0</v>
      </c>
      <c r="I1195" s="112" t="b">
        <v>0</v>
      </c>
      <c r="J1195" s="112" t="b">
        <v>0</v>
      </c>
      <c r="K1195" s="112" t="b">
        <v>0</v>
      </c>
      <c r="L1195" s="112" t="b">
        <v>0</v>
      </c>
    </row>
    <row r="1196" spans="1:12" ht="15">
      <c r="A1196" s="112" t="s">
        <v>3120</v>
      </c>
      <c r="B1196" s="112" t="s">
        <v>3097</v>
      </c>
      <c r="C1196" s="112">
        <v>2</v>
      </c>
      <c r="D1196" s="117">
        <v>0.00028920854220742794</v>
      </c>
      <c r="E1196" s="117">
        <v>1.1970060203757553</v>
      </c>
      <c r="F1196" s="112" t="s">
        <v>4760</v>
      </c>
      <c r="G1196" s="112" t="b">
        <v>0</v>
      </c>
      <c r="H1196" s="112" t="b">
        <v>0</v>
      </c>
      <c r="I1196" s="112" t="b">
        <v>0</v>
      </c>
      <c r="J1196" s="112" t="b">
        <v>0</v>
      </c>
      <c r="K1196" s="112" t="b">
        <v>0</v>
      </c>
      <c r="L1196" s="112" t="b">
        <v>0</v>
      </c>
    </row>
    <row r="1197" spans="1:12" ht="15">
      <c r="A1197" s="112" t="s">
        <v>3124</v>
      </c>
      <c r="B1197" s="112" t="s">
        <v>4410</v>
      </c>
      <c r="C1197" s="112">
        <v>2</v>
      </c>
      <c r="D1197" s="117">
        <v>0.00028920854220742794</v>
      </c>
      <c r="E1197" s="117">
        <v>2.7134905430939424</v>
      </c>
      <c r="F1197" s="112" t="s">
        <v>4760</v>
      </c>
      <c r="G1197" s="112" t="b">
        <v>0</v>
      </c>
      <c r="H1197" s="112" t="b">
        <v>0</v>
      </c>
      <c r="I1197" s="112" t="b">
        <v>0</v>
      </c>
      <c r="J1197" s="112" t="b">
        <v>0</v>
      </c>
      <c r="K1197" s="112" t="b">
        <v>0</v>
      </c>
      <c r="L1197" s="112" t="b">
        <v>0</v>
      </c>
    </row>
    <row r="1198" spans="1:12" ht="15">
      <c r="A1198" s="112" t="s">
        <v>4410</v>
      </c>
      <c r="B1198" s="112" t="s">
        <v>3107</v>
      </c>
      <c r="C1198" s="112">
        <v>2</v>
      </c>
      <c r="D1198" s="117">
        <v>0.00028920854220742794</v>
      </c>
      <c r="E1198" s="117">
        <v>2.494995435485174</v>
      </c>
      <c r="F1198" s="112" t="s">
        <v>4760</v>
      </c>
      <c r="G1198" s="112" t="b">
        <v>0</v>
      </c>
      <c r="H1198" s="112" t="b">
        <v>0</v>
      </c>
      <c r="I1198" s="112" t="b">
        <v>0</v>
      </c>
      <c r="J1198" s="112" t="b">
        <v>0</v>
      </c>
      <c r="K1198" s="112" t="b">
        <v>0</v>
      </c>
      <c r="L1198" s="112" t="b">
        <v>0</v>
      </c>
    </row>
    <row r="1199" spans="1:12" ht="15">
      <c r="A1199" s="112" t="s">
        <v>3107</v>
      </c>
      <c r="B1199" s="112" t="s">
        <v>3097</v>
      </c>
      <c r="C1199" s="112">
        <v>2</v>
      </c>
      <c r="D1199" s="117">
        <v>0.00028920854220742794</v>
      </c>
      <c r="E1199" s="117">
        <v>1.010695596138388</v>
      </c>
      <c r="F1199" s="112" t="s">
        <v>4760</v>
      </c>
      <c r="G1199" s="112" t="b">
        <v>0</v>
      </c>
      <c r="H1199" s="112" t="b">
        <v>0</v>
      </c>
      <c r="I1199" s="112" t="b">
        <v>0</v>
      </c>
      <c r="J1199" s="112" t="b">
        <v>0</v>
      </c>
      <c r="K1199" s="112" t="b">
        <v>0</v>
      </c>
      <c r="L1199" s="112" t="b">
        <v>0</v>
      </c>
    </row>
    <row r="1200" spans="1:12" ht="15">
      <c r="A1200" s="112" t="s">
        <v>3080</v>
      </c>
      <c r="B1200" s="112" t="s">
        <v>3108</v>
      </c>
      <c r="C1200" s="112">
        <v>2</v>
      </c>
      <c r="D1200" s="117">
        <v>0.00028920854220742794</v>
      </c>
      <c r="E1200" s="117">
        <v>0.48818126136807966</v>
      </c>
      <c r="F1200" s="112" t="s">
        <v>4760</v>
      </c>
      <c r="G1200" s="112" t="b">
        <v>0</v>
      </c>
      <c r="H1200" s="112" t="b">
        <v>0</v>
      </c>
      <c r="I1200" s="112" t="b">
        <v>0</v>
      </c>
      <c r="J1200" s="112" t="b">
        <v>0</v>
      </c>
      <c r="K1200" s="112" t="b">
        <v>0</v>
      </c>
      <c r="L1200" s="112" t="b">
        <v>0</v>
      </c>
    </row>
    <row r="1201" spans="1:12" ht="15">
      <c r="A1201" s="112" t="s">
        <v>3080</v>
      </c>
      <c r="B1201" s="112" t="s">
        <v>3303</v>
      </c>
      <c r="C1201" s="112">
        <v>2</v>
      </c>
      <c r="D1201" s="117">
        <v>0.00028920854220742794</v>
      </c>
      <c r="E1201" s="117">
        <v>1.1571880423266552</v>
      </c>
      <c r="F1201" s="112" t="s">
        <v>4760</v>
      </c>
      <c r="G1201" s="112" t="b">
        <v>0</v>
      </c>
      <c r="H1201" s="112" t="b">
        <v>0</v>
      </c>
      <c r="I1201" s="112" t="b">
        <v>0</v>
      </c>
      <c r="J1201" s="112" t="b">
        <v>0</v>
      </c>
      <c r="K1201" s="112" t="b">
        <v>0</v>
      </c>
      <c r="L1201" s="112" t="b">
        <v>0</v>
      </c>
    </row>
    <row r="1202" spans="1:12" ht="15">
      <c r="A1202" s="112" t="s">
        <v>3079</v>
      </c>
      <c r="B1202" s="112" t="s">
        <v>3141</v>
      </c>
      <c r="C1202" s="112">
        <v>2</v>
      </c>
      <c r="D1202" s="117">
        <v>0.00028920854220742794</v>
      </c>
      <c r="E1202" s="117">
        <v>0.7464468484898922</v>
      </c>
      <c r="F1202" s="112" t="s">
        <v>4760</v>
      </c>
      <c r="G1202" s="112" t="b">
        <v>0</v>
      </c>
      <c r="H1202" s="112" t="b">
        <v>0</v>
      </c>
      <c r="I1202" s="112" t="b">
        <v>0</v>
      </c>
      <c r="J1202" s="112" t="b">
        <v>0</v>
      </c>
      <c r="K1202" s="112" t="b">
        <v>0</v>
      </c>
      <c r="L1202" s="112" t="b">
        <v>0</v>
      </c>
    </row>
    <row r="1203" spans="1:12" ht="15">
      <c r="A1203" s="112" t="s">
        <v>3079</v>
      </c>
      <c r="B1203" s="112" t="s">
        <v>3367</v>
      </c>
      <c r="C1203" s="112">
        <v>2</v>
      </c>
      <c r="D1203" s="117">
        <v>0.00028920854220742794</v>
      </c>
      <c r="E1203" s="117">
        <v>1.2023788041396164</v>
      </c>
      <c r="F1203" s="112" t="s">
        <v>4760</v>
      </c>
      <c r="G1203" s="112" t="b">
        <v>0</v>
      </c>
      <c r="H1203" s="112" t="b">
        <v>0</v>
      </c>
      <c r="I1203" s="112" t="b">
        <v>0</v>
      </c>
      <c r="J1203" s="112" t="b">
        <v>0</v>
      </c>
      <c r="K1203" s="112" t="b">
        <v>0</v>
      </c>
      <c r="L1203" s="112" t="b">
        <v>0</v>
      </c>
    </row>
    <row r="1204" spans="1:12" ht="15">
      <c r="A1204" s="112" t="s">
        <v>3091</v>
      </c>
      <c r="B1204" s="112" t="s">
        <v>3235</v>
      </c>
      <c r="C1204" s="112">
        <v>2</v>
      </c>
      <c r="D1204" s="117">
        <v>0.00028920854220742794</v>
      </c>
      <c r="E1204" s="117">
        <v>1.3968751258780217</v>
      </c>
      <c r="F1204" s="112" t="s">
        <v>4760</v>
      </c>
      <c r="G1204" s="112" t="b">
        <v>0</v>
      </c>
      <c r="H1204" s="112" t="b">
        <v>0</v>
      </c>
      <c r="I1204" s="112" t="b">
        <v>0</v>
      </c>
      <c r="J1204" s="112" t="b">
        <v>0</v>
      </c>
      <c r="K1204" s="112" t="b">
        <v>0</v>
      </c>
      <c r="L1204" s="112" t="b">
        <v>0</v>
      </c>
    </row>
    <row r="1205" spans="1:12" ht="15">
      <c r="A1205" s="112" t="s">
        <v>3235</v>
      </c>
      <c r="B1205" s="112" t="s">
        <v>3212</v>
      </c>
      <c r="C1205" s="112">
        <v>2</v>
      </c>
      <c r="D1205" s="117">
        <v>0.00028920854220742794</v>
      </c>
      <c r="E1205" s="117">
        <v>2.271131394633492</v>
      </c>
      <c r="F1205" s="112" t="s">
        <v>4760</v>
      </c>
      <c r="G1205" s="112" t="b">
        <v>0</v>
      </c>
      <c r="H1205" s="112" t="b">
        <v>0</v>
      </c>
      <c r="I1205" s="112" t="b">
        <v>0</v>
      </c>
      <c r="J1205" s="112" t="b">
        <v>0</v>
      </c>
      <c r="K1205" s="112" t="b">
        <v>0</v>
      </c>
      <c r="L1205" s="112" t="b">
        <v>0</v>
      </c>
    </row>
    <row r="1206" spans="1:12" ht="15">
      <c r="A1206" s="112" t="s">
        <v>3701</v>
      </c>
      <c r="B1206" s="112" t="s">
        <v>3438</v>
      </c>
      <c r="C1206" s="112">
        <v>2</v>
      </c>
      <c r="D1206" s="117">
        <v>0.00028920854220742794</v>
      </c>
      <c r="E1206" s="117">
        <v>3.0492826450171355</v>
      </c>
      <c r="F1206" s="112" t="s">
        <v>4760</v>
      </c>
      <c r="G1206" s="112" t="b">
        <v>0</v>
      </c>
      <c r="H1206" s="112" t="b">
        <v>0</v>
      </c>
      <c r="I1206" s="112" t="b">
        <v>0</v>
      </c>
      <c r="J1206" s="112" t="b">
        <v>0</v>
      </c>
      <c r="K1206" s="112" t="b">
        <v>0</v>
      </c>
      <c r="L1206" s="112" t="b">
        <v>0</v>
      </c>
    </row>
    <row r="1207" spans="1:12" ht="15">
      <c r="A1207" s="112" t="s">
        <v>3438</v>
      </c>
      <c r="B1207" s="112" t="s">
        <v>3101</v>
      </c>
      <c r="C1207" s="112">
        <v>2</v>
      </c>
      <c r="D1207" s="117">
        <v>0.00028920854220742794</v>
      </c>
      <c r="E1207" s="117">
        <v>1.9437724602471618</v>
      </c>
      <c r="F1207" s="112" t="s">
        <v>4760</v>
      </c>
      <c r="G1207" s="112" t="b">
        <v>0</v>
      </c>
      <c r="H1207" s="112" t="b">
        <v>0</v>
      </c>
      <c r="I1207" s="112" t="b">
        <v>0</v>
      </c>
      <c r="J1207" s="112" t="b">
        <v>0</v>
      </c>
      <c r="K1207" s="112" t="b">
        <v>0</v>
      </c>
      <c r="L1207" s="112" t="b">
        <v>0</v>
      </c>
    </row>
    <row r="1208" spans="1:12" ht="15">
      <c r="A1208" s="112" t="s">
        <v>3109</v>
      </c>
      <c r="B1208" s="112" t="s">
        <v>3089</v>
      </c>
      <c r="C1208" s="112">
        <v>2</v>
      </c>
      <c r="D1208" s="117">
        <v>0.00028920854220742794</v>
      </c>
      <c r="E1208" s="117">
        <v>0.7768608186456316</v>
      </c>
      <c r="F1208" s="112" t="s">
        <v>4760</v>
      </c>
      <c r="G1208" s="112" t="b">
        <v>0</v>
      </c>
      <c r="H1208" s="112" t="b">
        <v>0</v>
      </c>
      <c r="I1208" s="112" t="b">
        <v>0</v>
      </c>
      <c r="J1208" s="112" t="b">
        <v>0</v>
      </c>
      <c r="K1208" s="112" t="b">
        <v>0</v>
      </c>
      <c r="L1208" s="112" t="b">
        <v>0</v>
      </c>
    </row>
    <row r="1209" spans="1:12" ht="15">
      <c r="A1209" s="112" t="s">
        <v>3103</v>
      </c>
      <c r="B1209" s="112" t="s">
        <v>3354</v>
      </c>
      <c r="C1209" s="112">
        <v>2</v>
      </c>
      <c r="D1209" s="117">
        <v>0.00028920854220742794</v>
      </c>
      <c r="E1209" s="117">
        <v>1.8362078197082843</v>
      </c>
      <c r="F1209" s="112" t="s">
        <v>4760</v>
      </c>
      <c r="G1209" s="112" t="b">
        <v>0</v>
      </c>
      <c r="H1209" s="112" t="b">
        <v>0</v>
      </c>
      <c r="I1209" s="112" t="b">
        <v>0</v>
      </c>
      <c r="J1209" s="112" t="b">
        <v>0</v>
      </c>
      <c r="K1209" s="112" t="b">
        <v>0</v>
      </c>
      <c r="L1209" s="112" t="b">
        <v>0</v>
      </c>
    </row>
    <row r="1210" spans="1:12" ht="15">
      <c r="A1210" s="112" t="s">
        <v>3354</v>
      </c>
      <c r="B1210" s="112" t="s">
        <v>3235</v>
      </c>
      <c r="C1210" s="112">
        <v>2</v>
      </c>
      <c r="D1210" s="117">
        <v>0.00028920854220742794</v>
      </c>
      <c r="E1210" s="117">
        <v>2.485011214578573</v>
      </c>
      <c r="F1210" s="112" t="s">
        <v>4760</v>
      </c>
      <c r="G1210" s="112" t="b">
        <v>0</v>
      </c>
      <c r="H1210" s="112" t="b">
        <v>0</v>
      </c>
      <c r="I1210" s="112" t="b">
        <v>0</v>
      </c>
      <c r="J1210" s="112" t="b">
        <v>0</v>
      </c>
      <c r="K1210" s="112" t="b">
        <v>0</v>
      </c>
      <c r="L1210" s="112" t="b">
        <v>0</v>
      </c>
    </row>
    <row r="1211" spans="1:12" ht="15">
      <c r="A1211" s="112" t="s">
        <v>3702</v>
      </c>
      <c r="B1211" s="112" t="s">
        <v>3235</v>
      </c>
      <c r="C1211" s="112">
        <v>2</v>
      </c>
      <c r="D1211" s="117">
        <v>0.00028920854220742794</v>
      </c>
      <c r="E1211" s="117">
        <v>2.786041210242554</v>
      </c>
      <c r="F1211" s="112" t="s">
        <v>4760</v>
      </c>
      <c r="G1211" s="112" t="b">
        <v>0</v>
      </c>
      <c r="H1211" s="112" t="b">
        <v>0</v>
      </c>
      <c r="I1211" s="112" t="b">
        <v>0</v>
      </c>
      <c r="J1211" s="112" t="b">
        <v>0</v>
      </c>
      <c r="K1211" s="112" t="b">
        <v>0</v>
      </c>
      <c r="L1211" s="112" t="b">
        <v>0</v>
      </c>
    </row>
    <row r="1212" spans="1:12" ht="15">
      <c r="A1212" s="112" t="s">
        <v>3703</v>
      </c>
      <c r="B1212" s="112" t="s">
        <v>3704</v>
      </c>
      <c r="C1212" s="112">
        <v>2</v>
      </c>
      <c r="D1212" s="117">
        <v>0.00028920854220742794</v>
      </c>
      <c r="E1212" s="117">
        <v>3.225373904072817</v>
      </c>
      <c r="F1212" s="112" t="s">
        <v>4760</v>
      </c>
      <c r="G1212" s="112" t="b">
        <v>0</v>
      </c>
      <c r="H1212" s="112" t="b">
        <v>0</v>
      </c>
      <c r="I1212" s="112" t="b">
        <v>0</v>
      </c>
      <c r="J1212" s="112" t="b">
        <v>0</v>
      </c>
      <c r="K1212" s="112" t="b">
        <v>0</v>
      </c>
      <c r="L1212" s="112" t="b">
        <v>0</v>
      </c>
    </row>
    <row r="1213" spans="1:12" ht="15">
      <c r="A1213" s="112" t="s">
        <v>3704</v>
      </c>
      <c r="B1213" s="112" t="s">
        <v>3090</v>
      </c>
      <c r="C1213" s="112">
        <v>2</v>
      </c>
      <c r="D1213" s="117">
        <v>0.00028920854220742794</v>
      </c>
      <c r="E1213" s="117">
        <v>1.8062445963308413</v>
      </c>
      <c r="F1213" s="112" t="s">
        <v>4760</v>
      </c>
      <c r="G1213" s="112" t="b">
        <v>0</v>
      </c>
      <c r="H1213" s="112" t="b">
        <v>0</v>
      </c>
      <c r="I1213" s="112" t="b">
        <v>0</v>
      </c>
      <c r="J1213" s="112" t="b">
        <v>0</v>
      </c>
      <c r="K1213" s="112" t="b">
        <v>0</v>
      </c>
      <c r="L1213" s="112" t="b">
        <v>0</v>
      </c>
    </row>
    <row r="1214" spans="1:12" ht="15">
      <c r="A1214" s="112" t="s">
        <v>3090</v>
      </c>
      <c r="B1214" s="112" t="s">
        <v>4412</v>
      </c>
      <c r="C1214" s="112">
        <v>2</v>
      </c>
      <c r="D1214" s="117">
        <v>0.00028920854220742794</v>
      </c>
      <c r="E1214" s="117">
        <v>2.1072745919948224</v>
      </c>
      <c r="F1214" s="112" t="s">
        <v>4760</v>
      </c>
      <c r="G1214" s="112" t="b">
        <v>0</v>
      </c>
      <c r="H1214" s="112" t="b">
        <v>0</v>
      </c>
      <c r="I1214" s="112" t="b">
        <v>0</v>
      </c>
      <c r="J1214" s="112" t="b">
        <v>0</v>
      </c>
      <c r="K1214" s="112" t="b">
        <v>0</v>
      </c>
      <c r="L1214" s="112" t="b">
        <v>0</v>
      </c>
    </row>
    <row r="1215" spans="1:12" ht="15">
      <c r="A1215" s="112" t="s">
        <v>4412</v>
      </c>
      <c r="B1215" s="112" t="s">
        <v>3133</v>
      </c>
      <c r="C1215" s="112">
        <v>2</v>
      </c>
      <c r="D1215" s="117">
        <v>0.00028920854220742794</v>
      </c>
      <c r="E1215" s="117">
        <v>2.7667360550471676</v>
      </c>
      <c r="F1215" s="112" t="s">
        <v>4760</v>
      </c>
      <c r="G1215" s="112" t="b">
        <v>0</v>
      </c>
      <c r="H1215" s="112" t="b">
        <v>0</v>
      </c>
      <c r="I1215" s="112" t="b">
        <v>0</v>
      </c>
      <c r="J1215" s="112" t="b">
        <v>0</v>
      </c>
      <c r="K1215" s="112" t="b">
        <v>0</v>
      </c>
      <c r="L1215" s="112" t="b">
        <v>0</v>
      </c>
    </row>
    <row r="1216" spans="1:12" ht="15">
      <c r="A1216" s="112" t="s">
        <v>3113</v>
      </c>
      <c r="B1216" s="112" t="s">
        <v>3105</v>
      </c>
      <c r="C1216" s="112">
        <v>2</v>
      </c>
      <c r="D1216" s="117">
        <v>0.00028920854220742794</v>
      </c>
      <c r="E1216" s="117">
        <v>1.2419731658922786</v>
      </c>
      <c r="F1216" s="112" t="s">
        <v>4760</v>
      </c>
      <c r="G1216" s="112" t="b">
        <v>0</v>
      </c>
      <c r="H1216" s="112" t="b">
        <v>0</v>
      </c>
      <c r="I1216" s="112" t="b">
        <v>0</v>
      </c>
      <c r="J1216" s="112" t="b">
        <v>0</v>
      </c>
      <c r="K1216" s="112" t="b">
        <v>0</v>
      </c>
      <c r="L1216" s="112" t="b">
        <v>0</v>
      </c>
    </row>
    <row r="1217" spans="1:12" ht="15">
      <c r="A1217" s="112" t="s">
        <v>3121</v>
      </c>
      <c r="B1217" s="112" t="s">
        <v>3235</v>
      </c>
      <c r="C1217" s="112">
        <v>2</v>
      </c>
      <c r="D1217" s="117">
        <v>0.00028920854220742794</v>
      </c>
      <c r="E1217" s="117">
        <v>1.9409431702282975</v>
      </c>
      <c r="F1217" s="112" t="s">
        <v>4760</v>
      </c>
      <c r="G1217" s="112" t="b">
        <v>0</v>
      </c>
      <c r="H1217" s="112" t="b">
        <v>0</v>
      </c>
      <c r="I1217" s="112" t="b">
        <v>0</v>
      </c>
      <c r="J1217" s="112" t="b">
        <v>0</v>
      </c>
      <c r="K1217" s="112" t="b">
        <v>0</v>
      </c>
      <c r="L1217" s="112" t="b">
        <v>0</v>
      </c>
    </row>
    <row r="1218" spans="1:12" ht="15">
      <c r="A1218" s="112" t="s">
        <v>3703</v>
      </c>
      <c r="B1218" s="112" t="s">
        <v>3124</v>
      </c>
      <c r="C1218" s="112">
        <v>2</v>
      </c>
      <c r="D1218" s="117">
        <v>0.00028920854220742794</v>
      </c>
      <c r="E1218" s="117">
        <v>2.412460547429961</v>
      </c>
      <c r="F1218" s="112" t="s">
        <v>4760</v>
      </c>
      <c r="G1218" s="112" t="b">
        <v>0</v>
      </c>
      <c r="H1218" s="112" t="b">
        <v>0</v>
      </c>
      <c r="I1218" s="112" t="b">
        <v>0</v>
      </c>
      <c r="J1218" s="112" t="b">
        <v>0</v>
      </c>
      <c r="K1218" s="112" t="b">
        <v>0</v>
      </c>
      <c r="L1218" s="112" t="b">
        <v>0</v>
      </c>
    </row>
    <row r="1219" spans="1:12" ht="15">
      <c r="A1219" s="112" t="s">
        <v>3124</v>
      </c>
      <c r="B1219" s="112" t="s">
        <v>3194</v>
      </c>
      <c r="C1219" s="112">
        <v>2</v>
      </c>
      <c r="D1219" s="117">
        <v>0.00028920854220742794</v>
      </c>
      <c r="E1219" s="117">
        <v>1.8683925030796857</v>
      </c>
      <c r="F1219" s="112" t="s">
        <v>4760</v>
      </c>
      <c r="G1219" s="112" t="b">
        <v>0</v>
      </c>
      <c r="H1219" s="112" t="b">
        <v>0</v>
      </c>
      <c r="I1219" s="112" t="b">
        <v>0</v>
      </c>
      <c r="J1219" s="112" t="b">
        <v>0</v>
      </c>
      <c r="K1219" s="112" t="b">
        <v>0</v>
      </c>
      <c r="L1219" s="112" t="b">
        <v>0</v>
      </c>
    </row>
    <row r="1220" spans="1:12" ht="15">
      <c r="A1220" s="112" t="s">
        <v>3194</v>
      </c>
      <c r="B1220" s="112" t="s">
        <v>3212</v>
      </c>
      <c r="C1220" s="112">
        <v>2</v>
      </c>
      <c r="D1220" s="117">
        <v>0.00028920854220742794</v>
      </c>
      <c r="E1220" s="117">
        <v>2.2041846050028786</v>
      </c>
      <c r="F1220" s="112" t="s">
        <v>4760</v>
      </c>
      <c r="G1220" s="112" t="b">
        <v>0</v>
      </c>
      <c r="H1220" s="112" t="b">
        <v>0</v>
      </c>
      <c r="I1220" s="112" t="b">
        <v>0</v>
      </c>
      <c r="J1220" s="112" t="b">
        <v>0</v>
      </c>
      <c r="K1220" s="112" t="b">
        <v>0</v>
      </c>
      <c r="L1220" s="112" t="b">
        <v>0</v>
      </c>
    </row>
    <row r="1221" spans="1:12" ht="15">
      <c r="A1221" s="112" t="s">
        <v>3701</v>
      </c>
      <c r="B1221" s="112" t="s">
        <v>3085</v>
      </c>
      <c r="C1221" s="112">
        <v>2</v>
      </c>
      <c r="D1221" s="117">
        <v>0.00028920854220742794</v>
      </c>
      <c r="E1221" s="117">
        <v>1.744648525084329</v>
      </c>
      <c r="F1221" s="112" t="s">
        <v>4760</v>
      </c>
      <c r="G1221" s="112" t="b">
        <v>0</v>
      </c>
      <c r="H1221" s="112" t="b">
        <v>0</v>
      </c>
      <c r="I1221" s="112" t="b">
        <v>0</v>
      </c>
      <c r="J1221" s="112" t="b">
        <v>0</v>
      </c>
      <c r="K1221" s="112" t="b">
        <v>0</v>
      </c>
      <c r="L1221" s="112" t="b">
        <v>0</v>
      </c>
    </row>
    <row r="1222" spans="1:12" ht="15">
      <c r="A1222" s="112" t="s">
        <v>3085</v>
      </c>
      <c r="B1222" s="112" t="s">
        <v>3085</v>
      </c>
      <c r="C1222" s="112">
        <v>2</v>
      </c>
      <c r="D1222" s="117">
        <v>0.00028920854220742794</v>
      </c>
      <c r="E1222" s="117">
        <v>0.2822505271853731</v>
      </c>
      <c r="F1222" s="112" t="s">
        <v>4760</v>
      </c>
      <c r="G1222" s="112" t="b">
        <v>0</v>
      </c>
      <c r="H1222" s="112" t="b">
        <v>0</v>
      </c>
      <c r="I1222" s="112" t="b">
        <v>0</v>
      </c>
      <c r="J1222" s="112" t="b">
        <v>0</v>
      </c>
      <c r="K1222" s="112" t="b">
        <v>0</v>
      </c>
      <c r="L1222" s="112" t="b">
        <v>0</v>
      </c>
    </row>
    <row r="1223" spans="1:12" ht="15">
      <c r="A1223" s="112" t="s">
        <v>3085</v>
      </c>
      <c r="B1223" s="112" t="s">
        <v>3704</v>
      </c>
      <c r="C1223" s="112">
        <v>2</v>
      </c>
      <c r="D1223" s="117">
        <v>0.00028920854220742794</v>
      </c>
      <c r="E1223" s="117">
        <v>1.7629759061738608</v>
      </c>
      <c r="F1223" s="112" t="s">
        <v>4760</v>
      </c>
      <c r="G1223" s="112" t="b">
        <v>0</v>
      </c>
      <c r="H1223" s="112" t="b">
        <v>0</v>
      </c>
      <c r="I1223" s="112" t="b">
        <v>0</v>
      </c>
      <c r="J1223" s="112" t="b">
        <v>0</v>
      </c>
      <c r="K1223" s="112" t="b">
        <v>0</v>
      </c>
      <c r="L1223" s="112" t="b">
        <v>0</v>
      </c>
    </row>
    <row r="1224" spans="1:12" ht="15">
      <c r="A1224" s="112" t="s">
        <v>3704</v>
      </c>
      <c r="B1224" s="112" t="s">
        <v>3108</v>
      </c>
      <c r="C1224" s="112">
        <v>2</v>
      </c>
      <c r="D1224" s="117">
        <v>0.00028920854220742794</v>
      </c>
      <c r="E1224" s="117">
        <v>2.2041846050028786</v>
      </c>
      <c r="F1224" s="112" t="s">
        <v>4760</v>
      </c>
      <c r="G1224" s="112" t="b">
        <v>0</v>
      </c>
      <c r="H1224" s="112" t="b">
        <v>0</v>
      </c>
      <c r="I1224" s="112" t="b">
        <v>0</v>
      </c>
      <c r="J1224" s="112" t="b">
        <v>0</v>
      </c>
      <c r="K1224" s="112" t="b">
        <v>0</v>
      </c>
      <c r="L1224" s="112" t="b">
        <v>0</v>
      </c>
    </row>
    <row r="1225" spans="1:12" ht="15">
      <c r="A1225" s="112" t="s">
        <v>3108</v>
      </c>
      <c r="B1225" s="112" t="s">
        <v>3087</v>
      </c>
      <c r="C1225" s="112">
        <v>2</v>
      </c>
      <c r="D1225" s="117">
        <v>0.00028920854220742794</v>
      </c>
      <c r="E1225" s="117">
        <v>0.7743554519173595</v>
      </c>
      <c r="F1225" s="112" t="s">
        <v>4760</v>
      </c>
      <c r="G1225" s="112" t="b">
        <v>0</v>
      </c>
      <c r="H1225" s="112" t="b">
        <v>0</v>
      </c>
      <c r="I1225" s="112" t="b">
        <v>0</v>
      </c>
      <c r="J1225" s="112" t="b">
        <v>0</v>
      </c>
      <c r="K1225" s="112" t="b">
        <v>0</v>
      </c>
      <c r="L1225" s="112" t="b">
        <v>0</v>
      </c>
    </row>
    <row r="1226" spans="1:12" ht="15">
      <c r="A1226" s="112" t="s">
        <v>3087</v>
      </c>
      <c r="B1226" s="112" t="s">
        <v>3125</v>
      </c>
      <c r="C1226" s="112">
        <v>2</v>
      </c>
      <c r="D1226" s="117">
        <v>0.00028920854220742794</v>
      </c>
      <c r="E1226" s="117">
        <v>0.9974871994591433</v>
      </c>
      <c r="F1226" s="112" t="s">
        <v>4760</v>
      </c>
      <c r="G1226" s="112" t="b">
        <v>0</v>
      </c>
      <c r="H1226" s="112" t="b">
        <v>0</v>
      </c>
      <c r="I1226" s="112" t="b">
        <v>0</v>
      </c>
      <c r="J1226" s="112" t="b">
        <v>0</v>
      </c>
      <c r="K1226" s="112" t="b">
        <v>0</v>
      </c>
      <c r="L1226" s="112" t="b">
        <v>0</v>
      </c>
    </row>
    <row r="1227" spans="1:12" ht="15">
      <c r="A1227" s="112" t="s">
        <v>3125</v>
      </c>
      <c r="B1227" s="112" t="s">
        <v>3101</v>
      </c>
      <c r="C1227" s="112">
        <v>2</v>
      </c>
      <c r="D1227" s="117">
        <v>0.00028920854220742794</v>
      </c>
      <c r="E1227" s="117">
        <v>1.3069503626599872</v>
      </c>
      <c r="F1227" s="112" t="s">
        <v>4760</v>
      </c>
      <c r="G1227" s="112" t="b">
        <v>0</v>
      </c>
      <c r="H1227" s="112" t="b">
        <v>0</v>
      </c>
      <c r="I1227" s="112" t="b">
        <v>0</v>
      </c>
      <c r="J1227" s="112" t="b">
        <v>0</v>
      </c>
      <c r="K1227" s="112" t="b">
        <v>0</v>
      </c>
      <c r="L1227" s="112" t="b">
        <v>0</v>
      </c>
    </row>
    <row r="1228" spans="1:12" ht="15">
      <c r="A1228" s="112" t="s">
        <v>3081</v>
      </c>
      <c r="B1228" s="112" t="s">
        <v>3235</v>
      </c>
      <c r="C1228" s="112">
        <v>2</v>
      </c>
      <c r="D1228" s="117">
        <v>0.00028920854220742794</v>
      </c>
      <c r="E1228" s="117">
        <v>1.150055098441721</v>
      </c>
      <c r="F1228" s="112" t="s">
        <v>4760</v>
      </c>
      <c r="G1228" s="112" t="b">
        <v>0</v>
      </c>
      <c r="H1228" s="112" t="b">
        <v>0</v>
      </c>
      <c r="I1228" s="112" t="b">
        <v>0</v>
      </c>
      <c r="J1228" s="112" t="b">
        <v>0</v>
      </c>
      <c r="K1228" s="112" t="b">
        <v>0</v>
      </c>
      <c r="L1228" s="112" t="b">
        <v>0</v>
      </c>
    </row>
    <row r="1229" spans="1:12" ht="15">
      <c r="A1229" s="112" t="s">
        <v>3702</v>
      </c>
      <c r="B1229" s="112" t="s">
        <v>3087</v>
      </c>
      <c r="C1229" s="112">
        <v>2</v>
      </c>
      <c r="D1229" s="117">
        <v>0.00028920854220742794</v>
      </c>
      <c r="E1229" s="117">
        <v>1.7743554519173597</v>
      </c>
      <c r="F1229" s="112" t="s">
        <v>4760</v>
      </c>
      <c r="G1229" s="112" t="b">
        <v>0</v>
      </c>
      <c r="H1229" s="112" t="b">
        <v>0</v>
      </c>
      <c r="I1229" s="112" t="b">
        <v>0</v>
      </c>
      <c r="J1229" s="112" t="b">
        <v>0</v>
      </c>
      <c r="K1229" s="112" t="b">
        <v>0</v>
      </c>
      <c r="L1229" s="112" t="b">
        <v>0</v>
      </c>
    </row>
    <row r="1230" spans="1:12" ht="15">
      <c r="A1230" s="112" t="s">
        <v>3079</v>
      </c>
      <c r="B1230" s="112" t="s">
        <v>4413</v>
      </c>
      <c r="C1230" s="112">
        <v>2</v>
      </c>
      <c r="D1230" s="117">
        <v>0.00028920854220742794</v>
      </c>
      <c r="E1230" s="117">
        <v>1.746446848489892</v>
      </c>
      <c r="F1230" s="112" t="s">
        <v>4760</v>
      </c>
      <c r="G1230" s="112" t="b">
        <v>0</v>
      </c>
      <c r="H1230" s="112" t="b">
        <v>0</v>
      </c>
      <c r="I1230" s="112" t="b">
        <v>0</v>
      </c>
      <c r="J1230" s="112" t="b">
        <v>0</v>
      </c>
      <c r="K1230" s="112" t="b">
        <v>0</v>
      </c>
      <c r="L1230" s="112" t="b">
        <v>0</v>
      </c>
    </row>
    <row r="1231" spans="1:12" ht="15">
      <c r="A1231" s="112" t="s">
        <v>4413</v>
      </c>
      <c r="B1231" s="112" t="s">
        <v>4414</v>
      </c>
      <c r="C1231" s="112">
        <v>2</v>
      </c>
      <c r="D1231" s="117">
        <v>0.00028920854220742794</v>
      </c>
      <c r="E1231" s="117">
        <v>3.8274338954007794</v>
      </c>
      <c r="F1231" s="112" t="s">
        <v>4760</v>
      </c>
      <c r="G1231" s="112" t="b">
        <v>0</v>
      </c>
      <c r="H1231" s="112" t="b">
        <v>0</v>
      </c>
      <c r="I1231" s="112" t="b">
        <v>0</v>
      </c>
      <c r="J1231" s="112" t="b">
        <v>0</v>
      </c>
      <c r="K1231" s="112" t="b">
        <v>0</v>
      </c>
      <c r="L1231" s="112" t="b">
        <v>0</v>
      </c>
    </row>
    <row r="1232" spans="1:12" ht="15">
      <c r="A1232" s="112" t="s">
        <v>3280</v>
      </c>
      <c r="B1232" s="112" t="s">
        <v>3082</v>
      </c>
      <c r="C1232" s="112">
        <v>2</v>
      </c>
      <c r="D1232" s="117">
        <v>0.00028920854220742794</v>
      </c>
      <c r="E1232" s="117">
        <v>1.3023890883639342</v>
      </c>
      <c r="F1232" s="112" t="s">
        <v>4760</v>
      </c>
      <c r="G1232" s="112" t="b">
        <v>0</v>
      </c>
      <c r="H1232" s="112" t="b">
        <v>0</v>
      </c>
      <c r="I1232" s="112" t="b">
        <v>0</v>
      </c>
      <c r="J1232" s="112" t="b">
        <v>0</v>
      </c>
      <c r="K1232" s="112" t="b">
        <v>0</v>
      </c>
      <c r="L1232" s="112" t="b">
        <v>0</v>
      </c>
    </row>
    <row r="1233" spans="1:12" ht="15">
      <c r="A1233" s="112" t="s">
        <v>3090</v>
      </c>
      <c r="B1233" s="112" t="s">
        <v>3165</v>
      </c>
      <c r="C1233" s="112">
        <v>2</v>
      </c>
      <c r="D1233" s="117">
        <v>0.00028920854220742794</v>
      </c>
      <c r="E1233" s="117">
        <v>1.2041846050028788</v>
      </c>
      <c r="F1233" s="112" t="s">
        <v>4760</v>
      </c>
      <c r="G1233" s="112" t="b">
        <v>0</v>
      </c>
      <c r="H1233" s="112" t="b">
        <v>0</v>
      </c>
      <c r="I1233" s="112" t="b">
        <v>0</v>
      </c>
      <c r="J1233" s="112" t="b">
        <v>0</v>
      </c>
      <c r="K1233" s="112" t="b">
        <v>0</v>
      </c>
      <c r="L1233" s="112" t="b">
        <v>0</v>
      </c>
    </row>
    <row r="1234" spans="1:12" ht="15">
      <c r="A1234" s="112" t="s">
        <v>3165</v>
      </c>
      <c r="B1234" s="112" t="s">
        <v>3206</v>
      </c>
      <c r="C1234" s="112">
        <v>2</v>
      </c>
      <c r="D1234" s="117">
        <v>0.00028920854220742794</v>
      </c>
      <c r="E1234" s="117">
        <v>2.11143055176598</v>
      </c>
      <c r="F1234" s="112" t="s">
        <v>4760</v>
      </c>
      <c r="G1234" s="112" t="b">
        <v>0</v>
      </c>
      <c r="H1234" s="112" t="b">
        <v>0</v>
      </c>
      <c r="I1234" s="112" t="b">
        <v>0</v>
      </c>
      <c r="J1234" s="112" t="b">
        <v>0</v>
      </c>
      <c r="K1234" s="112" t="b">
        <v>0</v>
      </c>
      <c r="L1234" s="112" t="b">
        <v>0</v>
      </c>
    </row>
    <row r="1235" spans="1:12" ht="15">
      <c r="A1235" s="112" t="s">
        <v>3206</v>
      </c>
      <c r="B1235" s="112" t="s">
        <v>3352</v>
      </c>
      <c r="C1235" s="112">
        <v>2</v>
      </c>
      <c r="D1235" s="117">
        <v>0.00028920854220742794</v>
      </c>
      <c r="E1235" s="117">
        <v>2.412460547429961</v>
      </c>
      <c r="F1235" s="112" t="s">
        <v>4760</v>
      </c>
      <c r="G1235" s="112" t="b">
        <v>0</v>
      </c>
      <c r="H1235" s="112" t="b">
        <v>0</v>
      </c>
      <c r="I1235" s="112" t="b">
        <v>0</v>
      </c>
      <c r="J1235" s="112" t="b">
        <v>0</v>
      </c>
      <c r="K1235" s="112" t="b">
        <v>0</v>
      </c>
      <c r="L1235" s="112" t="b">
        <v>0</v>
      </c>
    </row>
    <row r="1236" spans="1:12" ht="15">
      <c r="A1236" s="112" t="s">
        <v>3352</v>
      </c>
      <c r="B1236" s="112" t="s">
        <v>3105</v>
      </c>
      <c r="C1236" s="112">
        <v>2</v>
      </c>
      <c r="D1236" s="117">
        <v>0.00028920854220742794</v>
      </c>
      <c r="E1236" s="117">
        <v>1.8829512232506107</v>
      </c>
      <c r="F1236" s="112" t="s">
        <v>4760</v>
      </c>
      <c r="G1236" s="112" t="b">
        <v>0</v>
      </c>
      <c r="H1236" s="112" t="b">
        <v>0</v>
      </c>
      <c r="I1236" s="112" t="b">
        <v>0</v>
      </c>
      <c r="J1236" s="112" t="b">
        <v>0</v>
      </c>
      <c r="K1236" s="112" t="b">
        <v>0</v>
      </c>
      <c r="L1236" s="112" t="b">
        <v>0</v>
      </c>
    </row>
    <row r="1237" spans="1:12" ht="15">
      <c r="A1237" s="112" t="s">
        <v>3121</v>
      </c>
      <c r="B1237" s="112" t="s">
        <v>3094</v>
      </c>
      <c r="C1237" s="112">
        <v>2</v>
      </c>
      <c r="D1237" s="117">
        <v>0.00028920854220742794</v>
      </c>
      <c r="E1237" s="117">
        <v>1.090241252696042</v>
      </c>
      <c r="F1237" s="112" t="s">
        <v>4760</v>
      </c>
      <c r="G1237" s="112" t="b">
        <v>0</v>
      </c>
      <c r="H1237" s="112" t="b">
        <v>0</v>
      </c>
      <c r="I1237" s="112" t="b">
        <v>0</v>
      </c>
      <c r="J1237" s="112" t="b">
        <v>0</v>
      </c>
      <c r="K1237" s="112" t="b">
        <v>0</v>
      </c>
      <c r="L1237" s="112" t="b">
        <v>0</v>
      </c>
    </row>
    <row r="1238" spans="1:12" ht="15">
      <c r="A1238" s="112" t="s">
        <v>3094</v>
      </c>
      <c r="B1238" s="112" t="s">
        <v>3691</v>
      </c>
      <c r="C1238" s="112">
        <v>2</v>
      </c>
      <c r="D1238" s="117">
        <v>0.00028920854220742794</v>
      </c>
      <c r="E1238" s="117">
        <v>1.946620303119988</v>
      </c>
      <c r="F1238" s="112" t="s">
        <v>4760</v>
      </c>
      <c r="G1238" s="112" t="b">
        <v>0</v>
      </c>
      <c r="H1238" s="112" t="b">
        <v>0</v>
      </c>
      <c r="I1238" s="112" t="b">
        <v>0</v>
      </c>
      <c r="J1238" s="112" t="b">
        <v>0</v>
      </c>
      <c r="K1238" s="112" t="b">
        <v>0</v>
      </c>
      <c r="L1238" s="112" t="b">
        <v>0</v>
      </c>
    </row>
    <row r="1239" spans="1:12" ht="15">
      <c r="A1239" s="112" t="s">
        <v>3691</v>
      </c>
      <c r="B1239" s="112" t="s">
        <v>3165</v>
      </c>
      <c r="C1239" s="112">
        <v>2</v>
      </c>
      <c r="D1239" s="117">
        <v>0.00028920854220742794</v>
      </c>
      <c r="E1239" s="117">
        <v>2.6233139127448544</v>
      </c>
      <c r="F1239" s="112" t="s">
        <v>4760</v>
      </c>
      <c r="G1239" s="112" t="b">
        <v>0</v>
      </c>
      <c r="H1239" s="112" t="b">
        <v>0</v>
      </c>
      <c r="I1239" s="112" t="b">
        <v>0</v>
      </c>
      <c r="J1239" s="112" t="b">
        <v>0</v>
      </c>
      <c r="K1239" s="112" t="b">
        <v>0</v>
      </c>
      <c r="L1239" s="112" t="b">
        <v>0</v>
      </c>
    </row>
    <row r="1240" spans="1:12" ht="15">
      <c r="A1240" s="112" t="s">
        <v>3165</v>
      </c>
      <c r="B1240" s="112" t="s">
        <v>3220</v>
      </c>
      <c r="C1240" s="112">
        <v>2</v>
      </c>
      <c r="D1240" s="117">
        <v>0.00028920854220742794</v>
      </c>
      <c r="E1240" s="117">
        <v>2.146192658025192</v>
      </c>
      <c r="F1240" s="112" t="s">
        <v>4760</v>
      </c>
      <c r="G1240" s="112" t="b">
        <v>0</v>
      </c>
      <c r="H1240" s="112" t="b">
        <v>0</v>
      </c>
      <c r="I1240" s="112" t="b">
        <v>0</v>
      </c>
      <c r="J1240" s="112" t="b">
        <v>0</v>
      </c>
      <c r="K1240" s="112" t="b">
        <v>0</v>
      </c>
      <c r="L1240" s="112" t="b">
        <v>0</v>
      </c>
    </row>
    <row r="1241" spans="1:12" ht="15">
      <c r="A1241" s="112" t="s">
        <v>3220</v>
      </c>
      <c r="B1241" s="112" t="s">
        <v>3108</v>
      </c>
      <c r="C1241" s="112">
        <v>2</v>
      </c>
      <c r="D1241" s="117">
        <v>0.00028920854220742794</v>
      </c>
      <c r="E1241" s="117">
        <v>1.7270633502832162</v>
      </c>
      <c r="F1241" s="112" t="s">
        <v>4760</v>
      </c>
      <c r="G1241" s="112" t="b">
        <v>0</v>
      </c>
      <c r="H1241" s="112" t="b">
        <v>0</v>
      </c>
      <c r="I1241" s="112" t="b">
        <v>0</v>
      </c>
      <c r="J1241" s="112" t="b">
        <v>0</v>
      </c>
      <c r="K1241" s="112" t="b">
        <v>0</v>
      </c>
      <c r="L1241" s="112" t="b">
        <v>0</v>
      </c>
    </row>
    <row r="1242" spans="1:12" ht="15">
      <c r="A1242" s="112" t="s">
        <v>3108</v>
      </c>
      <c r="B1242" s="112" t="s">
        <v>3705</v>
      </c>
      <c r="C1242" s="112">
        <v>2</v>
      </c>
      <c r="D1242" s="117">
        <v>0.00028920854220742794</v>
      </c>
      <c r="E1242" s="117">
        <v>2.225373904072817</v>
      </c>
      <c r="F1242" s="112" t="s">
        <v>4760</v>
      </c>
      <c r="G1242" s="112" t="b">
        <v>0</v>
      </c>
      <c r="H1242" s="112" t="b">
        <v>0</v>
      </c>
      <c r="I1242" s="112" t="b">
        <v>0</v>
      </c>
      <c r="J1242" s="112" t="b">
        <v>0</v>
      </c>
      <c r="K1242" s="112" t="b">
        <v>0</v>
      </c>
      <c r="L1242" s="112" t="b">
        <v>0</v>
      </c>
    </row>
    <row r="1243" spans="1:12" ht="15">
      <c r="A1243" s="112" t="s">
        <v>3705</v>
      </c>
      <c r="B1243" s="112" t="s">
        <v>3586</v>
      </c>
      <c r="C1243" s="112">
        <v>2</v>
      </c>
      <c r="D1243" s="117">
        <v>0.00028920854220742794</v>
      </c>
      <c r="E1243" s="117">
        <v>3.1284638910647606</v>
      </c>
      <c r="F1243" s="112" t="s">
        <v>4760</v>
      </c>
      <c r="G1243" s="112" t="b">
        <v>0</v>
      </c>
      <c r="H1243" s="112" t="b">
        <v>0</v>
      </c>
      <c r="I1243" s="112" t="b">
        <v>0</v>
      </c>
      <c r="J1243" s="112" t="b">
        <v>0</v>
      </c>
      <c r="K1243" s="112" t="b">
        <v>0</v>
      </c>
      <c r="L1243" s="112" t="b">
        <v>0</v>
      </c>
    </row>
    <row r="1244" spans="1:12" ht="15">
      <c r="A1244" s="112" t="s">
        <v>3586</v>
      </c>
      <c r="B1244" s="112" t="s">
        <v>3081</v>
      </c>
      <c r="C1244" s="112">
        <v>2</v>
      </c>
      <c r="D1244" s="117">
        <v>0.00028920854220742794</v>
      </c>
      <c r="E1244" s="117">
        <v>1.4924777792639274</v>
      </c>
      <c r="F1244" s="112" t="s">
        <v>4760</v>
      </c>
      <c r="G1244" s="112" t="b">
        <v>0</v>
      </c>
      <c r="H1244" s="112" t="b">
        <v>0</v>
      </c>
      <c r="I1244" s="112" t="b">
        <v>0</v>
      </c>
      <c r="J1244" s="112" t="b">
        <v>0</v>
      </c>
      <c r="K1244" s="112" t="b">
        <v>0</v>
      </c>
      <c r="L1244" s="112" t="b">
        <v>0</v>
      </c>
    </row>
    <row r="1245" spans="1:12" ht="15">
      <c r="A1245" s="112" t="s">
        <v>3081</v>
      </c>
      <c r="B1245" s="112" t="s">
        <v>3165</v>
      </c>
      <c r="C1245" s="112">
        <v>2</v>
      </c>
      <c r="D1245" s="117">
        <v>0.00028920854220742794</v>
      </c>
      <c r="E1245" s="117">
        <v>0.9873278009440215</v>
      </c>
      <c r="F1245" s="112" t="s">
        <v>4760</v>
      </c>
      <c r="G1245" s="112" t="b">
        <v>0</v>
      </c>
      <c r="H1245" s="112" t="b">
        <v>0</v>
      </c>
      <c r="I1245" s="112" t="b">
        <v>0</v>
      </c>
      <c r="J1245" s="112" t="b">
        <v>0</v>
      </c>
      <c r="K1245" s="112" t="b">
        <v>0</v>
      </c>
      <c r="L1245" s="112" t="b">
        <v>0</v>
      </c>
    </row>
    <row r="1246" spans="1:12" ht="15">
      <c r="A1246" s="112" t="s">
        <v>3165</v>
      </c>
      <c r="B1246" s="112" t="s">
        <v>3194</v>
      </c>
      <c r="C1246" s="112">
        <v>2</v>
      </c>
      <c r="D1246" s="117">
        <v>0.00028920854220742794</v>
      </c>
      <c r="E1246" s="117">
        <v>2.0792458683945787</v>
      </c>
      <c r="F1246" s="112" t="s">
        <v>4760</v>
      </c>
      <c r="G1246" s="112" t="b">
        <v>0</v>
      </c>
      <c r="H1246" s="112" t="b">
        <v>0</v>
      </c>
      <c r="I1246" s="112" t="b">
        <v>0</v>
      </c>
      <c r="J1246" s="112" t="b">
        <v>0</v>
      </c>
      <c r="K1246" s="112" t="b">
        <v>0</v>
      </c>
      <c r="L1246" s="112" t="b">
        <v>0</v>
      </c>
    </row>
    <row r="1247" spans="1:12" ht="15">
      <c r="A1247" s="112" t="s">
        <v>3194</v>
      </c>
      <c r="B1247" s="112" t="s">
        <v>3165</v>
      </c>
      <c r="C1247" s="112">
        <v>2</v>
      </c>
      <c r="D1247" s="117">
        <v>0.00028920854220742794</v>
      </c>
      <c r="E1247" s="117">
        <v>2.0792458683945787</v>
      </c>
      <c r="F1247" s="112" t="s">
        <v>4760</v>
      </c>
      <c r="G1247" s="112" t="b">
        <v>0</v>
      </c>
      <c r="H1247" s="112" t="b">
        <v>0</v>
      </c>
      <c r="I1247" s="112" t="b">
        <v>0</v>
      </c>
      <c r="J1247" s="112" t="b">
        <v>0</v>
      </c>
      <c r="K1247" s="112" t="b">
        <v>0</v>
      </c>
      <c r="L1247" s="112" t="b">
        <v>0</v>
      </c>
    </row>
    <row r="1248" spans="1:12" ht="15">
      <c r="A1248" s="112" t="s">
        <v>3165</v>
      </c>
      <c r="B1248" s="112" t="s">
        <v>3092</v>
      </c>
      <c r="C1248" s="112">
        <v>2</v>
      </c>
      <c r="D1248" s="117">
        <v>0.00028920854220742794</v>
      </c>
      <c r="E1248" s="117">
        <v>1.2858546514541984</v>
      </c>
      <c r="F1248" s="112" t="s">
        <v>4760</v>
      </c>
      <c r="G1248" s="112" t="b">
        <v>0</v>
      </c>
      <c r="H1248" s="112" t="b">
        <v>0</v>
      </c>
      <c r="I1248" s="112" t="b">
        <v>0</v>
      </c>
      <c r="J1248" s="112" t="b">
        <v>0</v>
      </c>
      <c r="K1248" s="112" t="b">
        <v>0</v>
      </c>
      <c r="L1248" s="112" t="b">
        <v>0</v>
      </c>
    </row>
    <row r="1249" spans="1:12" ht="15">
      <c r="A1249" s="112" t="s">
        <v>3092</v>
      </c>
      <c r="B1249" s="112" t="s">
        <v>3165</v>
      </c>
      <c r="C1249" s="112">
        <v>2</v>
      </c>
      <c r="D1249" s="117">
        <v>0.00028920854220742794</v>
      </c>
      <c r="E1249" s="117">
        <v>1.3332793013823365</v>
      </c>
      <c r="F1249" s="112" t="s">
        <v>4760</v>
      </c>
      <c r="G1249" s="112" t="b">
        <v>0</v>
      </c>
      <c r="H1249" s="112" t="b">
        <v>0</v>
      </c>
      <c r="I1249" s="112" t="b">
        <v>0</v>
      </c>
      <c r="J1249" s="112" t="b">
        <v>0</v>
      </c>
      <c r="K1249" s="112" t="b">
        <v>0</v>
      </c>
      <c r="L1249" s="112" t="b">
        <v>0</v>
      </c>
    </row>
    <row r="1250" spans="1:12" ht="15">
      <c r="A1250" s="112" t="s">
        <v>3165</v>
      </c>
      <c r="B1250" s="112" t="s">
        <v>3085</v>
      </c>
      <c r="C1250" s="112">
        <v>2</v>
      </c>
      <c r="D1250" s="117">
        <v>0.00028920854220742794</v>
      </c>
      <c r="E1250" s="117">
        <v>1.1425885337563668</v>
      </c>
      <c r="F1250" s="112" t="s">
        <v>4760</v>
      </c>
      <c r="G1250" s="112" t="b">
        <v>0</v>
      </c>
      <c r="H1250" s="112" t="b">
        <v>0</v>
      </c>
      <c r="I1250" s="112" t="b">
        <v>0</v>
      </c>
      <c r="J1250" s="112" t="b">
        <v>0</v>
      </c>
      <c r="K1250" s="112" t="b">
        <v>0</v>
      </c>
      <c r="L1250" s="112" t="b">
        <v>0</v>
      </c>
    </row>
    <row r="1251" spans="1:12" ht="15">
      <c r="A1251" s="112" t="s">
        <v>3085</v>
      </c>
      <c r="B1251" s="112" t="s">
        <v>3165</v>
      </c>
      <c r="C1251" s="112">
        <v>2</v>
      </c>
      <c r="D1251" s="117">
        <v>0.00028920854220742794</v>
      </c>
      <c r="E1251" s="117">
        <v>1.1609159148458985</v>
      </c>
      <c r="F1251" s="112" t="s">
        <v>4760</v>
      </c>
      <c r="G1251" s="112" t="b">
        <v>0</v>
      </c>
      <c r="H1251" s="112" t="b">
        <v>0</v>
      </c>
      <c r="I1251" s="112" t="b">
        <v>0</v>
      </c>
      <c r="J1251" s="112" t="b">
        <v>0</v>
      </c>
      <c r="K1251" s="112" t="b">
        <v>0</v>
      </c>
      <c r="L1251" s="112" t="b">
        <v>0</v>
      </c>
    </row>
    <row r="1252" spans="1:12" ht="15">
      <c r="A1252" s="112" t="s">
        <v>3165</v>
      </c>
      <c r="B1252" s="112" t="s">
        <v>3087</v>
      </c>
      <c r="C1252" s="112">
        <v>2</v>
      </c>
      <c r="D1252" s="117">
        <v>0.00028920854220742794</v>
      </c>
      <c r="E1252" s="117">
        <v>1.1722954605893972</v>
      </c>
      <c r="F1252" s="112" t="s">
        <v>4760</v>
      </c>
      <c r="G1252" s="112" t="b">
        <v>0</v>
      </c>
      <c r="H1252" s="112" t="b">
        <v>0</v>
      </c>
      <c r="I1252" s="112" t="b">
        <v>0</v>
      </c>
      <c r="J1252" s="112" t="b">
        <v>0</v>
      </c>
      <c r="K1252" s="112" t="b">
        <v>0</v>
      </c>
      <c r="L1252" s="112" t="b">
        <v>0</v>
      </c>
    </row>
    <row r="1253" spans="1:12" ht="15">
      <c r="A1253" s="112" t="s">
        <v>3087</v>
      </c>
      <c r="B1253" s="112" t="s">
        <v>3165</v>
      </c>
      <c r="C1253" s="112">
        <v>2</v>
      </c>
      <c r="D1253" s="117">
        <v>0.00028920854220742794</v>
      </c>
      <c r="E1253" s="117">
        <v>1.2083405647740366</v>
      </c>
      <c r="F1253" s="112" t="s">
        <v>4760</v>
      </c>
      <c r="G1253" s="112" t="b">
        <v>0</v>
      </c>
      <c r="H1253" s="112" t="b">
        <v>0</v>
      </c>
      <c r="I1253" s="112" t="b">
        <v>0</v>
      </c>
      <c r="J1253" s="112" t="b">
        <v>0</v>
      </c>
      <c r="K1253" s="112" t="b">
        <v>0</v>
      </c>
      <c r="L1253" s="112" t="b">
        <v>0</v>
      </c>
    </row>
    <row r="1254" spans="1:12" ht="15">
      <c r="A1254" s="112" t="s">
        <v>3165</v>
      </c>
      <c r="B1254" s="112" t="s">
        <v>3125</v>
      </c>
      <c r="C1254" s="112">
        <v>2</v>
      </c>
      <c r="D1254" s="117">
        <v>0.00028920854220742794</v>
      </c>
      <c r="E1254" s="117">
        <v>1.810400556101999</v>
      </c>
      <c r="F1254" s="112" t="s">
        <v>4760</v>
      </c>
      <c r="G1254" s="112" t="b">
        <v>0</v>
      </c>
      <c r="H1254" s="112" t="b">
        <v>0</v>
      </c>
      <c r="I1254" s="112" t="b">
        <v>0</v>
      </c>
      <c r="J1254" s="112" t="b">
        <v>0</v>
      </c>
      <c r="K1254" s="112" t="b">
        <v>0</v>
      </c>
      <c r="L1254" s="112" t="b">
        <v>0</v>
      </c>
    </row>
    <row r="1255" spans="1:12" ht="15">
      <c r="A1255" s="112" t="s">
        <v>3125</v>
      </c>
      <c r="B1255" s="112" t="s">
        <v>3165</v>
      </c>
      <c r="C1255" s="112">
        <v>2</v>
      </c>
      <c r="D1255" s="117">
        <v>0.00028920854220742794</v>
      </c>
      <c r="E1255" s="117">
        <v>1.810400556101999</v>
      </c>
      <c r="F1255" s="112" t="s">
        <v>4760</v>
      </c>
      <c r="G1255" s="112" t="b">
        <v>0</v>
      </c>
      <c r="H1255" s="112" t="b">
        <v>0</v>
      </c>
      <c r="I1255" s="112" t="b">
        <v>0</v>
      </c>
      <c r="J1255" s="112" t="b">
        <v>0</v>
      </c>
      <c r="K1255" s="112" t="b">
        <v>0</v>
      </c>
      <c r="L1255" s="112" t="b">
        <v>0</v>
      </c>
    </row>
    <row r="1256" spans="1:12" ht="15">
      <c r="A1256" s="112" t="s">
        <v>3165</v>
      </c>
      <c r="B1256" s="112" t="s">
        <v>3303</v>
      </c>
      <c r="C1256" s="112">
        <v>2</v>
      </c>
      <c r="D1256" s="117">
        <v>0.00028920854220742794</v>
      </c>
      <c r="E1256" s="117">
        <v>2.271131394633492</v>
      </c>
      <c r="F1256" s="112" t="s">
        <v>4760</v>
      </c>
      <c r="G1256" s="112" t="b">
        <v>0</v>
      </c>
      <c r="H1256" s="112" t="b">
        <v>0</v>
      </c>
      <c r="I1256" s="112" t="b">
        <v>0</v>
      </c>
      <c r="J1256" s="112" t="b">
        <v>0</v>
      </c>
      <c r="K1256" s="112" t="b">
        <v>0</v>
      </c>
      <c r="L1256" s="112" t="b">
        <v>0</v>
      </c>
    </row>
    <row r="1257" spans="1:12" ht="15">
      <c r="A1257" s="112" t="s">
        <v>3092</v>
      </c>
      <c r="B1257" s="112" t="s">
        <v>3576</v>
      </c>
      <c r="C1257" s="112">
        <v>2</v>
      </c>
      <c r="D1257" s="117">
        <v>0.00028920854220742794</v>
      </c>
      <c r="E1257" s="117">
        <v>1.8384292797022423</v>
      </c>
      <c r="F1257" s="112" t="s">
        <v>4760</v>
      </c>
      <c r="G1257" s="112" t="b">
        <v>0</v>
      </c>
      <c r="H1257" s="112" t="b">
        <v>0</v>
      </c>
      <c r="I1257" s="112" t="b">
        <v>0</v>
      </c>
      <c r="J1257" s="112" t="b">
        <v>0</v>
      </c>
      <c r="K1257" s="112" t="b">
        <v>0</v>
      </c>
      <c r="L1257" s="112" t="b">
        <v>0</v>
      </c>
    </row>
    <row r="1258" spans="1:12" ht="15">
      <c r="A1258" s="112" t="s">
        <v>4422</v>
      </c>
      <c r="B1258" s="112" t="s">
        <v>4423</v>
      </c>
      <c r="C1258" s="112">
        <v>2</v>
      </c>
      <c r="D1258" s="117">
        <v>0.0003333834626952086</v>
      </c>
      <c r="E1258" s="117">
        <v>3.8274338954007794</v>
      </c>
      <c r="F1258" s="112" t="s">
        <v>4760</v>
      </c>
      <c r="G1258" s="112" t="b">
        <v>0</v>
      </c>
      <c r="H1258" s="112" t="b">
        <v>0</v>
      </c>
      <c r="I1258" s="112" t="b">
        <v>0</v>
      </c>
      <c r="J1258" s="112" t="b">
        <v>0</v>
      </c>
      <c r="K1258" s="112" t="b">
        <v>0</v>
      </c>
      <c r="L1258" s="112" t="b">
        <v>0</v>
      </c>
    </row>
    <row r="1259" spans="1:12" ht="15">
      <c r="A1259" s="112" t="s">
        <v>3587</v>
      </c>
      <c r="B1259" s="112" t="s">
        <v>3079</v>
      </c>
      <c r="C1259" s="112">
        <v>2</v>
      </c>
      <c r="D1259" s="117">
        <v>0.00028920854220742794</v>
      </c>
      <c r="E1259" s="117">
        <v>1.4418276218024673</v>
      </c>
      <c r="F1259" s="112" t="s">
        <v>4760</v>
      </c>
      <c r="G1259" s="112" t="b">
        <v>0</v>
      </c>
      <c r="H1259" s="112" t="b">
        <v>0</v>
      </c>
      <c r="I1259" s="112" t="b">
        <v>0</v>
      </c>
      <c r="J1259" s="112" t="b">
        <v>0</v>
      </c>
      <c r="K1259" s="112" t="b">
        <v>0</v>
      </c>
      <c r="L1259" s="112" t="b">
        <v>0</v>
      </c>
    </row>
    <row r="1260" spans="1:12" ht="15">
      <c r="A1260" s="112" t="s">
        <v>3262</v>
      </c>
      <c r="B1260" s="112" t="s">
        <v>4427</v>
      </c>
      <c r="C1260" s="112">
        <v>2</v>
      </c>
      <c r="D1260" s="117">
        <v>0.00028920854220742794</v>
      </c>
      <c r="E1260" s="117">
        <v>3.1284638910647606</v>
      </c>
      <c r="F1260" s="112" t="s">
        <v>4760</v>
      </c>
      <c r="G1260" s="112" t="b">
        <v>1</v>
      </c>
      <c r="H1260" s="112" t="b">
        <v>0</v>
      </c>
      <c r="I1260" s="112" t="b">
        <v>0</v>
      </c>
      <c r="J1260" s="112" t="b">
        <v>0</v>
      </c>
      <c r="K1260" s="112" t="b">
        <v>0</v>
      </c>
      <c r="L1260" s="112" t="b">
        <v>0</v>
      </c>
    </row>
    <row r="1261" spans="1:12" ht="15">
      <c r="A1261" s="112" t="s">
        <v>3082</v>
      </c>
      <c r="B1261" s="112" t="s">
        <v>3490</v>
      </c>
      <c r="C1261" s="112">
        <v>2</v>
      </c>
      <c r="D1261" s="117">
        <v>0.00028920854220742794</v>
      </c>
      <c r="E1261" s="117">
        <v>1.5544326233370416</v>
      </c>
      <c r="F1261" s="112" t="s">
        <v>4760</v>
      </c>
      <c r="G1261" s="112" t="b">
        <v>0</v>
      </c>
      <c r="H1261" s="112" t="b">
        <v>0</v>
      </c>
      <c r="I1261" s="112" t="b">
        <v>0</v>
      </c>
      <c r="J1261" s="112" t="b">
        <v>0</v>
      </c>
      <c r="K1261" s="112" t="b">
        <v>0</v>
      </c>
      <c r="L1261" s="112" t="b">
        <v>0</v>
      </c>
    </row>
    <row r="1262" spans="1:12" ht="15">
      <c r="A1262" s="112" t="s">
        <v>3123</v>
      </c>
      <c r="B1262" s="112" t="s">
        <v>3279</v>
      </c>
      <c r="C1262" s="112">
        <v>2</v>
      </c>
      <c r="D1262" s="117">
        <v>0.0003333834626952086</v>
      </c>
      <c r="E1262" s="117">
        <v>1.9981301225697543</v>
      </c>
      <c r="F1262" s="112" t="s">
        <v>4760</v>
      </c>
      <c r="G1262" s="112" t="b">
        <v>0</v>
      </c>
      <c r="H1262" s="112" t="b">
        <v>0</v>
      </c>
      <c r="I1262" s="112" t="b">
        <v>0</v>
      </c>
      <c r="J1262" s="112" t="b">
        <v>0</v>
      </c>
      <c r="K1262" s="112" t="b">
        <v>0</v>
      </c>
      <c r="L1262" s="112" t="b">
        <v>0</v>
      </c>
    </row>
    <row r="1263" spans="1:12" ht="15">
      <c r="A1263" s="112" t="s">
        <v>3439</v>
      </c>
      <c r="B1263" s="112" t="s">
        <v>3710</v>
      </c>
      <c r="C1263" s="112">
        <v>2</v>
      </c>
      <c r="D1263" s="117">
        <v>0.0003333834626952086</v>
      </c>
      <c r="E1263" s="117">
        <v>3.0492826450171355</v>
      </c>
      <c r="F1263" s="112" t="s">
        <v>4760</v>
      </c>
      <c r="G1263" s="112" t="b">
        <v>0</v>
      </c>
      <c r="H1263" s="112" t="b">
        <v>0</v>
      </c>
      <c r="I1263" s="112" t="b">
        <v>0</v>
      </c>
      <c r="J1263" s="112" t="b">
        <v>0</v>
      </c>
      <c r="K1263" s="112" t="b">
        <v>0</v>
      </c>
      <c r="L1263" s="112" t="b">
        <v>0</v>
      </c>
    </row>
    <row r="1264" spans="1:12" ht="15">
      <c r="A1264" s="112" t="s">
        <v>3569</v>
      </c>
      <c r="B1264" s="112" t="s">
        <v>3906</v>
      </c>
      <c r="C1264" s="112">
        <v>2</v>
      </c>
      <c r="D1264" s="117">
        <v>0.0003333834626952086</v>
      </c>
      <c r="E1264" s="117">
        <v>3.2534026276730605</v>
      </c>
      <c r="F1264" s="112" t="s">
        <v>4760</v>
      </c>
      <c r="G1264" s="112" t="b">
        <v>0</v>
      </c>
      <c r="H1264" s="112" t="b">
        <v>0</v>
      </c>
      <c r="I1264" s="112" t="b">
        <v>0</v>
      </c>
      <c r="J1264" s="112" t="b">
        <v>0</v>
      </c>
      <c r="K1264" s="112" t="b">
        <v>0</v>
      </c>
      <c r="L1264" s="112" t="b">
        <v>0</v>
      </c>
    </row>
    <row r="1265" spans="1:12" ht="15">
      <c r="A1265" s="112" t="s">
        <v>3248</v>
      </c>
      <c r="B1265" s="112" t="s">
        <v>3490</v>
      </c>
      <c r="C1265" s="112">
        <v>2</v>
      </c>
      <c r="D1265" s="117">
        <v>0.00028920854220742794</v>
      </c>
      <c r="E1265" s="117">
        <v>2.689131197234498</v>
      </c>
      <c r="F1265" s="112" t="s">
        <v>4760</v>
      </c>
      <c r="G1265" s="112" t="b">
        <v>0</v>
      </c>
      <c r="H1265" s="112" t="b">
        <v>0</v>
      </c>
      <c r="I1265" s="112" t="b">
        <v>0</v>
      </c>
      <c r="J1265" s="112" t="b">
        <v>0</v>
      </c>
      <c r="K1265" s="112" t="b">
        <v>0</v>
      </c>
      <c r="L1265" s="112" t="b">
        <v>0</v>
      </c>
    </row>
    <row r="1266" spans="1:12" ht="15">
      <c r="A1266" s="112" t="s">
        <v>3693</v>
      </c>
      <c r="B1266" s="112" t="s">
        <v>3091</v>
      </c>
      <c r="C1266" s="112">
        <v>2</v>
      </c>
      <c r="D1266" s="117">
        <v>0.00028920854220742794</v>
      </c>
      <c r="E1266" s="117">
        <v>1.8317987008032293</v>
      </c>
      <c r="F1266" s="112" t="s">
        <v>4760</v>
      </c>
      <c r="G1266" s="112" t="b">
        <v>0</v>
      </c>
      <c r="H1266" s="112" t="b">
        <v>0</v>
      </c>
      <c r="I1266" s="112" t="b">
        <v>0</v>
      </c>
      <c r="J1266" s="112" t="b">
        <v>0</v>
      </c>
      <c r="K1266" s="112" t="b">
        <v>0</v>
      </c>
      <c r="L1266" s="112" t="b">
        <v>0</v>
      </c>
    </row>
    <row r="1267" spans="1:12" ht="15">
      <c r="A1267" s="112" t="s">
        <v>3079</v>
      </c>
      <c r="B1267" s="112" t="s">
        <v>3713</v>
      </c>
      <c r="C1267" s="112">
        <v>2</v>
      </c>
      <c r="D1267" s="117">
        <v>0.0003333834626952086</v>
      </c>
      <c r="E1267" s="117">
        <v>1.4454168528259108</v>
      </c>
      <c r="F1267" s="112" t="s">
        <v>4760</v>
      </c>
      <c r="G1267" s="112" t="b">
        <v>0</v>
      </c>
      <c r="H1267" s="112" t="b">
        <v>0</v>
      </c>
      <c r="I1267" s="112" t="b">
        <v>0</v>
      </c>
      <c r="J1267" s="112" t="b">
        <v>0</v>
      </c>
      <c r="K1267" s="112" t="b">
        <v>0</v>
      </c>
      <c r="L1267" s="112" t="b">
        <v>0</v>
      </c>
    </row>
    <row r="1268" spans="1:12" ht="15">
      <c r="A1268" s="112" t="s">
        <v>3713</v>
      </c>
      <c r="B1268" s="112" t="s">
        <v>3904</v>
      </c>
      <c r="C1268" s="112">
        <v>2</v>
      </c>
      <c r="D1268" s="117">
        <v>0.0003333834626952086</v>
      </c>
      <c r="E1268" s="117">
        <v>3.526403899736798</v>
      </c>
      <c r="F1268" s="112" t="s">
        <v>4760</v>
      </c>
      <c r="G1268" s="112" t="b">
        <v>0</v>
      </c>
      <c r="H1268" s="112" t="b">
        <v>0</v>
      </c>
      <c r="I1268" s="112" t="b">
        <v>0</v>
      </c>
      <c r="J1268" s="112" t="b">
        <v>0</v>
      </c>
      <c r="K1268" s="112" t="b">
        <v>0</v>
      </c>
      <c r="L1268" s="112" t="b">
        <v>0</v>
      </c>
    </row>
    <row r="1269" spans="1:12" ht="15">
      <c r="A1269" s="112" t="s">
        <v>3090</v>
      </c>
      <c r="B1269" s="112" t="s">
        <v>3491</v>
      </c>
      <c r="C1269" s="112">
        <v>2</v>
      </c>
      <c r="D1269" s="117">
        <v>0.00028920854220742794</v>
      </c>
      <c r="E1269" s="117">
        <v>1.63015333727516</v>
      </c>
      <c r="F1269" s="112" t="s">
        <v>4760</v>
      </c>
      <c r="G1269" s="112" t="b">
        <v>0</v>
      </c>
      <c r="H1269" s="112" t="b">
        <v>0</v>
      </c>
      <c r="I1269" s="112" t="b">
        <v>0</v>
      </c>
      <c r="J1269" s="112" t="b">
        <v>0</v>
      </c>
      <c r="K1269" s="112" t="b">
        <v>0</v>
      </c>
      <c r="L1269" s="112" t="b">
        <v>0</v>
      </c>
    </row>
    <row r="1270" spans="1:12" ht="15">
      <c r="A1270" s="112" t="s">
        <v>3211</v>
      </c>
      <c r="B1270" s="112" t="s">
        <v>3078</v>
      </c>
      <c r="C1270" s="112">
        <v>2</v>
      </c>
      <c r="D1270" s="117">
        <v>0.00028920854220742794</v>
      </c>
      <c r="E1270" s="117">
        <v>0.9107168178019668</v>
      </c>
      <c r="F1270" s="112" t="s">
        <v>4760</v>
      </c>
      <c r="G1270" s="112" t="b">
        <v>0</v>
      </c>
      <c r="H1270" s="112" t="b">
        <v>0</v>
      </c>
      <c r="I1270" s="112" t="b">
        <v>0</v>
      </c>
      <c r="J1270" s="112" t="b">
        <v>1</v>
      </c>
      <c r="K1270" s="112" t="b">
        <v>0</v>
      </c>
      <c r="L1270" s="112" t="b">
        <v>0</v>
      </c>
    </row>
    <row r="1271" spans="1:12" ht="15">
      <c r="A1271" s="112" t="s">
        <v>3078</v>
      </c>
      <c r="B1271" s="112" t="s">
        <v>3096</v>
      </c>
      <c r="C1271" s="112">
        <v>2</v>
      </c>
      <c r="D1271" s="117">
        <v>0.00028920854220742794</v>
      </c>
      <c r="E1271" s="117">
        <v>0.1582797895199085</v>
      </c>
      <c r="F1271" s="112" t="s">
        <v>4760</v>
      </c>
      <c r="G1271" s="112" t="b">
        <v>1</v>
      </c>
      <c r="H1271" s="112" t="b">
        <v>0</v>
      </c>
      <c r="I1271" s="112" t="b">
        <v>0</v>
      </c>
      <c r="J1271" s="112" t="b">
        <v>0</v>
      </c>
      <c r="K1271" s="112" t="b">
        <v>0</v>
      </c>
      <c r="L1271" s="112" t="b">
        <v>0</v>
      </c>
    </row>
    <row r="1272" spans="1:12" ht="15">
      <c r="A1272" s="112" t="s">
        <v>3116</v>
      </c>
      <c r="B1272" s="112" t="s">
        <v>3246</v>
      </c>
      <c r="C1272" s="112">
        <v>2</v>
      </c>
      <c r="D1272" s="117">
        <v>0.00028920854220742794</v>
      </c>
      <c r="E1272" s="117">
        <v>1.869587261692629</v>
      </c>
      <c r="F1272" s="112" t="s">
        <v>4760</v>
      </c>
      <c r="G1272" s="112" t="b">
        <v>0</v>
      </c>
      <c r="H1272" s="112" t="b">
        <v>0</v>
      </c>
      <c r="I1272" s="112" t="b">
        <v>0</v>
      </c>
      <c r="J1272" s="112" t="b">
        <v>0</v>
      </c>
      <c r="K1272" s="112" t="b">
        <v>0</v>
      </c>
      <c r="L1272" s="112" t="b">
        <v>0</v>
      </c>
    </row>
    <row r="1273" spans="1:12" ht="15">
      <c r="A1273" s="112" t="s">
        <v>3917</v>
      </c>
      <c r="B1273" s="112" t="s">
        <v>3181</v>
      </c>
      <c r="C1273" s="112">
        <v>2</v>
      </c>
      <c r="D1273" s="117">
        <v>0.00028920854220742794</v>
      </c>
      <c r="E1273" s="117">
        <v>2.806244596330841</v>
      </c>
      <c r="F1273" s="112" t="s">
        <v>4760</v>
      </c>
      <c r="G1273" s="112" t="b">
        <v>0</v>
      </c>
      <c r="H1273" s="112" t="b">
        <v>0</v>
      </c>
      <c r="I1273" s="112" t="b">
        <v>0</v>
      </c>
      <c r="J1273" s="112" t="b">
        <v>0</v>
      </c>
      <c r="K1273" s="112" t="b">
        <v>0</v>
      </c>
      <c r="L1273" s="112" t="b">
        <v>0</v>
      </c>
    </row>
    <row r="1274" spans="1:12" ht="15">
      <c r="A1274" s="112" t="s">
        <v>3698</v>
      </c>
      <c r="B1274" s="112" t="s">
        <v>3492</v>
      </c>
      <c r="C1274" s="112">
        <v>2</v>
      </c>
      <c r="D1274" s="117">
        <v>0.00028920854220742794</v>
      </c>
      <c r="E1274" s="117">
        <v>3.0492826450171355</v>
      </c>
      <c r="F1274" s="112" t="s">
        <v>4760</v>
      </c>
      <c r="G1274" s="112" t="b">
        <v>0</v>
      </c>
      <c r="H1274" s="112" t="b">
        <v>0</v>
      </c>
      <c r="I1274" s="112" t="b">
        <v>0</v>
      </c>
      <c r="J1274" s="112" t="b">
        <v>0</v>
      </c>
      <c r="K1274" s="112" t="b">
        <v>0</v>
      </c>
      <c r="L1274" s="112" t="b">
        <v>0</v>
      </c>
    </row>
    <row r="1275" spans="1:12" ht="15">
      <c r="A1275" s="112" t="s">
        <v>3492</v>
      </c>
      <c r="B1275" s="112" t="s">
        <v>3918</v>
      </c>
      <c r="C1275" s="112">
        <v>2</v>
      </c>
      <c r="D1275" s="117">
        <v>0.00028920854220742794</v>
      </c>
      <c r="E1275" s="117">
        <v>3.2534026276730605</v>
      </c>
      <c r="F1275" s="112" t="s">
        <v>4760</v>
      </c>
      <c r="G1275" s="112" t="b">
        <v>0</v>
      </c>
      <c r="H1275" s="112" t="b">
        <v>0</v>
      </c>
      <c r="I1275" s="112" t="b">
        <v>0</v>
      </c>
      <c r="J1275" s="112" t="b">
        <v>0</v>
      </c>
      <c r="K1275" s="112" t="b">
        <v>0</v>
      </c>
      <c r="L1275" s="112" t="b">
        <v>0</v>
      </c>
    </row>
    <row r="1276" spans="1:12" ht="15">
      <c r="A1276" s="112" t="s">
        <v>3120</v>
      </c>
      <c r="B1276" s="112" t="s">
        <v>3491</v>
      </c>
      <c r="C1276" s="112">
        <v>2</v>
      </c>
      <c r="D1276" s="117">
        <v>0.00028920854220742794</v>
      </c>
      <c r="E1276" s="117">
        <v>2.2041846050028786</v>
      </c>
      <c r="F1276" s="112" t="s">
        <v>4760</v>
      </c>
      <c r="G1276" s="112" t="b">
        <v>0</v>
      </c>
      <c r="H1276" s="112" t="b">
        <v>0</v>
      </c>
      <c r="I1276" s="112" t="b">
        <v>0</v>
      </c>
      <c r="J1276" s="112" t="b">
        <v>0</v>
      </c>
      <c r="K1276" s="112" t="b">
        <v>0</v>
      </c>
      <c r="L1276" s="112" t="b">
        <v>0</v>
      </c>
    </row>
    <row r="1277" spans="1:12" ht="15">
      <c r="A1277" s="112" t="s">
        <v>3491</v>
      </c>
      <c r="B1277" s="112" t="s">
        <v>3085</v>
      </c>
      <c r="C1277" s="112">
        <v>2</v>
      </c>
      <c r="D1277" s="117">
        <v>0.00028920854220742794</v>
      </c>
      <c r="E1277" s="117">
        <v>1.568557266028648</v>
      </c>
      <c r="F1277" s="112" t="s">
        <v>4760</v>
      </c>
      <c r="G1277" s="112" t="b">
        <v>0</v>
      </c>
      <c r="H1277" s="112" t="b">
        <v>0</v>
      </c>
      <c r="I1277" s="112" t="b">
        <v>0</v>
      </c>
      <c r="J1277" s="112" t="b">
        <v>0</v>
      </c>
      <c r="K1277" s="112" t="b">
        <v>0</v>
      </c>
      <c r="L1277" s="112" t="b">
        <v>0</v>
      </c>
    </row>
    <row r="1278" spans="1:12" ht="15">
      <c r="A1278" s="112" t="s">
        <v>3085</v>
      </c>
      <c r="B1278" s="112" t="s">
        <v>4449</v>
      </c>
      <c r="C1278" s="112">
        <v>2</v>
      </c>
      <c r="D1278" s="117">
        <v>0.00028920854220742794</v>
      </c>
      <c r="E1278" s="117">
        <v>2.064005901837842</v>
      </c>
      <c r="F1278" s="112" t="s">
        <v>4760</v>
      </c>
      <c r="G1278" s="112" t="b">
        <v>0</v>
      </c>
      <c r="H1278" s="112" t="b">
        <v>0</v>
      </c>
      <c r="I1278" s="112" t="b">
        <v>0</v>
      </c>
      <c r="J1278" s="112" t="b">
        <v>0</v>
      </c>
      <c r="K1278" s="112" t="b">
        <v>0</v>
      </c>
      <c r="L1278" s="112" t="b">
        <v>0</v>
      </c>
    </row>
    <row r="1279" spans="1:12" ht="15">
      <c r="A1279" s="112" t="s">
        <v>4449</v>
      </c>
      <c r="B1279" s="112" t="s">
        <v>3087</v>
      </c>
      <c r="C1279" s="112">
        <v>2</v>
      </c>
      <c r="D1279" s="117">
        <v>0.00028920854220742794</v>
      </c>
      <c r="E1279" s="117">
        <v>2.0753854475813407</v>
      </c>
      <c r="F1279" s="112" t="s">
        <v>4760</v>
      </c>
      <c r="G1279" s="112" t="b">
        <v>0</v>
      </c>
      <c r="H1279" s="112" t="b">
        <v>0</v>
      </c>
      <c r="I1279" s="112" t="b">
        <v>0</v>
      </c>
      <c r="J1279" s="112" t="b">
        <v>0</v>
      </c>
      <c r="K1279" s="112" t="b">
        <v>0</v>
      </c>
      <c r="L1279" s="112" t="b">
        <v>0</v>
      </c>
    </row>
    <row r="1280" spans="1:12" ht="15">
      <c r="A1280" s="112" t="s">
        <v>3092</v>
      </c>
      <c r="B1280" s="112" t="s">
        <v>3107</v>
      </c>
      <c r="C1280" s="112">
        <v>2</v>
      </c>
      <c r="D1280" s="117">
        <v>0.00028920854220742794</v>
      </c>
      <c r="E1280" s="117">
        <v>0.9039308284586748</v>
      </c>
      <c r="F1280" s="112" t="s">
        <v>4760</v>
      </c>
      <c r="G1280" s="112" t="b">
        <v>0</v>
      </c>
      <c r="H1280" s="112" t="b">
        <v>0</v>
      </c>
      <c r="I1280" s="112" t="b">
        <v>0</v>
      </c>
      <c r="J1280" s="112" t="b">
        <v>0</v>
      </c>
      <c r="K1280" s="112" t="b">
        <v>0</v>
      </c>
      <c r="L1280" s="112" t="b">
        <v>0</v>
      </c>
    </row>
    <row r="1281" spans="1:12" ht="15">
      <c r="A1281" s="112" t="s">
        <v>3107</v>
      </c>
      <c r="B1281" s="112" t="s">
        <v>3576</v>
      </c>
      <c r="C1281" s="112">
        <v>2</v>
      </c>
      <c r="D1281" s="117">
        <v>0.00028920854220742794</v>
      </c>
      <c r="E1281" s="117">
        <v>2.0970554268131365</v>
      </c>
      <c r="F1281" s="112" t="s">
        <v>4760</v>
      </c>
      <c r="G1281" s="112" t="b">
        <v>0</v>
      </c>
      <c r="H1281" s="112" t="b">
        <v>0</v>
      </c>
      <c r="I1281" s="112" t="b">
        <v>0</v>
      </c>
      <c r="J1281" s="112" t="b">
        <v>0</v>
      </c>
      <c r="K1281" s="112" t="b">
        <v>0</v>
      </c>
      <c r="L1281" s="112" t="b">
        <v>0</v>
      </c>
    </row>
    <row r="1282" spans="1:12" ht="15">
      <c r="A1282" s="112" t="s">
        <v>3576</v>
      </c>
      <c r="B1282" s="112" t="s">
        <v>4450</v>
      </c>
      <c r="C1282" s="112">
        <v>2</v>
      </c>
      <c r="D1282" s="117">
        <v>0.00028920854220742794</v>
      </c>
      <c r="E1282" s="117">
        <v>3.526403899736798</v>
      </c>
      <c r="F1282" s="112" t="s">
        <v>4760</v>
      </c>
      <c r="G1282" s="112" t="b">
        <v>0</v>
      </c>
      <c r="H1282" s="112" t="b">
        <v>0</v>
      </c>
      <c r="I1282" s="112" t="b">
        <v>0</v>
      </c>
      <c r="J1282" s="112" t="b">
        <v>0</v>
      </c>
      <c r="K1282" s="112" t="b">
        <v>0</v>
      </c>
      <c r="L1282" s="112" t="b">
        <v>0</v>
      </c>
    </row>
    <row r="1283" spans="1:12" ht="15">
      <c r="A1283" s="112" t="s">
        <v>4450</v>
      </c>
      <c r="B1283" s="112" t="s">
        <v>3491</v>
      </c>
      <c r="C1283" s="112">
        <v>2</v>
      </c>
      <c r="D1283" s="117">
        <v>0.00028920854220742794</v>
      </c>
      <c r="E1283" s="117">
        <v>3.350312640681117</v>
      </c>
      <c r="F1283" s="112" t="s">
        <v>4760</v>
      </c>
      <c r="G1283" s="112" t="b">
        <v>0</v>
      </c>
      <c r="H1283" s="112" t="b">
        <v>0</v>
      </c>
      <c r="I1283" s="112" t="b">
        <v>0</v>
      </c>
      <c r="J1283" s="112" t="b">
        <v>0</v>
      </c>
      <c r="K1283" s="112" t="b">
        <v>0</v>
      </c>
      <c r="L1283" s="112" t="b">
        <v>0</v>
      </c>
    </row>
    <row r="1284" spans="1:12" ht="15">
      <c r="A1284" s="112" t="s">
        <v>3491</v>
      </c>
      <c r="B1284" s="112" t="s">
        <v>3156</v>
      </c>
      <c r="C1284" s="112">
        <v>2</v>
      </c>
      <c r="D1284" s="117">
        <v>0.00028920854220742794</v>
      </c>
      <c r="E1284" s="117">
        <v>2.420893714966824</v>
      </c>
      <c r="F1284" s="112" t="s">
        <v>4760</v>
      </c>
      <c r="G1284" s="112" t="b">
        <v>0</v>
      </c>
      <c r="H1284" s="112" t="b">
        <v>0</v>
      </c>
      <c r="I1284" s="112" t="b">
        <v>0</v>
      </c>
      <c r="J1284" s="112" t="b">
        <v>1</v>
      </c>
      <c r="K1284" s="112" t="b">
        <v>0</v>
      </c>
      <c r="L1284" s="112" t="b">
        <v>0</v>
      </c>
    </row>
    <row r="1285" spans="1:12" ht="15">
      <c r="A1285" s="112" t="s">
        <v>3156</v>
      </c>
      <c r="B1285" s="112" t="s">
        <v>3080</v>
      </c>
      <c r="C1285" s="112">
        <v>2</v>
      </c>
      <c r="D1285" s="117">
        <v>0.00028920854220742794</v>
      </c>
      <c r="E1285" s="117">
        <v>0.8768256706165485</v>
      </c>
      <c r="F1285" s="112" t="s">
        <v>4760</v>
      </c>
      <c r="G1285" s="112" t="b">
        <v>1</v>
      </c>
      <c r="H1285" s="112" t="b">
        <v>0</v>
      </c>
      <c r="I1285" s="112" t="b">
        <v>0</v>
      </c>
      <c r="J1285" s="112" t="b">
        <v>0</v>
      </c>
      <c r="K1285" s="112" t="b">
        <v>0</v>
      </c>
      <c r="L1285" s="112" t="b">
        <v>0</v>
      </c>
    </row>
    <row r="1286" spans="1:12" ht="15">
      <c r="A1286" s="112" t="s">
        <v>3080</v>
      </c>
      <c r="B1286" s="112" t="s">
        <v>3669</v>
      </c>
      <c r="C1286" s="112">
        <v>2</v>
      </c>
      <c r="D1286" s="117">
        <v>0.00028920854220742794</v>
      </c>
      <c r="E1286" s="117">
        <v>1.5093705604380176</v>
      </c>
      <c r="F1286" s="112" t="s">
        <v>4760</v>
      </c>
      <c r="G1286" s="112" t="b">
        <v>0</v>
      </c>
      <c r="H1286" s="112" t="b">
        <v>0</v>
      </c>
      <c r="I1286" s="112" t="b">
        <v>0</v>
      </c>
      <c r="J1286" s="112" t="b">
        <v>0</v>
      </c>
      <c r="K1286" s="112" t="b">
        <v>0</v>
      </c>
      <c r="L1286" s="112" t="b">
        <v>0</v>
      </c>
    </row>
    <row r="1287" spans="1:12" ht="15">
      <c r="A1287" s="112" t="s">
        <v>3669</v>
      </c>
      <c r="B1287" s="112" t="s">
        <v>4451</v>
      </c>
      <c r="C1287" s="112">
        <v>2</v>
      </c>
      <c r="D1287" s="117">
        <v>0.00028920854220742794</v>
      </c>
      <c r="E1287" s="117">
        <v>3.526403899736798</v>
      </c>
      <c r="F1287" s="112" t="s">
        <v>4760</v>
      </c>
      <c r="G1287" s="112" t="b">
        <v>0</v>
      </c>
      <c r="H1287" s="112" t="b">
        <v>0</v>
      </c>
      <c r="I1287" s="112" t="b">
        <v>0</v>
      </c>
      <c r="J1287" s="112" t="b">
        <v>0</v>
      </c>
      <c r="K1287" s="112" t="b">
        <v>0</v>
      </c>
      <c r="L1287" s="112" t="b">
        <v>0</v>
      </c>
    </row>
    <row r="1288" spans="1:12" ht="15">
      <c r="A1288" s="112" t="s">
        <v>4451</v>
      </c>
      <c r="B1288" s="112" t="s">
        <v>3113</v>
      </c>
      <c r="C1288" s="112">
        <v>2</v>
      </c>
      <c r="D1288" s="117">
        <v>0.00028920854220742794</v>
      </c>
      <c r="E1288" s="117">
        <v>2.5721613902974734</v>
      </c>
      <c r="F1288" s="112" t="s">
        <v>4760</v>
      </c>
      <c r="G1288" s="112" t="b">
        <v>0</v>
      </c>
      <c r="H1288" s="112" t="b">
        <v>0</v>
      </c>
      <c r="I1288" s="112" t="b">
        <v>0</v>
      </c>
      <c r="J1288" s="112" t="b">
        <v>0</v>
      </c>
      <c r="K1288" s="112" t="b">
        <v>0</v>
      </c>
      <c r="L1288" s="112" t="b">
        <v>0</v>
      </c>
    </row>
    <row r="1289" spans="1:12" ht="15">
      <c r="A1289" s="112" t="s">
        <v>3113</v>
      </c>
      <c r="B1289" s="112" t="s">
        <v>3281</v>
      </c>
      <c r="C1289" s="112">
        <v>2</v>
      </c>
      <c r="D1289" s="117">
        <v>0.00028920854220742794</v>
      </c>
      <c r="E1289" s="117">
        <v>1.885425842378466</v>
      </c>
      <c r="F1289" s="112" t="s">
        <v>4760</v>
      </c>
      <c r="G1289" s="112" t="b">
        <v>0</v>
      </c>
      <c r="H1289" s="112" t="b">
        <v>0</v>
      </c>
      <c r="I1289" s="112" t="b">
        <v>0</v>
      </c>
      <c r="J1289" s="112" t="b">
        <v>0</v>
      </c>
      <c r="K1289" s="112" t="b">
        <v>0</v>
      </c>
      <c r="L1289" s="112" t="b">
        <v>0</v>
      </c>
    </row>
    <row r="1290" spans="1:12" ht="15">
      <c r="A1290" s="112" t="s">
        <v>3281</v>
      </c>
      <c r="B1290" s="112" t="s">
        <v>3919</v>
      </c>
      <c r="C1290" s="112">
        <v>2</v>
      </c>
      <c r="D1290" s="117">
        <v>0.00028920854220742794</v>
      </c>
      <c r="E1290" s="117">
        <v>2.9523726320090793</v>
      </c>
      <c r="F1290" s="112" t="s">
        <v>4760</v>
      </c>
      <c r="G1290" s="112" t="b">
        <v>0</v>
      </c>
      <c r="H1290" s="112" t="b">
        <v>0</v>
      </c>
      <c r="I1290" s="112" t="b">
        <v>0</v>
      </c>
      <c r="J1290" s="112" t="b">
        <v>0</v>
      </c>
      <c r="K1290" s="112" t="b">
        <v>0</v>
      </c>
      <c r="L1290" s="112" t="b">
        <v>0</v>
      </c>
    </row>
    <row r="1291" spans="1:12" ht="15">
      <c r="A1291" s="112" t="s">
        <v>3920</v>
      </c>
      <c r="B1291" s="112" t="s">
        <v>3133</v>
      </c>
      <c r="C1291" s="112">
        <v>2</v>
      </c>
      <c r="D1291" s="117">
        <v>0.00028920854220742794</v>
      </c>
      <c r="E1291" s="117">
        <v>2.5906447959914862</v>
      </c>
      <c r="F1291" s="112" t="s">
        <v>4760</v>
      </c>
      <c r="G1291" s="112" t="b">
        <v>0</v>
      </c>
      <c r="H1291" s="112" t="b">
        <v>0</v>
      </c>
      <c r="I1291" s="112" t="b">
        <v>0</v>
      </c>
      <c r="J1291" s="112" t="b">
        <v>0</v>
      </c>
      <c r="K1291" s="112" t="b">
        <v>0</v>
      </c>
      <c r="L1291" s="112" t="b">
        <v>0</v>
      </c>
    </row>
    <row r="1292" spans="1:12" ht="15">
      <c r="A1292" s="112" t="s">
        <v>3133</v>
      </c>
      <c r="B1292" s="112" t="s">
        <v>4452</v>
      </c>
      <c r="C1292" s="112">
        <v>2</v>
      </c>
      <c r="D1292" s="117">
        <v>0.00028920854220742794</v>
      </c>
      <c r="E1292" s="117">
        <v>2.7667360550471676</v>
      </c>
      <c r="F1292" s="112" t="s">
        <v>4760</v>
      </c>
      <c r="G1292" s="112" t="b">
        <v>0</v>
      </c>
      <c r="H1292" s="112" t="b">
        <v>0</v>
      </c>
      <c r="I1292" s="112" t="b">
        <v>0</v>
      </c>
      <c r="J1292" s="112" t="b">
        <v>0</v>
      </c>
      <c r="K1292" s="112" t="b">
        <v>0</v>
      </c>
      <c r="L1292" s="112" t="b">
        <v>0</v>
      </c>
    </row>
    <row r="1293" spans="1:12" ht="15">
      <c r="A1293" s="112" t="s">
        <v>4452</v>
      </c>
      <c r="B1293" s="112" t="s">
        <v>3080</v>
      </c>
      <c r="C1293" s="112">
        <v>2</v>
      </c>
      <c r="D1293" s="117">
        <v>0.00028920854220742794</v>
      </c>
      <c r="E1293" s="117">
        <v>1.8062445963308413</v>
      </c>
      <c r="F1293" s="112" t="s">
        <v>4760</v>
      </c>
      <c r="G1293" s="112" t="b">
        <v>0</v>
      </c>
      <c r="H1293" s="112" t="b">
        <v>0</v>
      </c>
      <c r="I1293" s="112" t="b">
        <v>0</v>
      </c>
      <c r="J1293" s="112" t="b">
        <v>0</v>
      </c>
      <c r="K1293" s="112" t="b">
        <v>0</v>
      </c>
      <c r="L1293" s="112" t="b">
        <v>0</v>
      </c>
    </row>
    <row r="1294" spans="1:12" ht="15">
      <c r="A1294" s="112" t="s">
        <v>3080</v>
      </c>
      <c r="B1294" s="112" t="s">
        <v>3413</v>
      </c>
      <c r="C1294" s="112">
        <v>2</v>
      </c>
      <c r="D1294" s="117">
        <v>0.00028920854220742794</v>
      </c>
      <c r="E1294" s="117">
        <v>1.2663325117517232</v>
      </c>
      <c r="F1294" s="112" t="s">
        <v>4760</v>
      </c>
      <c r="G1294" s="112" t="b">
        <v>0</v>
      </c>
      <c r="H1294" s="112" t="b">
        <v>0</v>
      </c>
      <c r="I1294" s="112" t="b">
        <v>0</v>
      </c>
      <c r="J1294" s="112" t="b">
        <v>0</v>
      </c>
      <c r="K1294" s="112" t="b">
        <v>0</v>
      </c>
      <c r="L1294" s="112" t="b">
        <v>0</v>
      </c>
    </row>
    <row r="1295" spans="1:12" ht="15">
      <c r="A1295" s="112" t="s">
        <v>3413</v>
      </c>
      <c r="B1295" s="112" t="s">
        <v>3256</v>
      </c>
      <c r="C1295" s="112">
        <v>2</v>
      </c>
      <c r="D1295" s="117">
        <v>0.00028920854220742794</v>
      </c>
      <c r="E1295" s="117">
        <v>2.5430031615562596</v>
      </c>
      <c r="F1295" s="112" t="s">
        <v>4760</v>
      </c>
      <c r="G1295" s="112" t="b">
        <v>0</v>
      </c>
      <c r="H1295" s="112" t="b">
        <v>0</v>
      </c>
      <c r="I1295" s="112" t="b">
        <v>0</v>
      </c>
      <c r="J1295" s="112" t="b">
        <v>0</v>
      </c>
      <c r="K1295" s="112" t="b">
        <v>0</v>
      </c>
      <c r="L1295" s="112" t="b">
        <v>0</v>
      </c>
    </row>
    <row r="1296" spans="1:12" ht="15">
      <c r="A1296" s="112" t="s">
        <v>3256</v>
      </c>
      <c r="B1296" s="112" t="s">
        <v>3493</v>
      </c>
      <c r="C1296" s="112">
        <v>2</v>
      </c>
      <c r="D1296" s="117">
        <v>0.00028920854220742794</v>
      </c>
      <c r="E1296" s="117">
        <v>2.609949951186873</v>
      </c>
      <c r="F1296" s="112" t="s">
        <v>4760</v>
      </c>
      <c r="G1296" s="112" t="b">
        <v>0</v>
      </c>
      <c r="H1296" s="112" t="b">
        <v>0</v>
      </c>
      <c r="I1296" s="112" t="b">
        <v>0</v>
      </c>
      <c r="J1296" s="112" t="b">
        <v>0</v>
      </c>
      <c r="K1296" s="112" t="b">
        <v>0</v>
      </c>
      <c r="L1296" s="112" t="b">
        <v>0</v>
      </c>
    </row>
    <row r="1297" spans="1:12" ht="15">
      <c r="A1297" s="112" t="s">
        <v>3493</v>
      </c>
      <c r="B1297" s="112" t="s">
        <v>3113</v>
      </c>
      <c r="C1297" s="112">
        <v>2</v>
      </c>
      <c r="D1297" s="117">
        <v>0.00028920854220742794</v>
      </c>
      <c r="E1297" s="117">
        <v>2.0950401355778108</v>
      </c>
      <c r="F1297" s="112" t="s">
        <v>4760</v>
      </c>
      <c r="G1297" s="112" t="b">
        <v>0</v>
      </c>
      <c r="H1297" s="112" t="b">
        <v>0</v>
      </c>
      <c r="I1297" s="112" t="b">
        <v>0</v>
      </c>
      <c r="J1297" s="112" t="b">
        <v>0</v>
      </c>
      <c r="K1297" s="112" t="b">
        <v>0</v>
      </c>
      <c r="L1297" s="112" t="b">
        <v>0</v>
      </c>
    </row>
    <row r="1298" spans="1:12" ht="15">
      <c r="A1298" s="112" t="s">
        <v>3113</v>
      </c>
      <c r="B1298" s="112" t="s">
        <v>3137</v>
      </c>
      <c r="C1298" s="112">
        <v>2</v>
      </c>
      <c r="D1298" s="117">
        <v>0.00028920854220742794</v>
      </c>
      <c r="E1298" s="117">
        <v>1.584395846714485</v>
      </c>
      <c r="F1298" s="112" t="s">
        <v>4760</v>
      </c>
      <c r="G1298" s="112" t="b">
        <v>0</v>
      </c>
      <c r="H1298" s="112" t="b">
        <v>0</v>
      </c>
      <c r="I1298" s="112" t="b">
        <v>0</v>
      </c>
      <c r="J1298" s="112" t="b">
        <v>0</v>
      </c>
      <c r="K1298" s="112" t="b">
        <v>1</v>
      </c>
      <c r="L1298" s="112" t="b">
        <v>0</v>
      </c>
    </row>
    <row r="1299" spans="1:12" ht="15">
      <c r="A1299" s="112" t="s">
        <v>3184</v>
      </c>
      <c r="B1299" s="112" t="s">
        <v>4453</v>
      </c>
      <c r="C1299" s="112">
        <v>2</v>
      </c>
      <c r="D1299" s="117">
        <v>0.00028920854220742794</v>
      </c>
      <c r="E1299" s="117">
        <v>2.9823358553865225</v>
      </c>
      <c r="F1299" s="112" t="s">
        <v>4760</v>
      </c>
      <c r="G1299" s="112" t="b">
        <v>0</v>
      </c>
      <c r="H1299" s="112" t="b">
        <v>0</v>
      </c>
      <c r="I1299" s="112" t="b">
        <v>0</v>
      </c>
      <c r="J1299" s="112" t="b">
        <v>0</v>
      </c>
      <c r="K1299" s="112" t="b">
        <v>0</v>
      </c>
      <c r="L1299" s="112" t="b">
        <v>0</v>
      </c>
    </row>
    <row r="1300" spans="1:12" ht="15">
      <c r="A1300" s="112" t="s">
        <v>4453</v>
      </c>
      <c r="B1300" s="112" t="s">
        <v>3300</v>
      </c>
      <c r="C1300" s="112">
        <v>2</v>
      </c>
      <c r="D1300" s="117">
        <v>0.00028920854220742794</v>
      </c>
      <c r="E1300" s="117">
        <v>3.1742213816254354</v>
      </c>
      <c r="F1300" s="112" t="s">
        <v>4760</v>
      </c>
      <c r="G1300" s="112" t="b">
        <v>0</v>
      </c>
      <c r="H1300" s="112" t="b">
        <v>0</v>
      </c>
      <c r="I1300" s="112" t="b">
        <v>0</v>
      </c>
      <c r="J1300" s="112" t="b">
        <v>0</v>
      </c>
      <c r="K1300" s="112" t="b">
        <v>0</v>
      </c>
      <c r="L1300" s="112" t="b">
        <v>0</v>
      </c>
    </row>
    <row r="1301" spans="1:12" ht="15">
      <c r="A1301" s="112" t="s">
        <v>3300</v>
      </c>
      <c r="B1301" s="112" t="s">
        <v>3281</v>
      </c>
      <c r="C1301" s="112">
        <v>2</v>
      </c>
      <c r="D1301" s="117">
        <v>0.00028920854220742794</v>
      </c>
      <c r="E1301" s="117">
        <v>2.4752513772894167</v>
      </c>
      <c r="F1301" s="112" t="s">
        <v>4760</v>
      </c>
      <c r="G1301" s="112" t="b">
        <v>0</v>
      </c>
      <c r="H1301" s="112" t="b">
        <v>0</v>
      </c>
      <c r="I1301" s="112" t="b">
        <v>0</v>
      </c>
      <c r="J1301" s="112" t="b">
        <v>0</v>
      </c>
      <c r="K1301" s="112" t="b">
        <v>0</v>
      </c>
      <c r="L1301" s="112" t="b">
        <v>0</v>
      </c>
    </row>
    <row r="1302" spans="1:12" ht="15">
      <c r="A1302" s="112" t="s">
        <v>3135</v>
      </c>
      <c r="B1302" s="112" t="s">
        <v>4454</v>
      </c>
      <c r="C1302" s="112">
        <v>2</v>
      </c>
      <c r="D1302" s="117">
        <v>0.00028920854220742794</v>
      </c>
      <c r="E1302" s="117">
        <v>2.786041210242554</v>
      </c>
      <c r="F1302" s="112" t="s">
        <v>4760</v>
      </c>
      <c r="G1302" s="112" t="b">
        <v>0</v>
      </c>
      <c r="H1302" s="112" t="b">
        <v>0</v>
      </c>
      <c r="I1302" s="112" t="b">
        <v>0</v>
      </c>
      <c r="J1302" s="112" t="b">
        <v>0</v>
      </c>
      <c r="K1302" s="112" t="b">
        <v>0</v>
      </c>
      <c r="L1302" s="112" t="b">
        <v>0</v>
      </c>
    </row>
    <row r="1303" spans="1:12" ht="15">
      <c r="A1303" s="112" t="s">
        <v>4454</v>
      </c>
      <c r="B1303" s="112" t="s">
        <v>3194</v>
      </c>
      <c r="C1303" s="112">
        <v>2</v>
      </c>
      <c r="D1303" s="117">
        <v>0.00028920854220742794</v>
      </c>
      <c r="E1303" s="117">
        <v>2.9823358553865225</v>
      </c>
      <c r="F1303" s="112" t="s">
        <v>4760</v>
      </c>
      <c r="G1303" s="112" t="b">
        <v>0</v>
      </c>
      <c r="H1303" s="112" t="b">
        <v>0</v>
      </c>
      <c r="I1303" s="112" t="b">
        <v>0</v>
      </c>
      <c r="J1303" s="112" t="b">
        <v>0</v>
      </c>
      <c r="K1303" s="112" t="b">
        <v>0</v>
      </c>
      <c r="L1303" s="112" t="b">
        <v>0</v>
      </c>
    </row>
    <row r="1304" spans="1:12" ht="15">
      <c r="A1304" s="112" t="s">
        <v>3194</v>
      </c>
      <c r="B1304" s="112" t="s">
        <v>4455</v>
      </c>
      <c r="C1304" s="112">
        <v>2</v>
      </c>
      <c r="D1304" s="117">
        <v>0.00028920854220742794</v>
      </c>
      <c r="E1304" s="117">
        <v>2.9823358553865225</v>
      </c>
      <c r="F1304" s="112" t="s">
        <v>4760</v>
      </c>
      <c r="G1304" s="112" t="b">
        <v>0</v>
      </c>
      <c r="H1304" s="112" t="b">
        <v>0</v>
      </c>
      <c r="I1304" s="112" t="b">
        <v>0</v>
      </c>
      <c r="J1304" s="112" t="b">
        <v>0</v>
      </c>
      <c r="K1304" s="112" t="b">
        <v>0</v>
      </c>
      <c r="L1304" s="112" t="b">
        <v>0</v>
      </c>
    </row>
    <row r="1305" spans="1:12" ht="15">
      <c r="A1305" s="112" t="s">
        <v>4455</v>
      </c>
      <c r="B1305" s="112" t="s">
        <v>3100</v>
      </c>
      <c r="C1305" s="112">
        <v>2</v>
      </c>
      <c r="D1305" s="117">
        <v>0.00028920854220742794</v>
      </c>
      <c r="E1305" s="117">
        <v>2.396070131241792</v>
      </c>
      <c r="F1305" s="112" t="s">
        <v>4760</v>
      </c>
      <c r="G1305" s="112" t="b">
        <v>0</v>
      </c>
      <c r="H1305" s="112" t="b">
        <v>0</v>
      </c>
      <c r="I1305" s="112" t="b">
        <v>0</v>
      </c>
      <c r="J1305" s="112" t="b">
        <v>0</v>
      </c>
      <c r="K1305" s="112" t="b">
        <v>0</v>
      </c>
      <c r="L1305" s="112" t="b">
        <v>0</v>
      </c>
    </row>
    <row r="1306" spans="1:12" ht="15">
      <c r="A1306" s="112" t="s">
        <v>3100</v>
      </c>
      <c r="B1306" s="112" t="s">
        <v>3100</v>
      </c>
      <c r="C1306" s="112">
        <v>2</v>
      </c>
      <c r="D1306" s="117">
        <v>0.00028920854220742794</v>
      </c>
      <c r="E1306" s="117">
        <v>0.981096783270974</v>
      </c>
      <c r="F1306" s="112" t="s">
        <v>4760</v>
      </c>
      <c r="G1306" s="112" t="b">
        <v>0</v>
      </c>
      <c r="H1306" s="112" t="b">
        <v>0</v>
      </c>
      <c r="I1306" s="112" t="b">
        <v>0</v>
      </c>
      <c r="J1306" s="112" t="b">
        <v>0</v>
      </c>
      <c r="K1306" s="112" t="b">
        <v>0</v>
      </c>
      <c r="L1306" s="112" t="b">
        <v>0</v>
      </c>
    </row>
    <row r="1307" spans="1:12" ht="15">
      <c r="A1307" s="112" t="s">
        <v>3100</v>
      </c>
      <c r="B1307" s="112" t="s">
        <v>4456</v>
      </c>
      <c r="C1307" s="112">
        <v>2</v>
      </c>
      <c r="D1307" s="117">
        <v>0.00028920854220742794</v>
      </c>
      <c r="E1307" s="117">
        <v>2.412460547429961</v>
      </c>
      <c r="F1307" s="112" t="s">
        <v>4760</v>
      </c>
      <c r="G1307" s="112" t="b">
        <v>0</v>
      </c>
      <c r="H1307" s="112" t="b">
        <v>0</v>
      </c>
      <c r="I1307" s="112" t="b">
        <v>0</v>
      </c>
      <c r="J1307" s="112" t="b">
        <v>0</v>
      </c>
      <c r="K1307" s="112" t="b">
        <v>0</v>
      </c>
      <c r="L1307" s="112" t="b">
        <v>0</v>
      </c>
    </row>
    <row r="1308" spans="1:12" ht="15">
      <c r="A1308" s="112" t="s">
        <v>4457</v>
      </c>
      <c r="B1308" s="112" t="s">
        <v>3567</v>
      </c>
      <c r="C1308" s="112">
        <v>2</v>
      </c>
      <c r="D1308" s="117">
        <v>0.00028920854220742794</v>
      </c>
      <c r="E1308" s="117">
        <v>3.429493886728742</v>
      </c>
      <c r="F1308" s="112" t="s">
        <v>4760</v>
      </c>
      <c r="G1308" s="112" t="b">
        <v>0</v>
      </c>
      <c r="H1308" s="112" t="b">
        <v>0</v>
      </c>
      <c r="I1308" s="112" t="b">
        <v>0</v>
      </c>
      <c r="J1308" s="112" t="b">
        <v>0</v>
      </c>
      <c r="K1308" s="112" t="b">
        <v>0</v>
      </c>
      <c r="L1308" s="112" t="b">
        <v>0</v>
      </c>
    </row>
    <row r="1309" spans="1:12" ht="15">
      <c r="A1309" s="112" t="s">
        <v>3567</v>
      </c>
      <c r="B1309" s="112" t="s">
        <v>3115</v>
      </c>
      <c r="C1309" s="112">
        <v>2</v>
      </c>
      <c r="D1309" s="117">
        <v>0.00028920854220742794</v>
      </c>
      <c r="E1309" s="117">
        <v>2.225373904072817</v>
      </c>
      <c r="F1309" s="112" t="s">
        <v>4760</v>
      </c>
      <c r="G1309" s="112" t="b">
        <v>0</v>
      </c>
      <c r="H1309" s="112" t="b">
        <v>0</v>
      </c>
      <c r="I1309" s="112" t="b">
        <v>0</v>
      </c>
      <c r="J1309" s="112" t="b">
        <v>0</v>
      </c>
      <c r="K1309" s="112" t="b">
        <v>0</v>
      </c>
      <c r="L1309" s="112" t="b">
        <v>0</v>
      </c>
    </row>
    <row r="1310" spans="1:12" ht="15">
      <c r="A1310" s="112" t="s">
        <v>3433</v>
      </c>
      <c r="B1310" s="112" t="s">
        <v>3102</v>
      </c>
      <c r="C1310" s="112">
        <v>2</v>
      </c>
      <c r="D1310" s="117">
        <v>0.0003333834626952086</v>
      </c>
      <c r="E1310" s="117">
        <v>1.9437724602471618</v>
      </c>
      <c r="F1310" s="112" t="s">
        <v>4760</v>
      </c>
      <c r="G1310" s="112" t="b">
        <v>0</v>
      </c>
      <c r="H1310" s="112" t="b">
        <v>0</v>
      </c>
      <c r="I1310" s="112" t="b">
        <v>0</v>
      </c>
      <c r="J1310" s="112" t="b">
        <v>0</v>
      </c>
      <c r="K1310" s="112" t="b">
        <v>0</v>
      </c>
      <c r="L1310" s="112" t="b">
        <v>0</v>
      </c>
    </row>
    <row r="1311" spans="1:12" ht="15">
      <c r="A1311" s="112" t="s">
        <v>3102</v>
      </c>
      <c r="B1311" s="112" t="s">
        <v>3090</v>
      </c>
      <c r="C1311" s="112">
        <v>2</v>
      </c>
      <c r="D1311" s="117">
        <v>0.00028920854220742794</v>
      </c>
      <c r="E1311" s="117">
        <v>0.7270633502832163</v>
      </c>
      <c r="F1311" s="112" t="s">
        <v>4760</v>
      </c>
      <c r="G1311" s="112" t="b">
        <v>0</v>
      </c>
      <c r="H1311" s="112" t="b">
        <v>0</v>
      </c>
      <c r="I1311" s="112" t="b">
        <v>0</v>
      </c>
      <c r="J1311" s="112" t="b">
        <v>0</v>
      </c>
      <c r="K1311" s="112" t="b">
        <v>0</v>
      </c>
      <c r="L1311" s="112" t="b">
        <v>0</v>
      </c>
    </row>
    <row r="1312" spans="1:12" ht="15">
      <c r="A1312" s="112" t="s">
        <v>3091</v>
      </c>
      <c r="B1312" s="112" t="s">
        <v>3414</v>
      </c>
      <c r="C1312" s="112">
        <v>2</v>
      </c>
      <c r="D1312" s="117">
        <v>0.00028920854220742794</v>
      </c>
      <c r="E1312" s="117">
        <v>1.5931697710219899</v>
      </c>
      <c r="F1312" s="112" t="s">
        <v>4760</v>
      </c>
      <c r="G1312" s="112" t="b">
        <v>0</v>
      </c>
      <c r="H1312" s="112" t="b">
        <v>0</v>
      </c>
      <c r="I1312" s="112" t="b">
        <v>0</v>
      </c>
      <c r="J1312" s="112" t="b">
        <v>0</v>
      </c>
      <c r="K1312" s="112" t="b">
        <v>0</v>
      </c>
      <c r="L1312" s="112" t="b">
        <v>0</v>
      </c>
    </row>
    <row r="1313" spans="1:12" ht="15">
      <c r="A1313" s="112" t="s">
        <v>3397</v>
      </c>
      <c r="B1313" s="112" t="s">
        <v>3480</v>
      </c>
      <c r="C1313" s="112">
        <v>2</v>
      </c>
      <c r="D1313" s="117">
        <v>0.00028920854220742794</v>
      </c>
      <c r="E1313" s="117">
        <v>2.806244596330841</v>
      </c>
      <c r="F1313" s="112" t="s">
        <v>4760</v>
      </c>
      <c r="G1313" s="112" t="b">
        <v>0</v>
      </c>
      <c r="H1313" s="112" t="b">
        <v>0</v>
      </c>
      <c r="I1313" s="112" t="b">
        <v>0</v>
      </c>
      <c r="J1313" s="112" t="b">
        <v>0</v>
      </c>
      <c r="K1313" s="112" t="b">
        <v>0</v>
      </c>
      <c r="L1313" s="112" t="b">
        <v>0</v>
      </c>
    </row>
    <row r="1314" spans="1:12" ht="15">
      <c r="A1314" s="112" t="s">
        <v>3480</v>
      </c>
      <c r="B1314" s="112" t="s">
        <v>4463</v>
      </c>
      <c r="C1314" s="112">
        <v>2</v>
      </c>
      <c r="D1314" s="117">
        <v>0.00028920854220742794</v>
      </c>
      <c r="E1314" s="117">
        <v>3.350312640681117</v>
      </c>
      <c r="F1314" s="112" t="s">
        <v>4760</v>
      </c>
      <c r="G1314" s="112" t="b">
        <v>0</v>
      </c>
      <c r="H1314" s="112" t="b">
        <v>0</v>
      </c>
      <c r="I1314" s="112" t="b">
        <v>0</v>
      </c>
      <c r="J1314" s="112" t="b">
        <v>0</v>
      </c>
      <c r="K1314" s="112" t="b">
        <v>1</v>
      </c>
      <c r="L1314" s="112" t="b">
        <v>0</v>
      </c>
    </row>
    <row r="1315" spans="1:12" ht="15">
      <c r="A1315" s="112" t="s">
        <v>4463</v>
      </c>
      <c r="B1315" s="112" t="s">
        <v>3711</v>
      </c>
      <c r="C1315" s="112">
        <v>2</v>
      </c>
      <c r="D1315" s="117">
        <v>0.00028920854220742794</v>
      </c>
      <c r="E1315" s="117">
        <v>3.526403899736798</v>
      </c>
      <c r="F1315" s="112" t="s">
        <v>4760</v>
      </c>
      <c r="G1315" s="112" t="b">
        <v>0</v>
      </c>
      <c r="H1315" s="112" t="b">
        <v>1</v>
      </c>
      <c r="I1315" s="112" t="b">
        <v>0</v>
      </c>
      <c r="J1315" s="112" t="b">
        <v>0</v>
      </c>
      <c r="K1315" s="112" t="b">
        <v>0</v>
      </c>
      <c r="L1315" s="112" t="b">
        <v>0</v>
      </c>
    </row>
    <row r="1316" spans="1:12" ht="15">
      <c r="A1316" s="112" t="s">
        <v>3711</v>
      </c>
      <c r="B1316" s="112" t="s">
        <v>3123</v>
      </c>
      <c r="C1316" s="112">
        <v>2</v>
      </c>
      <c r="D1316" s="117">
        <v>0.00028920854220742794</v>
      </c>
      <c r="E1316" s="117">
        <v>2.396070131241792</v>
      </c>
      <c r="F1316" s="112" t="s">
        <v>4760</v>
      </c>
      <c r="G1316" s="112" t="b">
        <v>0</v>
      </c>
      <c r="H1316" s="112" t="b">
        <v>0</v>
      </c>
      <c r="I1316" s="112" t="b">
        <v>0</v>
      </c>
      <c r="J1316" s="112" t="b">
        <v>0</v>
      </c>
      <c r="K1316" s="112" t="b">
        <v>0</v>
      </c>
      <c r="L1316" s="112" t="b">
        <v>0</v>
      </c>
    </row>
    <row r="1317" spans="1:12" ht="15">
      <c r="A1317" s="112" t="s">
        <v>3123</v>
      </c>
      <c r="B1317" s="112" t="s">
        <v>4464</v>
      </c>
      <c r="C1317" s="112">
        <v>2</v>
      </c>
      <c r="D1317" s="117">
        <v>0.00028920854220742794</v>
      </c>
      <c r="E1317" s="117">
        <v>2.6971001269057733</v>
      </c>
      <c r="F1317" s="112" t="s">
        <v>4760</v>
      </c>
      <c r="G1317" s="112" t="b">
        <v>0</v>
      </c>
      <c r="H1317" s="112" t="b">
        <v>0</v>
      </c>
      <c r="I1317" s="112" t="b">
        <v>0</v>
      </c>
      <c r="J1317" s="112" t="b">
        <v>0</v>
      </c>
      <c r="K1317" s="112" t="b">
        <v>0</v>
      </c>
      <c r="L1317" s="112" t="b">
        <v>0</v>
      </c>
    </row>
    <row r="1318" spans="1:12" ht="15">
      <c r="A1318" s="112" t="s">
        <v>4464</v>
      </c>
      <c r="B1318" s="112" t="s">
        <v>3905</v>
      </c>
      <c r="C1318" s="112">
        <v>2</v>
      </c>
      <c r="D1318" s="117">
        <v>0.00028920854220742794</v>
      </c>
      <c r="E1318" s="117">
        <v>3.651342636345098</v>
      </c>
      <c r="F1318" s="112" t="s">
        <v>4760</v>
      </c>
      <c r="G1318" s="112" t="b">
        <v>0</v>
      </c>
      <c r="H1318" s="112" t="b">
        <v>0</v>
      </c>
      <c r="I1318" s="112" t="b">
        <v>0</v>
      </c>
      <c r="J1318" s="112" t="b">
        <v>0</v>
      </c>
      <c r="K1318" s="112" t="b">
        <v>0</v>
      </c>
      <c r="L1318" s="112" t="b">
        <v>0</v>
      </c>
    </row>
    <row r="1319" spans="1:12" ht="15">
      <c r="A1319" s="112" t="s">
        <v>3905</v>
      </c>
      <c r="B1319" s="112" t="s">
        <v>4465</v>
      </c>
      <c r="C1319" s="112">
        <v>2</v>
      </c>
      <c r="D1319" s="117">
        <v>0.00028920854220742794</v>
      </c>
      <c r="E1319" s="117">
        <v>3.651342636345098</v>
      </c>
      <c r="F1319" s="112" t="s">
        <v>4760</v>
      </c>
      <c r="G1319" s="112" t="b">
        <v>0</v>
      </c>
      <c r="H1319" s="112" t="b">
        <v>0</v>
      </c>
      <c r="I1319" s="112" t="b">
        <v>0</v>
      </c>
      <c r="J1319" s="112" t="b">
        <v>0</v>
      </c>
      <c r="K1319" s="112" t="b">
        <v>0</v>
      </c>
      <c r="L1319" s="112" t="b">
        <v>0</v>
      </c>
    </row>
    <row r="1320" spans="1:12" ht="15">
      <c r="A1320" s="112" t="s">
        <v>4465</v>
      </c>
      <c r="B1320" s="112" t="s">
        <v>3133</v>
      </c>
      <c r="C1320" s="112">
        <v>2</v>
      </c>
      <c r="D1320" s="117">
        <v>0.00028920854220742794</v>
      </c>
      <c r="E1320" s="117">
        <v>2.7667360550471676</v>
      </c>
      <c r="F1320" s="112" t="s">
        <v>4760</v>
      </c>
      <c r="G1320" s="112" t="b">
        <v>0</v>
      </c>
      <c r="H1320" s="112" t="b">
        <v>0</v>
      </c>
      <c r="I1320" s="112" t="b">
        <v>0</v>
      </c>
      <c r="J1320" s="112" t="b">
        <v>0</v>
      </c>
      <c r="K1320" s="112" t="b">
        <v>0</v>
      </c>
      <c r="L1320" s="112" t="b">
        <v>0</v>
      </c>
    </row>
    <row r="1321" spans="1:12" ht="15">
      <c r="A1321" s="112" t="s">
        <v>3133</v>
      </c>
      <c r="B1321" s="112" t="s">
        <v>3482</v>
      </c>
      <c r="C1321" s="112">
        <v>2</v>
      </c>
      <c r="D1321" s="117">
        <v>0.00028920854220742794</v>
      </c>
      <c r="E1321" s="117">
        <v>2.289614800327505</v>
      </c>
      <c r="F1321" s="112" t="s">
        <v>4760</v>
      </c>
      <c r="G1321" s="112" t="b">
        <v>0</v>
      </c>
      <c r="H1321" s="112" t="b">
        <v>0</v>
      </c>
      <c r="I1321" s="112" t="b">
        <v>0</v>
      </c>
      <c r="J1321" s="112" t="b">
        <v>0</v>
      </c>
      <c r="K1321" s="112" t="b">
        <v>0</v>
      </c>
      <c r="L1321" s="112" t="b">
        <v>0</v>
      </c>
    </row>
    <row r="1322" spans="1:12" ht="15">
      <c r="A1322" s="112" t="s">
        <v>3482</v>
      </c>
      <c r="B1322" s="112" t="s">
        <v>4466</v>
      </c>
      <c r="C1322" s="112">
        <v>2</v>
      </c>
      <c r="D1322" s="117">
        <v>0.00028920854220742794</v>
      </c>
      <c r="E1322" s="117">
        <v>3.350312640681117</v>
      </c>
      <c r="F1322" s="112" t="s">
        <v>4760</v>
      </c>
      <c r="G1322" s="112" t="b">
        <v>0</v>
      </c>
      <c r="H1322" s="112" t="b">
        <v>0</v>
      </c>
      <c r="I1322" s="112" t="b">
        <v>0</v>
      </c>
      <c r="J1322" s="112" t="b">
        <v>0</v>
      </c>
      <c r="K1322" s="112" t="b">
        <v>0</v>
      </c>
      <c r="L1322" s="112" t="b">
        <v>0</v>
      </c>
    </row>
    <row r="1323" spans="1:12" ht="15">
      <c r="A1323" s="112" t="s">
        <v>4466</v>
      </c>
      <c r="B1323" s="112" t="s">
        <v>4467</v>
      </c>
      <c r="C1323" s="112">
        <v>2</v>
      </c>
      <c r="D1323" s="117">
        <v>0.00028920854220742794</v>
      </c>
      <c r="E1323" s="117">
        <v>3.8274338954007794</v>
      </c>
      <c r="F1323" s="112" t="s">
        <v>4760</v>
      </c>
      <c r="G1323" s="112" t="b">
        <v>0</v>
      </c>
      <c r="H1323" s="112" t="b">
        <v>0</v>
      </c>
      <c r="I1323" s="112" t="b">
        <v>0</v>
      </c>
      <c r="J1323" s="112" t="b">
        <v>0</v>
      </c>
      <c r="K1323" s="112" t="b">
        <v>0</v>
      </c>
      <c r="L1323" s="112" t="b">
        <v>0</v>
      </c>
    </row>
    <row r="1324" spans="1:12" ht="15">
      <c r="A1324" s="112" t="s">
        <v>4467</v>
      </c>
      <c r="B1324" s="112" t="s">
        <v>3928</v>
      </c>
      <c r="C1324" s="112">
        <v>2</v>
      </c>
      <c r="D1324" s="117">
        <v>0.00028920854220742794</v>
      </c>
      <c r="E1324" s="117">
        <v>3.651342636345098</v>
      </c>
      <c r="F1324" s="112" t="s">
        <v>4760</v>
      </c>
      <c r="G1324" s="112" t="b">
        <v>0</v>
      </c>
      <c r="H1324" s="112" t="b">
        <v>0</v>
      </c>
      <c r="I1324" s="112" t="b">
        <v>0</v>
      </c>
      <c r="J1324" s="112" t="b">
        <v>0</v>
      </c>
      <c r="K1324" s="112" t="b">
        <v>0</v>
      </c>
      <c r="L1324" s="112" t="b">
        <v>0</v>
      </c>
    </row>
    <row r="1325" spans="1:12" ht="15">
      <c r="A1325" s="112" t="s">
        <v>3928</v>
      </c>
      <c r="B1325" s="112" t="s">
        <v>3414</v>
      </c>
      <c r="C1325" s="112">
        <v>2</v>
      </c>
      <c r="D1325" s="117">
        <v>0.00028920854220742794</v>
      </c>
      <c r="E1325" s="117">
        <v>3.1072745919948224</v>
      </c>
      <c r="F1325" s="112" t="s">
        <v>4760</v>
      </c>
      <c r="G1325" s="112" t="b">
        <v>0</v>
      </c>
      <c r="H1325" s="112" t="b">
        <v>0</v>
      </c>
      <c r="I1325" s="112" t="b">
        <v>0</v>
      </c>
      <c r="J1325" s="112" t="b">
        <v>0</v>
      </c>
      <c r="K1325" s="112" t="b">
        <v>0</v>
      </c>
      <c r="L1325" s="112" t="b">
        <v>0</v>
      </c>
    </row>
    <row r="1326" spans="1:12" ht="15">
      <c r="A1326" s="112" t="s">
        <v>3104</v>
      </c>
      <c r="B1326" s="112" t="s">
        <v>3695</v>
      </c>
      <c r="C1326" s="112">
        <v>2</v>
      </c>
      <c r="D1326" s="117">
        <v>0.00028920854220742794</v>
      </c>
      <c r="E1326" s="117">
        <v>2.155336037465062</v>
      </c>
      <c r="F1326" s="112" t="s">
        <v>4760</v>
      </c>
      <c r="G1326" s="112" t="b">
        <v>0</v>
      </c>
      <c r="H1326" s="112" t="b">
        <v>0</v>
      </c>
      <c r="I1326" s="112" t="b">
        <v>0</v>
      </c>
      <c r="J1326" s="112" t="b">
        <v>0</v>
      </c>
      <c r="K1326" s="112" t="b">
        <v>0</v>
      </c>
      <c r="L1326" s="112" t="b">
        <v>0</v>
      </c>
    </row>
    <row r="1327" spans="1:12" ht="15">
      <c r="A1327" s="112" t="s">
        <v>3695</v>
      </c>
      <c r="B1327" s="112" t="s">
        <v>4468</v>
      </c>
      <c r="C1327" s="112">
        <v>2</v>
      </c>
      <c r="D1327" s="117">
        <v>0.00028920854220742794</v>
      </c>
      <c r="E1327" s="117">
        <v>3.526403899736798</v>
      </c>
      <c r="F1327" s="112" t="s">
        <v>4760</v>
      </c>
      <c r="G1327" s="112" t="b">
        <v>0</v>
      </c>
      <c r="H1327" s="112" t="b">
        <v>0</v>
      </c>
      <c r="I1327" s="112" t="b">
        <v>0</v>
      </c>
      <c r="J1327" s="112" t="b">
        <v>0</v>
      </c>
      <c r="K1327" s="112" t="b">
        <v>0</v>
      </c>
      <c r="L1327" s="112" t="b">
        <v>0</v>
      </c>
    </row>
    <row r="1328" spans="1:12" ht="15">
      <c r="A1328" s="112" t="s">
        <v>4468</v>
      </c>
      <c r="B1328" s="112" t="s">
        <v>3929</v>
      </c>
      <c r="C1328" s="112">
        <v>2</v>
      </c>
      <c r="D1328" s="117">
        <v>0.00028920854220742794</v>
      </c>
      <c r="E1328" s="117">
        <v>3.8274338954007794</v>
      </c>
      <c r="F1328" s="112" t="s">
        <v>4760</v>
      </c>
      <c r="G1328" s="112" t="b">
        <v>0</v>
      </c>
      <c r="H1328" s="112" t="b">
        <v>0</v>
      </c>
      <c r="I1328" s="112" t="b">
        <v>0</v>
      </c>
      <c r="J1328" s="112" t="b">
        <v>0</v>
      </c>
      <c r="K1328" s="112" t="b">
        <v>0</v>
      </c>
      <c r="L1328" s="112" t="b">
        <v>0</v>
      </c>
    </row>
    <row r="1329" spans="1:12" ht="15">
      <c r="A1329" s="112" t="s">
        <v>3929</v>
      </c>
      <c r="B1329" s="112" t="s">
        <v>4469</v>
      </c>
      <c r="C1329" s="112">
        <v>2</v>
      </c>
      <c r="D1329" s="117">
        <v>0.00028920854220742794</v>
      </c>
      <c r="E1329" s="117">
        <v>3.651342636345098</v>
      </c>
      <c r="F1329" s="112" t="s">
        <v>4760</v>
      </c>
      <c r="G1329" s="112" t="b">
        <v>0</v>
      </c>
      <c r="H1329" s="112" t="b">
        <v>0</v>
      </c>
      <c r="I1329" s="112" t="b">
        <v>0</v>
      </c>
      <c r="J1329" s="112" t="b">
        <v>1</v>
      </c>
      <c r="K1329" s="112" t="b">
        <v>0</v>
      </c>
      <c r="L1329" s="112" t="b">
        <v>0</v>
      </c>
    </row>
    <row r="1330" spans="1:12" ht="15">
      <c r="A1330" s="112" t="s">
        <v>4469</v>
      </c>
      <c r="B1330" s="112" t="s">
        <v>3930</v>
      </c>
      <c r="C1330" s="112">
        <v>2</v>
      </c>
      <c r="D1330" s="117">
        <v>0.00028920854220742794</v>
      </c>
      <c r="E1330" s="117">
        <v>3.651342636345098</v>
      </c>
      <c r="F1330" s="112" t="s">
        <v>4760</v>
      </c>
      <c r="G1330" s="112" t="b">
        <v>1</v>
      </c>
      <c r="H1330" s="112" t="b">
        <v>0</v>
      </c>
      <c r="I1330" s="112" t="b">
        <v>0</v>
      </c>
      <c r="J1330" s="112" t="b">
        <v>0</v>
      </c>
      <c r="K1330" s="112" t="b">
        <v>0</v>
      </c>
      <c r="L1330" s="112" t="b">
        <v>0</v>
      </c>
    </row>
    <row r="1331" spans="1:12" ht="15">
      <c r="A1331" s="112" t="s">
        <v>3930</v>
      </c>
      <c r="B1331" s="112" t="s">
        <v>3115</v>
      </c>
      <c r="C1331" s="112">
        <v>2</v>
      </c>
      <c r="D1331" s="117">
        <v>0.00028920854220742794</v>
      </c>
      <c r="E1331" s="117">
        <v>2.4472226536891735</v>
      </c>
      <c r="F1331" s="112" t="s">
        <v>4760</v>
      </c>
      <c r="G1331" s="112" t="b">
        <v>0</v>
      </c>
      <c r="H1331" s="112" t="b">
        <v>0</v>
      </c>
      <c r="I1331" s="112" t="b">
        <v>0</v>
      </c>
      <c r="J1331" s="112" t="b">
        <v>0</v>
      </c>
      <c r="K1331" s="112" t="b">
        <v>0</v>
      </c>
      <c r="L1331" s="112" t="b">
        <v>0</v>
      </c>
    </row>
    <row r="1332" spans="1:12" ht="15">
      <c r="A1332" s="112" t="s">
        <v>3080</v>
      </c>
      <c r="B1332" s="112" t="s">
        <v>4470</v>
      </c>
      <c r="C1332" s="112">
        <v>2</v>
      </c>
      <c r="D1332" s="117">
        <v>0.00028920854220742794</v>
      </c>
      <c r="E1332" s="117">
        <v>1.810400556101999</v>
      </c>
      <c r="F1332" s="112" t="s">
        <v>4760</v>
      </c>
      <c r="G1332" s="112" t="b">
        <v>0</v>
      </c>
      <c r="H1332" s="112" t="b">
        <v>0</v>
      </c>
      <c r="I1332" s="112" t="b">
        <v>0</v>
      </c>
      <c r="J1332" s="112" t="b">
        <v>0</v>
      </c>
      <c r="K1332" s="112" t="b">
        <v>0</v>
      </c>
      <c r="L1332" s="112" t="b">
        <v>0</v>
      </c>
    </row>
    <row r="1333" spans="1:12" ht="15">
      <c r="A1333" s="112" t="s">
        <v>4470</v>
      </c>
      <c r="B1333" s="112" t="s">
        <v>3094</v>
      </c>
      <c r="C1333" s="112">
        <v>2</v>
      </c>
      <c r="D1333" s="117">
        <v>0.00028920854220742794</v>
      </c>
      <c r="E1333" s="117">
        <v>2.23636928837428</v>
      </c>
      <c r="F1333" s="112" t="s">
        <v>4760</v>
      </c>
      <c r="G1333" s="112" t="b">
        <v>0</v>
      </c>
      <c r="H1333" s="112" t="b">
        <v>0</v>
      </c>
      <c r="I1333" s="112" t="b">
        <v>0</v>
      </c>
      <c r="J1333" s="112" t="b">
        <v>0</v>
      </c>
      <c r="K1333" s="112" t="b">
        <v>0</v>
      </c>
      <c r="L1333" s="112" t="b">
        <v>0</v>
      </c>
    </row>
    <row r="1334" spans="1:12" ht="15">
      <c r="A1334" s="112" t="s">
        <v>3149</v>
      </c>
      <c r="B1334" s="112" t="s">
        <v>3931</v>
      </c>
      <c r="C1334" s="112">
        <v>2</v>
      </c>
      <c r="D1334" s="117">
        <v>0.00028920854220742794</v>
      </c>
      <c r="E1334" s="117">
        <v>2.6971001269057733</v>
      </c>
      <c r="F1334" s="112" t="s">
        <v>4760</v>
      </c>
      <c r="G1334" s="112" t="b">
        <v>0</v>
      </c>
      <c r="H1334" s="112" t="b">
        <v>0</v>
      </c>
      <c r="I1334" s="112" t="b">
        <v>0</v>
      </c>
      <c r="J1334" s="112" t="b">
        <v>0</v>
      </c>
      <c r="K1334" s="112" t="b">
        <v>0</v>
      </c>
      <c r="L1334" s="112" t="b">
        <v>0</v>
      </c>
    </row>
    <row r="1335" spans="1:12" ht="15">
      <c r="A1335" s="112" t="s">
        <v>3931</v>
      </c>
      <c r="B1335" s="112" t="s">
        <v>4471</v>
      </c>
      <c r="C1335" s="112">
        <v>2</v>
      </c>
      <c r="D1335" s="117">
        <v>0.00028920854220742794</v>
      </c>
      <c r="E1335" s="117">
        <v>3.651342636345098</v>
      </c>
      <c r="F1335" s="112" t="s">
        <v>4760</v>
      </c>
      <c r="G1335" s="112" t="b">
        <v>0</v>
      </c>
      <c r="H1335" s="112" t="b">
        <v>0</v>
      </c>
      <c r="I1335" s="112" t="b">
        <v>0</v>
      </c>
      <c r="J1335" s="112" t="b">
        <v>0</v>
      </c>
      <c r="K1335" s="112" t="b">
        <v>0</v>
      </c>
      <c r="L1335" s="112" t="b">
        <v>0</v>
      </c>
    </row>
    <row r="1336" spans="1:12" ht="15">
      <c r="A1336" s="112" t="s">
        <v>4471</v>
      </c>
      <c r="B1336" s="112" t="s">
        <v>3395</v>
      </c>
      <c r="C1336" s="112">
        <v>2</v>
      </c>
      <c r="D1336" s="117">
        <v>0.00028920854220742794</v>
      </c>
      <c r="E1336" s="117">
        <v>3.2833658510505037</v>
      </c>
      <c r="F1336" s="112" t="s">
        <v>4760</v>
      </c>
      <c r="G1336" s="112" t="b">
        <v>0</v>
      </c>
      <c r="H1336" s="112" t="b">
        <v>0</v>
      </c>
      <c r="I1336" s="112" t="b">
        <v>0</v>
      </c>
      <c r="J1336" s="112" t="b">
        <v>0</v>
      </c>
      <c r="K1336" s="112" t="b">
        <v>0</v>
      </c>
      <c r="L1336" s="112" t="b">
        <v>0</v>
      </c>
    </row>
    <row r="1337" spans="1:12" ht="15">
      <c r="A1337" s="112" t="s">
        <v>3395</v>
      </c>
      <c r="B1337" s="112" t="s">
        <v>3655</v>
      </c>
      <c r="C1337" s="112">
        <v>2</v>
      </c>
      <c r="D1337" s="117">
        <v>0.00028920854220742794</v>
      </c>
      <c r="E1337" s="117">
        <v>2.9823358553865225</v>
      </c>
      <c r="F1337" s="112" t="s">
        <v>4760</v>
      </c>
      <c r="G1337" s="112" t="b">
        <v>0</v>
      </c>
      <c r="H1337" s="112" t="b">
        <v>0</v>
      </c>
      <c r="I1337" s="112" t="b">
        <v>0</v>
      </c>
      <c r="J1337" s="112" t="b">
        <v>0</v>
      </c>
      <c r="K1337" s="112" t="b">
        <v>0</v>
      </c>
      <c r="L1337" s="112" t="b">
        <v>0</v>
      </c>
    </row>
    <row r="1338" spans="1:12" ht="15">
      <c r="A1338" s="112" t="s">
        <v>3655</v>
      </c>
      <c r="B1338" s="112" t="s">
        <v>3395</v>
      </c>
      <c r="C1338" s="112">
        <v>2</v>
      </c>
      <c r="D1338" s="117">
        <v>0.00028920854220742794</v>
      </c>
      <c r="E1338" s="117">
        <v>2.9823358553865225</v>
      </c>
      <c r="F1338" s="112" t="s">
        <v>4760</v>
      </c>
      <c r="G1338" s="112" t="b">
        <v>0</v>
      </c>
      <c r="H1338" s="112" t="b">
        <v>0</v>
      </c>
      <c r="I1338" s="112" t="b">
        <v>0</v>
      </c>
      <c r="J1338" s="112" t="b">
        <v>0</v>
      </c>
      <c r="K1338" s="112" t="b">
        <v>0</v>
      </c>
      <c r="L1338" s="112" t="b">
        <v>0</v>
      </c>
    </row>
    <row r="1339" spans="1:12" ht="15">
      <c r="A1339" s="112" t="s">
        <v>3395</v>
      </c>
      <c r="B1339" s="112" t="s">
        <v>3519</v>
      </c>
      <c r="C1339" s="112">
        <v>2</v>
      </c>
      <c r="D1339" s="117">
        <v>0.00028920854220742794</v>
      </c>
      <c r="E1339" s="117">
        <v>2.885425842378466</v>
      </c>
      <c r="F1339" s="112" t="s">
        <v>4760</v>
      </c>
      <c r="G1339" s="112" t="b">
        <v>0</v>
      </c>
      <c r="H1339" s="112" t="b">
        <v>0</v>
      </c>
      <c r="I1339" s="112" t="b">
        <v>0</v>
      </c>
      <c r="J1339" s="112" t="b">
        <v>0</v>
      </c>
      <c r="K1339" s="112" t="b">
        <v>0</v>
      </c>
      <c r="L1339" s="112" t="b">
        <v>0</v>
      </c>
    </row>
    <row r="1340" spans="1:12" ht="15">
      <c r="A1340" s="112" t="s">
        <v>3168</v>
      </c>
      <c r="B1340" s="112" t="s">
        <v>3902</v>
      </c>
      <c r="C1340" s="112">
        <v>2</v>
      </c>
      <c r="D1340" s="117">
        <v>0.00028920854220742794</v>
      </c>
      <c r="E1340" s="117">
        <v>2.776281372953398</v>
      </c>
      <c r="F1340" s="112" t="s">
        <v>4760</v>
      </c>
      <c r="G1340" s="112" t="b">
        <v>0</v>
      </c>
      <c r="H1340" s="112" t="b">
        <v>0</v>
      </c>
      <c r="I1340" s="112" t="b">
        <v>0</v>
      </c>
      <c r="J1340" s="112" t="b">
        <v>0</v>
      </c>
      <c r="K1340" s="112" t="b">
        <v>0</v>
      </c>
      <c r="L1340" s="112" t="b">
        <v>0</v>
      </c>
    </row>
    <row r="1341" spans="1:12" ht="15">
      <c r="A1341" s="112" t="s">
        <v>3096</v>
      </c>
      <c r="B1341" s="112" t="s">
        <v>3082</v>
      </c>
      <c r="C1341" s="112">
        <v>2</v>
      </c>
      <c r="D1341" s="117">
        <v>0.00028920854220742794</v>
      </c>
      <c r="E1341" s="117">
        <v>0.44505659193266556</v>
      </c>
      <c r="F1341" s="112" t="s">
        <v>4760</v>
      </c>
      <c r="G1341" s="112" t="b">
        <v>0</v>
      </c>
      <c r="H1341" s="112" t="b">
        <v>0</v>
      </c>
      <c r="I1341" s="112" t="b">
        <v>0</v>
      </c>
      <c r="J1341" s="112" t="b">
        <v>0</v>
      </c>
      <c r="K1341" s="112" t="b">
        <v>0</v>
      </c>
      <c r="L1341" s="112" t="b">
        <v>0</v>
      </c>
    </row>
    <row r="1342" spans="1:12" ht="15">
      <c r="A1342" s="112" t="s">
        <v>3079</v>
      </c>
      <c r="B1342" s="112" t="s">
        <v>3932</v>
      </c>
      <c r="C1342" s="112">
        <v>2</v>
      </c>
      <c r="D1342" s="117">
        <v>0.00028920854220742794</v>
      </c>
      <c r="E1342" s="117">
        <v>1.5703555894342107</v>
      </c>
      <c r="F1342" s="112" t="s">
        <v>4760</v>
      </c>
      <c r="G1342" s="112" t="b">
        <v>0</v>
      </c>
      <c r="H1342" s="112" t="b">
        <v>0</v>
      </c>
      <c r="I1342" s="112" t="b">
        <v>0</v>
      </c>
      <c r="J1342" s="112" t="b">
        <v>0</v>
      </c>
      <c r="K1342" s="112" t="b">
        <v>0</v>
      </c>
      <c r="L1342" s="112" t="b">
        <v>0</v>
      </c>
    </row>
    <row r="1343" spans="1:12" ht="15">
      <c r="A1343" s="112" t="s">
        <v>3262</v>
      </c>
      <c r="B1343" s="112" t="s">
        <v>3934</v>
      </c>
      <c r="C1343" s="112">
        <v>2</v>
      </c>
      <c r="D1343" s="117">
        <v>0.00028920854220742794</v>
      </c>
      <c r="E1343" s="117">
        <v>2.9523726320090793</v>
      </c>
      <c r="F1343" s="112" t="s">
        <v>4760</v>
      </c>
      <c r="G1343" s="112" t="b">
        <v>1</v>
      </c>
      <c r="H1343" s="112" t="b">
        <v>0</v>
      </c>
      <c r="I1343" s="112" t="b">
        <v>0</v>
      </c>
      <c r="J1343" s="112" t="b">
        <v>0</v>
      </c>
      <c r="K1343" s="112" t="b">
        <v>0</v>
      </c>
      <c r="L1343" s="112" t="b">
        <v>0</v>
      </c>
    </row>
    <row r="1344" spans="1:12" ht="15">
      <c r="A1344" s="112" t="s">
        <v>3700</v>
      </c>
      <c r="B1344" s="112" t="s">
        <v>3086</v>
      </c>
      <c r="C1344" s="112">
        <v>2</v>
      </c>
      <c r="D1344" s="117">
        <v>0.0003333834626952086</v>
      </c>
      <c r="E1344" s="117">
        <v>1.7743554519173597</v>
      </c>
      <c r="F1344" s="112" t="s">
        <v>4760</v>
      </c>
      <c r="G1344" s="112" t="b">
        <v>0</v>
      </c>
      <c r="H1344" s="112" t="b">
        <v>0</v>
      </c>
      <c r="I1344" s="112" t="b">
        <v>0</v>
      </c>
      <c r="J1344" s="112" t="b">
        <v>0</v>
      </c>
      <c r="K1344" s="112" t="b">
        <v>0</v>
      </c>
      <c r="L1344" s="112" t="b">
        <v>0</v>
      </c>
    </row>
    <row r="1345" spans="1:12" ht="15">
      <c r="A1345" s="112" t="s">
        <v>3469</v>
      </c>
      <c r="B1345" s="112" t="s">
        <v>3095</v>
      </c>
      <c r="C1345" s="112">
        <v>2</v>
      </c>
      <c r="D1345" s="117">
        <v>0.00028920854220742794</v>
      </c>
      <c r="E1345" s="117">
        <v>1.8062445963308411</v>
      </c>
      <c r="F1345" s="112" t="s">
        <v>4760</v>
      </c>
      <c r="G1345" s="112" t="b">
        <v>0</v>
      </c>
      <c r="H1345" s="112" t="b">
        <v>0</v>
      </c>
      <c r="I1345" s="112" t="b">
        <v>0</v>
      </c>
      <c r="J1345" s="112" t="b">
        <v>0</v>
      </c>
      <c r="K1345" s="112" t="b">
        <v>0</v>
      </c>
      <c r="L1345" s="112" t="b">
        <v>0</v>
      </c>
    </row>
    <row r="1346" spans="1:12" ht="15">
      <c r="A1346" s="112" t="s">
        <v>4481</v>
      </c>
      <c r="B1346" s="112" t="s">
        <v>4482</v>
      </c>
      <c r="C1346" s="112">
        <v>2</v>
      </c>
      <c r="D1346" s="117">
        <v>0.0003333834626952086</v>
      </c>
      <c r="E1346" s="117">
        <v>3.8274338954007794</v>
      </c>
      <c r="F1346" s="112" t="s">
        <v>4760</v>
      </c>
      <c r="G1346" s="112" t="b">
        <v>0</v>
      </c>
      <c r="H1346" s="112" t="b">
        <v>0</v>
      </c>
      <c r="I1346" s="112" t="b">
        <v>0</v>
      </c>
      <c r="J1346" s="112" t="b">
        <v>0</v>
      </c>
      <c r="K1346" s="112" t="b">
        <v>0</v>
      </c>
      <c r="L1346" s="112" t="b">
        <v>0</v>
      </c>
    </row>
    <row r="1347" spans="1:12" ht="15">
      <c r="A1347" s="112" t="s">
        <v>3080</v>
      </c>
      <c r="B1347" s="112" t="s">
        <v>3082</v>
      </c>
      <c r="C1347" s="112">
        <v>2</v>
      </c>
      <c r="D1347" s="117">
        <v>0.00028920854220742794</v>
      </c>
      <c r="E1347" s="117">
        <v>-0.015674246598827497</v>
      </c>
      <c r="F1347" s="112" t="s">
        <v>4760</v>
      </c>
      <c r="G1347" s="112" t="b">
        <v>0</v>
      </c>
      <c r="H1347" s="112" t="b">
        <v>0</v>
      </c>
      <c r="I1347" s="112" t="b">
        <v>0</v>
      </c>
      <c r="J1347" s="112" t="b">
        <v>0</v>
      </c>
      <c r="K1347" s="112" t="b">
        <v>0</v>
      </c>
      <c r="L1347" s="112" t="b">
        <v>0</v>
      </c>
    </row>
    <row r="1348" spans="1:12" ht="15">
      <c r="A1348" s="112" t="s">
        <v>3575</v>
      </c>
      <c r="B1348" s="112" t="s">
        <v>3715</v>
      </c>
      <c r="C1348" s="112">
        <v>2</v>
      </c>
      <c r="D1348" s="117">
        <v>0.0003333834626952086</v>
      </c>
      <c r="E1348" s="117">
        <v>3.1284638910647606</v>
      </c>
      <c r="F1348" s="112" t="s">
        <v>4760</v>
      </c>
      <c r="G1348" s="112" t="b">
        <v>0</v>
      </c>
      <c r="H1348" s="112" t="b">
        <v>0</v>
      </c>
      <c r="I1348" s="112" t="b">
        <v>0</v>
      </c>
      <c r="J1348" s="112" t="b">
        <v>0</v>
      </c>
      <c r="K1348" s="112" t="b">
        <v>0</v>
      </c>
      <c r="L1348" s="112" t="b">
        <v>0</v>
      </c>
    </row>
    <row r="1349" spans="1:12" ht="15">
      <c r="A1349" s="112" t="s">
        <v>3678</v>
      </c>
      <c r="B1349" s="112" t="s">
        <v>3095</v>
      </c>
      <c r="C1349" s="112">
        <v>2</v>
      </c>
      <c r="D1349" s="117">
        <v>0.00028920854220742794</v>
      </c>
      <c r="E1349" s="117">
        <v>1.9823358553865225</v>
      </c>
      <c r="F1349" s="112" t="s">
        <v>4760</v>
      </c>
      <c r="G1349" s="112" t="b">
        <v>0</v>
      </c>
      <c r="H1349" s="112" t="b">
        <v>0</v>
      </c>
      <c r="I1349" s="112" t="b">
        <v>0</v>
      </c>
      <c r="J1349" s="112" t="b">
        <v>0</v>
      </c>
      <c r="K1349" s="112" t="b">
        <v>0</v>
      </c>
      <c r="L1349" s="112" t="b">
        <v>0</v>
      </c>
    </row>
    <row r="1350" spans="1:12" ht="15">
      <c r="A1350" s="112" t="s">
        <v>4485</v>
      </c>
      <c r="B1350" s="112" t="s">
        <v>3722</v>
      </c>
      <c r="C1350" s="112">
        <v>2</v>
      </c>
      <c r="D1350" s="117">
        <v>0.0003333834626952086</v>
      </c>
      <c r="E1350" s="117">
        <v>3.526403899736798</v>
      </c>
      <c r="F1350" s="112" t="s">
        <v>4760</v>
      </c>
      <c r="G1350" s="112" t="b">
        <v>0</v>
      </c>
      <c r="H1350" s="112" t="b">
        <v>0</v>
      </c>
      <c r="I1350" s="112" t="b">
        <v>0</v>
      </c>
      <c r="J1350" s="112" t="b">
        <v>0</v>
      </c>
      <c r="K1350" s="112" t="b">
        <v>0</v>
      </c>
      <c r="L1350" s="112" t="b">
        <v>0</v>
      </c>
    </row>
    <row r="1351" spans="1:12" ht="15">
      <c r="A1351" s="112" t="s">
        <v>3513</v>
      </c>
      <c r="B1351" s="112" t="s">
        <v>3147</v>
      </c>
      <c r="C1351" s="112">
        <v>2</v>
      </c>
      <c r="D1351" s="117">
        <v>0.00028920854220742794</v>
      </c>
      <c r="E1351" s="117">
        <v>2.429493886728742</v>
      </c>
      <c r="F1351" s="112" t="s">
        <v>4760</v>
      </c>
      <c r="G1351" s="112" t="b">
        <v>0</v>
      </c>
      <c r="H1351" s="112" t="b">
        <v>1</v>
      </c>
      <c r="I1351" s="112" t="b">
        <v>0</v>
      </c>
      <c r="J1351" s="112" t="b">
        <v>0</v>
      </c>
      <c r="K1351" s="112" t="b">
        <v>0</v>
      </c>
      <c r="L1351" s="112" t="b">
        <v>0</v>
      </c>
    </row>
    <row r="1352" spans="1:12" ht="15">
      <c r="A1352" s="112" t="s">
        <v>3212</v>
      </c>
      <c r="B1352" s="112" t="s">
        <v>3078</v>
      </c>
      <c r="C1352" s="112">
        <v>2</v>
      </c>
      <c r="D1352" s="117">
        <v>0.00028920854220742794</v>
      </c>
      <c r="E1352" s="117">
        <v>0.9107168178019668</v>
      </c>
      <c r="F1352" s="112" t="s">
        <v>4760</v>
      </c>
      <c r="G1352" s="112" t="b">
        <v>0</v>
      </c>
      <c r="H1352" s="112" t="b">
        <v>0</v>
      </c>
      <c r="I1352" s="112" t="b">
        <v>0</v>
      </c>
      <c r="J1352" s="112" t="b">
        <v>1</v>
      </c>
      <c r="K1352" s="112" t="b">
        <v>0</v>
      </c>
      <c r="L1352" s="112" t="b">
        <v>0</v>
      </c>
    </row>
    <row r="1353" spans="1:12" ht="15">
      <c r="A1353" s="112" t="s">
        <v>3084</v>
      </c>
      <c r="B1353" s="112" t="s">
        <v>3081</v>
      </c>
      <c r="C1353" s="112">
        <v>2</v>
      </c>
      <c r="D1353" s="117">
        <v>0.00028920854220742794</v>
      </c>
      <c r="E1353" s="117">
        <v>0.06111401510494012</v>
      </c>
      <c r="F1353" s="112" t="s">
        <v>4760</v>
      </c>
      <c r="G1353" s="112" t="b">
        <v>0</v>
      </c>
      <c r="H1353" s="112" t="b">
        <v>0</v>
      </c>
      <c r="I1353" s="112" t="b">
        <v>0</v>
      </c>
      <c r="J1353" s="112" t="b">
        <v>0</v>
      </c>
      <c r="K1353" s="112" t="b">
        <v>0</v>
      </c>
      <c r="L1353" s="112" t="b">
        <v>0</v>
      </c>
    </row>
    <row r="1354" spans="1:12" ht="15">
      <c r="A1354" s="112" t="s">
        <v>3081</v>
      </c>
      <c r="B1354" s="112" t="s">
        <v>3139</v>
      </c>
      <c r="C1354" s="112">
        <v>2</v>
      </c>
      <c r="D1354" s="117">
        <v>0.00028920854220742794</v>
      </c>
      <c r="E1354" s="117">
        <v>0.890417787935965</v>
      </c>
      <c r="F1354" s="112" t="s">
        <v>4760</v>
      </c>
      <c r="G1354" s="112" t="b">
        <v>0</v>
      </c>
      <c r="H1354" s="112" t="b">
        <v>0</v>
      </c>
      <c r="I1354" s="112" t="b">
        <v>0</v>
      </c>
      <c r="J1354" s="112" t="b">
        <v>0</v>
      </c>
      <c r="K1354" s="112" t="b">
        <v>0</v>
      </c>
      <c r="L1354" s="112" t="b">
        <v>0</v>
      </c>
    </row>
    <row r="1355" spans="1:12" ht="15">
      <c r="A1355" s="112" t="s">
        <v>3092</v>
      </c>
      <c r="B1355" s="112" t="s">
        <v>3094</v>
      </c>
      <c r="C1355" s="112">
        <v>2</v>
      </c>
      <c r="D1355" s="117">
        <v>0.00028920854220742794</v>
      </c>
      <c r="E1355" s="117">
        <v>0.6453046813477809</v>
      </c>
      <c r="F1355" s="112" t="s">
        <v>4760</v>
      </c>
      <c r="G1355" s="112" t="b">
        <v>0</v>
      </c>
      <c r="H1355" s="112" t="b">
        <v>0</v>
      </c>
      <c r="I1355" s="112" t="b">
        <v>0</v>
      </c>
      <c r="J1355" s="112" t="b">
        <v>0</v>
      </c>
      <c r="K1355" s="112" t="b">
        <v>0</v>
      </c>
      <c r="L1355" s="112" t="b">
        <v>0</v>
      </c>
    </row>
    <row r="1356" spans="1:12" ht="15">
      <c r="A1356" s="112" t="s">
        <v>3121</v>
      </c>
      <c r="B1356" s="112" t="s">
        <v>3139</v>
      </c>
      <c r="C1356" s="112">
        <v>2</v>
      </c>
      <c r="D1356" s="117">
        <v>0.00028920854220742794</v>
      </c>
      <c r="E1356" s="117">
        <v>1.6813058597225412</v>
      </c>
      <c r="F1356" s="112" t="s">
        <v>4760</v>
      </c>
      <c r="G1356" s="112" t="b">
        <v>0</v>
      </c>
      <c r="H1356" s="112" t="b">
        <v>0</v>
      </c>
      <c r="I1356" s="112" t="b">
        <v>0</v>
      </c>
      <c r="J1356" s="112" t="b">
        <v>0</v>
      </c>
      <c r="K1356" s="112" t="b">
        <v>0</v>
      </c>
      <c r="L1356" s="112" t="b">
        <v>0</v>
      </c>
    </row>
    <row r="1357" spans="1:12" ht="15">
      <c r="A1357" s="112" t="s">
        <v>3084</v>
      </c>
      <c r="B1357" s="112" t="s">
        <v>3150</v>
      </c>
      <c r="C1357" s="112">
        <v>2</v>
      </c>
      <c r="D1357" s="117">
        <v>0.00028920854220742794</v>
      </c>
      <c r="E1357" s="117">
        <v>1.0204065172809065</v>
      </c>
      <c r="F1357" s="112" t="s">
        <v>4760</v>
      </c>
      <c r="G1357" s="112" t="b">
        <v>0</v>
      </c>
      <c r="H1357" s="112" t="b">
        <v>0</v>
      </c>
      <c r="I1357" s="112" t="b">
        <v>0</v>
      </c>
      <c r="J1357" s="112" t="b">
        <v>1</v>
      </c>
      <c r="K1357" s="112" t="b">
        <v>0</v>
      </c>
      <c r="L1357" s="112" t="b">
        <v>0</v>
      </c>
    </row>
    <row r="1358" spans="1:12" ht="15">
      <c r="A1358" s="112" t="s">
        <v>3150</v>
      </c>
      <c r="B1358" s="112" t="s">
        <v>3081</v>
      </c>
      <c r="C1358" s="112">
        <v>2</v>
      </c>
      <c r="D1358" s="117">
        <v>0.00028920854220742794</v>
      </c>
      <c r="E1358" s="117">
        <v>0.9126941826471172</v>
      </c>
      <c r="F1358" s="112" t="s">
        <v>4760</v>
      </c>
      <c r="G1358" s="112" t="b">
        <v>1</v>
      </c>
      <c r="H1358" s="112" t="b">
        <v>0</v>
      </c>
      <c r="I1358" s="112" t="b">
        <v>0</v>
      </c>
      <c r="J1358" s="112" t="b">
        <v>0</v>
      </c>
      <c r="K1358" s="112" t="b">
        <v>0</v>
      </c>
      <c r="L1358" s="112" t="b">
        <v>0</v>
      </c>
    </row>
    <row r="1359" spans="1:12" ht="15">
      <c r="A1359" s="112" t="s">
        <v>3081</v>
      </c>
      <c r="B1359" s="112" t="s">
        <v>3134</v>
      </c>
      <c r="C1359" s="112">
        <v>2</v>
      </c>
      <c r="D1359" s="117">
        <v>0.00028920854220742794</v>
      </c>
      <c r="E1359" s="117">
        <v>0.8490251027777399</v>
      </c>
      <c r="F1359" s="112" t="s">
        <v>4760</v>
      </c>
      <c r="G1359" s="112" t="b">
        <v>0</v>
      </c>
      <c r="H1359" s="112" t="b">
        <v>0</v>
      </c>
      <c r="I1359" s="112" t="b">
        <v>0</v>
      </c>
      <c r="J1359" s="112" t="b">
        <v>0</v>
      </c>
      <c r="K1359" s="112" t="b">
        <v>0</v>
      </c>
      <c r="L1359" s="112" t="b">
        <v>0</v>
      </c>
    </row>
    <row r="1360" spans="1:12" ht="15">
      <c r="A1360" s="112" t="s">
        <v>3338</v>
      </c>
      <c r="B1360" s="112" t="s">
        <v>3087</v>
      </c>
      <c r="C1360" s="112">
        <v>2</v>
      </c>
      <c r="D1360" s="117">
        <v>0.00028920854220742794</v>
      </c>
      <c r="E1360" s="117">
        <v>1.5982641928616783</v>
      </c>
      <c r="F1360" s="112" t="s">
        <v>4760</v>
      </c>
      <c r="G1360" s="112" t="b">
        <v>0</v>
      </c>
      <c r="H1360" s="112" t="b">
        <v>0</v>
      </c>
      <c r="I1360" s="112" t="b">
        <v>0</v>
      </c>
      <c r="J1360" s="112" t="b">
        <v>0</v>
      </c>
      <c r="K1360" s="112" t="b">
        <v>0</v>
      </c>
      <c r="L1360" s="112" t="b">
        <v>0</v>
      </c>
    </row>
    <row r="1361" spans="1:12" ht="15">
      <c r="A1361" s="112" t="s">
        <v>3092</v>
      </c>
      <c r="B1361" s="112" t="s">
        <v>3139</v>
      </c>
      <c r="C1361" s="112">
        <v>2</v>
      </c>
      <c r="D1361" s="117">
        <v>0.00028920854220742794</v>
      </c>
      <c r="E1361" s="117">
        <v>1.23636928837428</v>
      </c>
      <c r="F1361" s="112" t="s">
        <v>4760</v>
      </c>
      <c r="G1361" s="112" t="b">
        <v>0</v>
      </c>
      <c r="H1361" s="112" t="b">
        <v>0</v>
      </c>
      <c r="I1361" s="112" t="b">
        <v>0</v>
      </c>
      <c r="J1361" s="112" t="b">
        <v>0</v>
      </c>
      <c r="K1361" s="112" t="b">
        <v>0</v>
      </c>
      <c r="L1361" s="112" t="b">
        <v>0</v>
      </c>
    </row>
    <row r="1362" spans="1:12" ht="15">
      <c r="A1362" s="112" t="s">
        <v>3724</v>
      </c>
      <c r="B1362" s="112" t="s">
        <v>4490</v>
      </c>
      <c r="C1362" s="112">
        <v>2</v>
      </c>
      <c r="D1362" s="117">
        <v>0.00028920854220742794</v>
      </c>
      <c r="E1362" s="117">
        <v>3.526403899736798</v>
      </c>
      <c r="F1362" s="112" t="s">
        <v>4760</v>
      </c>
      <c r="G1362" s="112" t="b">
        <v>0</v>
      </c>
      <c r="H1362" s="112" t="b">
        <v>0</v>
      </c>
      <c r="I1362" s="112" t="b">
        <v>0</v>
      </c>
      <c r="J1362" s="112" t="b">
        <v>0</v>
      </c>
      <c r="K1362" s="112" t="b">
        <v>0</v>
      </c>
      <c r="L1362" s="112" t="b">
        <v>0</v>
      </c>
    </row>
    <row r="1363" spans="1:12" ht="15">
      <c r="A1363" s="112" t="s">
        <v>4490</v>
      </c>
      <c r="B1363" s="112" t="s">
        <v>4491</v>
      </c>
      <c r="C1363" s="112">
        <v>2</v>
      </c>
      <c r="D1363" s="117">
        <v>0.00028920854220742794</v>
      </c>
      <c r="E1363" s="117">
        <v>3.8274338954007794</v>
      </c>
      <c r="F1363" s="112" t="s">
        <v>4760</v>
      </c>
      <c r="G1363" s="112" t="b">
        <v>0</v>
      </c>
      <c r="H1363" s="112" t="b">
        <v>0</v>
      </c>
      <c r="I1363" s="112" t="b">
        <v>0</v>
      </c>
      <c r="J1363" s="112" t="b">
        <v>0</v>
      </c>
      <c r="K1363" s="112" t="b">
        <v>0</v>
      </c>
      <c r="L1363" s="112" t="b">
        <v>0</v>
      </c>
    </row>
    <row r="1364" spans="1:12" ht="15">
      <c r="A1364" s="112" t="s">
        <v>4491</v>
      </c>
      <c r="B1364" s="112" t="s">
        <v>3080</v>
      </c>
      <c r="C1364" s="112">
        <v>2</v>
      </c>
      <c r="D1364" s="117">
        <v>0.00028920854220742794</v>
      </c>
      <c r="E1364" s="117">
        <v>1.8062445963308413</v>
      </c>
      <c r="F1364" s="112" t="s">
        <v>4760</v>
      </c>
      <c r="G1364" s="112" t="b">
        <v>0</v>
      </c>
      <c r="H1364" s="112" t="b">
        <v>0</v>
      </c>
      <c r="I1364" s="112" t="b">
        <v>0</v>
      </c>
      <c r="J1364" s="112" t="b">
        <v>0</v>
      </c>
      <c r="K1364" s="112" t="b">
        <v>0</v>
      </c>
      <c r="L1364" s="112" t="b">
        <v>0</v>
      </c>
    </row>
    <row r="1365" spans="1:12" ht="15">
      <c r="A1365" s="112" t="s">
        <v>3080</v>
      </c>
      <c r="B1365" s="112" t="s">
        <v>3212</v>
      </c>
      <c r="C1365" s="112">
        <v>2</v>
      </c>
      <c r="D1365" s="117">
        <v>0.00028920854220742794</v>
      </c>
      <c r="E1365" s="117">
        <v>1.0322493057183553</v>
      </c>
      <c r="F1365" s="112" t="s">
        <v>4760</v>
      </c>
      <c r="G1365" s="112" t="b">
        <v>0</v>
      </c>
      <c r="H1365" s="112" t="b">
        <v>0</v>
      </c>
      <c r="I1365" s="112" t="b">
        <v>0</v>
      </c>
      <c r="J1365" s="112" t="b">
        <v>0</v>
      </c>
      <c r="K1365" s="112" t="b">
        <v>0</v>
      </c>
      <c r="L1365" s="112" t="b">
        <v>0</v>
      </c>
    </row>
    <row r="1366" spans="1:12" ht="15">
      <c r="A1366" s="112" t="s">
        <v>3212</v>
      </c>
      <c r="B1366" s="112" t="s">
        <v>4492</v>
      </c>
      <c r="C1366" s="112">
        <v>2</v>
      </c>
      <c r="D1366" s="117">
        <v>0.00028920854220742794</v>
      </c>
      <c r="E1366" s="117">
        <v>3.0145205387579237</v>
      </c>
      <c r="F1366" s="112" t="s">
        <v>4760</v>
      </c>
      <c r="G1366" s="112" t="b">
        <v>0</v>
      </c>
      <c r="H1366" s="112" t="b">
        <v>0</v>
      </c>
      <c r="I1366" s="112" t="b">
        <v>0</v>
      </c>
      <c r="J1366" s="112" t="b">
        <v>0</v>
      </c>
      <c r="K1366" s="112" t="b">
        <v>0</v>
      </c>
      <c r="L1366" s="112" t="b">
        <v>0</v>
      </c>
    </row>
    <row r="1367" spans="1:12" ht="15">
      <c r="A1367" s="112" t="s">
        <v>4492</v>
      </c>
      <c r="B1367" s="112" t="s">
        <v>4007</v>
      </c>
      <c r="C1367" s="112">
        <v>2</v>
      </c>
      <c r="D1367" s="117">
        <v>0.00028920854220742794</v>
      </c>
      <c r="E1367" s="117">
        <v>3.651342636345098</v>
      </c>
      <c r="F1367" s="112" t="s">
        <v>4760</v>
      </c>
      <c r="G1367" s="112" t="b">
        <v>0</v>
      </c>
      <c r="H1367" s="112" t="b">
        <v>0</v>
      </c>
      <c r="I1367" s="112" t="b">
        <v>0</v>
      </c>
      <c r="J1367" s="112" t="b">
        <v>0</v>
      </c>
      <c r="K1367" s="112" t="b">
        <v>0</v>
      </c>
      <c r="L1367" s="112" t="b">
        <v>0</v>
      </c>
    </row>
    <row r="1368" spans="1:12" ht="15">
      <c r="A1368" s="112" t="s">
        <v>4007</v>
      </c>
      <c r="B1368" s="112" t="s">
        <v>3184</v>
      </c>
      <c r="C1368" s="112">
        <v>2</v>
      </c>
      <c r="D1368" s="117">
        <v>0.00028920854220742794</v>
      </c>
      <c r="E1368" s="117">
        <v>2.806244596330841</v>
      </c>
      <c r="F1368" s="112" t="s">
        <v>4760</v>
      </c>
      <c r="G1368" s="112" t="b">
        <v>0</v>
      </c>
      <c r="H1368" s="112" t="b">
        <v>0</v>
      </c>
      <c r="I1368" s="112" t="b">
        <v>0</v>
      </c>
      <c r="J1368" s="112" t="b">
        <v>0</v>
      </c>
      <c r="K1368" s="112" t="b">
        <v>0</v>
      </c>
      <c r="L1368" s="112" t="b">
        <v>0</v>
      </c>
    </row>
    <row r="1369" spans="1:12" ht="15">
      <c r="A1369" s="112" t="s">
        <v>3184</v>
      </c>
      <c r="B1369" s="112" t="s">
        <v>3080</v>
      </c>
      <c r="C1369" s="112">
        <v>2</v>
      </c>
      <c r="D1369" s="117">
        <v>0.00028920854220742794</v>
      </c>
      <c r="E1369" s="117">
        <v>0.9611465563165844</v>
      </c>
      <c r="F1369" s="112" t="s">
        <v>4760</v>
      </c>
      <c r="G1369" s="112" t="b">
        <v>0</v>
      </c>
      <c r="H1369" s="112" t="b">
        <v>0</v>
      </c>
      <c r="I1369" s="112" t="b">
        <v>0</v>
      </c>
      <c r="J1369" s="112" t="b">
        <v>0</v>
      </c>
      <c r="K1369" s="112" t="b">
        <v>0</v>
      </c>
      <c r="L1369" s="112" t="b">
        <v>0</v>
      </c>
    </row>
    <row r="1370" spans="1:12" ht="15">
      <c r="A1370" s="112" t="s">
        <v>3080</v>
      </c>
      <c r="B1370" s="112" t="s">
        <v>3256</v>
      </c>
      <c r="C1370" s="112">
        <v>2</v>
      </c>
      <c r="D1370" s="117">
        <v>0.00028920854220742794</v>
      </c>
      <c r="E1370" s="117">
        <v>1.070037866607755</v>
      </c>
      <c r="F1370" s="112" t="s">
        <v>4760</v>
      </c>
      <c r="G1370" s="112" t="b">
        <v>0</v>
      </c>
      <c r="H1370" s="112" t="b">
        <v>0</v>
      </c>
      <c r="I1370" s="112" t="b">
        <v>0</v>
      </c>
      <c r="J1370" s="112" t="b">
        <v>0</v>
      </c>
      <c r="K1370" s="112" t="b">
        <v>0</v>
      </c>
      <c r="L1370" s="112" t="b">
        <v>0</v>
      </c>
    </row>
    <row r="1371" spans="1:12" ht="15">
      <c r="A1371" s="112" t="s">
        <v>3256</v>
      </c>
      <c r="B1371" s="112" t="s">
        <v>4493</v>
      </c>
      <c r="C1371" s="112">
        <v>2</v>
      </c>
      <c r="D1371" s="117">
        <v>0.00028920854220742794</v>
      </c>
      <c r="E1371" s="117">
        <v>3.0870712059065353</v>
      </c>
      <c r="F1371" s="112" t="s">
        <v>4760</v>
      </c>
      <c r="G1371" s="112" t="b">
        <v>0</v>
      </c>
      <c r="H1371" s="112" t="b">
        <v>0</v>
      </c>
      <c r="I1371" s="112" t="b">
        <v>0</v>
      </c>
      <c r="J1371" s="112" t="b">
        <v>0</v>
      </c>
      <c r="K1371" s="112" t="b">
        <v>0</v>
      </c>
      <c r="L1371" s="112" t="b">
        <v>0</v>
      </c>
    </row>
    <row r="1372" spans="1:12" ht="15">
      <c r="A1372" s="112" t="s">
        <v>4493</v>
      </c>
      <c r="B1372" s="112" t="s">
        <v>3514</v>
      </c>
      <c r="C1372" s="112">
        <v>2</v>
      </c>
      <c r="D1372" s="117">
        <v>0.00028920854220742794</v>
      </c>
      <c r="E1372" s="117">
        <v>3.429493886728742</v>
      </c>
      <c r="F1372" s="112" t="s">
        <v>4760</v>
      </c>
      <c r="G1372" s="112" t="b">
        <v>0</v>
      </c>
      <c r="H1372" s="112" t="b">
        <v>0</v>
      </c>
      <c r="I1372" s="112" t="b">
        <v>0</v>
      </c>
      <c r="J1372" s="112" t="b">
        <v>0</v>
      </c>
      <c r="K1372" s="112" t="b">
        <v>0</v>
      </c>
      <c r="L1372" s="112" t="b">
        <v>0</v>
      </c>
    </row>
    <row r="1373" spans="1:12" ht="15">
      <c r="A1373" s="112" t="s">
        <v>3514</v>
      </c>
      <c r="B1373" s="112" t="s">
        <v>3139</v>
      </c>
      <c r="C1373" s="112">
        <v>2</v>
      </c>
      <c r="D1373" s="117">
        <v>0.00028920854220742794</v>
      </c>
      <c r="E1373" s="117">
        <v>2.526403899736798</v>
      </c>
      <c r="F1373" s="112" t="s">
        <v>4760</v>
      </c>
      <c r="G1373" s="112" t="b">
        <v>0</v>
      </c>
      <c r="H1373" s="112" t="b">
        <v>0</v>
      </c>
      <c r="I1373" s="112" t="b">
        <v>0</v>
      </c>
      <c r="J1373" s="112" t="b">
        <v>0</v>
      </c>
      <c r="K1373" s="112" t="b">
        <v>0</v>
      </c>
      <c r="L1373" s="112" t="b">
        <v>0</v>
      </c>
    </row>
    <row r="1374" spans="1:12" ht="15">
      <c r="A1374" s="112" t="s">
        <v>3724</v>
      </c>
      <c r="B1374" s="112" t="s">
        <v>4008</v>
      </c>
      <c r="C1374" s="112">
        <v>2</v>
      </c>
      <c r="D1374" s="117">
        <v>0.00028920854220742794</v>
      </c>
      <c r="E1374" s="117">
        <v>3.350312640681117</v>
      </c>
      <c r="F1374" s="112" t="s">
        <v>4760</v>
      </c>
      <c r="G1374" s="112" t="b">
        <v>0</v>
      </c>
      <c r="H1374" s="112" t="b">
        <v>0</v>
      </c>
      <c r="I1374" s="112" t="b">
        <v>0</v>
      </c>
      <c r="J1374" s="112" t="b">
        <v>0</v>
      </c>
      <c r="K1374" s="112" t="b">
        <v>0</v>
      </c>
      <c r="L1374" s="112" t="b">
        <v>0</v>
      </c>
    </row>
    <row r="1375" spans="1:12" ht="15">
      <c r="A1375" s="112" t="s">
        <v>4008</v>
      </c>
      <c r="B1375" s="112" t="s">
        <v>3190</v>
      </c>
      <c r="C1375" s="112">
        <v>2</v>
      </c>
      <c r="D1375" s="117">
        <v>0.00028920854220742794</v>
      </c>
      <c r="E1375" s="117">
        <v>2.806244596330841</v>
      </c>
      <c r="F1375" s="112" t="s">
        <v>4760</v>
      </c>
      <c r="G1375" s="112" t="b">
        <v>0</v>
      </c>
      <c r="H1375" s="112" t="b">
        <v>0</v>
      </c>
      <c r="I1375" s="112" t="b">
        <v>0</v>
      </c>
      <c r="J1375" s="112" t="b">
        <v>0</v>
      </c>
      <c r="K1375" s="112" t="b">
        <v>0</v>
      </c>
      <c r="L1375" s="112" t="b">
        <v>0</v>
      </c>
    </row>
    <row r="1376" spans="1:12" ht="15">
      <c r="A1376" s="112" t="s">
        <v>3131</v>
      </c>
      <c r="B1376" s="112" t="s">
        <v>4494</v>
      </c>
      <c r="C1376" s="112">
        <v>2</v>
      </c>
      <c r="D1376" s="117">
        <v>0.00028920854220742794</v>
      </c>
      <c r="E1376" s="117">
        <v>2.7667360550471676</v>
      </c>
      <c r="F1376" s="112" t="s">
        <v>4760</v>
      </c>
      <c r="G1376" s="112" t="b">
        <v>0</v>
      </c>
      <c r="H1376" s="112" t="b">
        <v>0</v>
      </c>
      <c r="I1376" s="112" t="b">
        <v>0</v>
      </c>
      <c r="J1376" s="112" t="b">
        <v>0</v>
      </c>
      <c r="K1376" s="112" t="b">
        <v>0</v>
      </c>
      <c r="L1376" s="112" t="b">
        <v>0</v>
      </c>
    </row>
    <row r="1377" spans="1:12" ht="15">
      <c r="A1377" s="112" t="s">
        <v>4494</v>
      </c>
      <c r="B1377" s="112" t="s">
        <v>3134</v>
      </c>
      <c r="C1377" s="112">
        <v>2</v>
      </c>
      <c r="D1377" s="117">
        <v>0.00028920854220742794</v>
      </c>
      <c r="E1377" s="117">
        <v>2.786041210242554</v>
      </c>
      <c r="F1377" s="112" t="s">
        <v>4760</v>
      </c>
      <c r="G1377" s="112" t="b">
        <v>0</v>
      </c>
      <c r="H1377" s="112" t="b">
        <v>0</v>
      </c>
      <c r="I1377" s="112" t="b">
        <v>0</v>
      </c>
      <c r="J1377" s="112" t="b">
        <v>0</v>
      </c>
      <c r="K1377" s="112" t="b">
        <v>0</v>
      </c>
      <c r="L1377" s="112" t="b">
        <v>0</v>
      </c>
    </row>
    <row r="1378" spans="1:12" ht="15">
      <c r="A1378" s="112" t="s">
        <v>3589</v>
      </c>
      <c r="B1378" s="112" t="s">
        <v>3195</v>
      </c>
      <c r="C1378" s="112">
        <v>2</v>
      </c>
      <c r="D1378" s="117">
        <v>0.00028920854220742794</v>
      </c>
      <c r="E1378" s="117">
        <v>2.584395846714485</v>
      </c>
      <c r="F1378" s="112" t="s">
        <v>4760</v>
      </c>
      <c r="G1378" s="112" t="b">
        <v>0</v>
      </c>
      <c r="H1378" s="112" t="b">
        <v>0</v>
      </c>
      <c r="I1378" s="112" t="b">
        <v>0</v>
      </c>
      <c r="J1378" s="112" t="b">
        <v>0</v>
      </c>
      <c r="K1378" s="112" t="b">
        <v>0</v>
      </c>
      <c r="L1378" s="112" t="b">
        <v>0</v>
      </c>
    </row>
    <row r="1379" spans="1:12" ht="15">
      <c r="A1379" s="112" t="s">
        <v>4495</v>
      </c>
      <c r="B1379" s="112" t="s">
        <v>3090</v>
      </c>
      <c r="C1379" s="112">
        <v>2</v>
      </c>
      <c r="D1379" s="117">
        <v>0.00028920854220742794</v>
      </c>
      <c r="E1379" s="117">
        <v>2.1072745919948224</v>
      </c>
      <c r="F1379" s="112" t="s">
        <v>4760</v>
      </c>
      <c r="G1379" s="112" t="b">
        <v>0</v>
      </c>
      <c r="H1379" s="112" t="b">
        <v>0</v>
      </c>
      <c r="I1379" s="112" t="b">
        <v>0</v>
      </c>
      <c r="J1379" s="112" t="b">
        <v>0</v>
      </c>
      <c r="K1379" s="112" t="b">
        <v>0</v>
      </c>
      <c r="L1379" s="112" t="b">
        <v>0</v>
      </c>
    </row>
    <row r="1380" spans="1:12" ht="15">
      <c r="A1380" s="112" t="s">
        <v>3090</v>
      </c>
      <c r="B1380" s="112" t="s">
        <v>3725</v>
      </c>
      <c r="C1380" s="112">
        <v>2</v>
      </c>
      <c r="D1380" s="117">
        <v>0.00028920854220742794</v>
      </c>
      <c r="E1380" s="117">
        <v>1.8062445963308413</v>
      </c>
      <c r="F1380" s="112" t="s">
        <v>4760</v>
      </c>
      <c r="G1380" s="112" t="b">
        <v>0</v>
      </c>
      <c r="H1380" s="112" t="b">
        <v>0</v>
      </c>
      <c r="I1380" s="112" t="b">
        <v>0</v>
      </c>
      <c r="J1380" s="112" t="b">
        <v>0</v>
      </c>
      <c r="K1380" s="112" t="b">
        <v>0</v>
      </c>
      <c r="L1380" s="112" t="b">
        <v>0</v>
      </c>
    </row>
    <row r="1381" spans="1:12" ht="15">
      <c r="A1381" s="112" t="s">
        <v>3725</v>
      </c>
      <c r="B1381" s="112" t="s">
        <v>3101</v>
      </c>
      <c r="C1381" s="112">
        <v>2</v>
      </c>
      <c r="D1381" s="117">
        <v>0.00028920854220742794</v>
      </c>
      <c r="E1381" s="117">
        <v>2.119863719302843</v>
      </c>
      <c r="F1381" s="112" t="s">
        <v>4760</v>
      </c>
      <c r="G1381" s="112" t="b">
        <v>0</v>
      </c>
      <c r="H1381" s="112" t="b">
        <v>0</v>
      </c>
      <c r="I1381" s="112" t="b">
        <v>0</v>
      </c>
      <c r="J1381" s="112" t="b">
        <v>0</v>
      </c>
      <c r="K1381" s="112" t="b">
        <v>0</v>
      </c>
      <c r="L1381" s="112" t="b">
        <v>0</v>
      </c>
    </row>
    <row r="1382" spans="1:12" ht="15">
      <c r="A1382" s="112" t="s">
        <v>3109</v>
      </c>
      <c r="B1382" s="112" t="s">
        <v>3898</v>
      </c>
      <c r="C1382" s="112">
        <v>2</v>
      </c>
      <c r="D1382" s="117">
        <v>0.00028920854220742794</v>
      </c>
      <c r="E1382" s="117">
        <v>2.3291233416111785</v>
      </c>
      <c r="F1382" s="112" t="s">
        <v>4760</v>
      </c>
      <c r="G1382" s="112" t="b">
        <v>0</v>
      </c>
      <c r="H1382" s="112" t="b">
        <v>0</v>
      </c>
      <c r="I1382" s="112" t="b">
        <v>0</v>
      </c>
      <c r="J1382" s="112" t="b">
        <v>0</v>
      </c>
      <c r="K1382" s="112" t="b">
        <v>0</v>
      </c>
      <c r="L1382" s="112" t="b">
        <v>0</v>
      </c>
    </row>
    <row r="1383" spans="1:12" ht="15">
      <c r="A1383" s="112" t="s">
        <v>3898</v>
      </c>
      <c r="B1383" s="112" t="s">
        <v>3725</v>
      </c>
      <c r="C1383" s="112">
        <v>2</v>
      </c>
      <c r="D1383" s="117">
        <v>0.00028920854220742794</v>
      </c>
      <c r="E1383" s="117">
        <v>3.350312640681117</v>
      </c>
      <c r="F1383" s="112" t="s">
        <v>4760</v>
      </c>
      <c r="G1383" s="112" t="b">
        <v>0</v>
      </c>
      <c r="H1383" s="112" t="b">
        <v>0</v>
      </c>
      <c r="I1383" s="112" t="b">
        <v>0</v>
      </c>
      <c r="J1383" s="112" t="b">
        <v>0</v>
      </c>
      <c r="K1383" s="112" t="b">
        <v>0</v>
      </c>
      <c r="L1383" s="112" t="b">
        <v>0</v>
      </c>
    </row>
    <row r="1384" spans="1:12" ht="15">
      <c r="A1384" s="112" t="s">
        <v>3725</v>
      </c>
      <c r="B1384" s="112" t="s">
        <v>4496</v>
      </c>
      <c r="C1384" s="112">
        <v>2</v>
      </c>
      <c r="D1384" s="117">
        <v>0.00028920854220742794</v>
      </c>
      <c r="E1384" s="117">
        <v>3.526403899736798</v>
      </c>
      <c r="F1384" s="112" t="s">
        <v>4760</v>
      </c>
      <c r="G1384" s="112" t="b">
        <v>0</v>
      </c>
      <c r="H1384" s="112" t="b">
        <v>0</v>
      </c>
      <c r="I1384" s="112" t="b">
        <v>0</v>
      </c>
      <c r="J1384" s="112" t="b">
        <v>0</v>
      </c>
      <c r="K1384" s="112" t="b">
        <v>0</v>
      </c>
      <c r="L1384" s="112" t="b">
        <v>0</v>
      </c>
    </row>
    <row r="1385" spans="1:12" ht="15">
      <c r="A1385" s="112" t="s">
        <v>4496</v>
      </c>
      <c r="B1385" s="112" t="s">
        <v>3361</v>
      </c>
      <c r="C1385" s="112">
        <v>2</v>
      </c>
      <c r="D1385" s="117">
        <v>0.00028920854220742794</v>
      </c>
      <c r="E1385" s="117">
        <v>3.350312640681117</v>
      </c>
      <c r="F1385" s="112" t="s">
        <v>4760</v>
      </c>
      <c r="G1385" s="112" t="b">
        <v>0</v>
      </c>
      <c r="H1385" s="112" t="b">
        <v>0</v>
      </c>
      <c r="I1385" s="112" t="b">
        <v>0</v>
      </c>
      <c r="J1385" s="112" t="b">
        <v>0</v>
      </c>
      <c r="K1385" s="112" t="b">
        <v>0</v>
      </c>
      <c r="L1385" s="112" t="b">
        <v>0</v>
      </c>
    </row>
    <row r="1386" spans="1:12" ht="15">
      <c r="A1386" s="112" t="s">
        <v>3082</v>
      </c>
      <c r="B1386" s="112" t="s">
        <v>4497</v>
      </c>
      <c r="C1386" s="112">
        <v>2</v>
      </c>
      <c r="D1386" s="117">
        <v>0.00028920854220742794</v>
      </c>
      <c r="E1386" s="117">
        <v>1.9523726320090793</v>
      </c>
      <c r="F1386" s="112" t="s">
        <v>4760</v>
      </c>
      <c r="G1386" s="112" t="b">
        <v>0</v>
      </c>
      <c r="H1386" s="112" t="b">
        <v>0</v>
      </c>
      <c r="I1386" s="112" t="b">
        <v>0</v>
      </c>
      <c r="J1386" s="112" t="b">
        <v>0</v>
      </c>
      <c r="K1386" s="112" t="b">
        <v>0</v>
      </c>
      <c r="L1386" s="112" t="b">
        <v>0</v>
      </c>
    </row>
    <row r="1387" spans="1:12" ht="15">
      <c r="A1387" s="112" t="s">
        <v>4497</v>
      </c>
      <c r="B1387" s="112" t="s">
        <v>3091</v>
      </c>
      <c r="C1387" s="112">
        <v>2</v>
      </c>
      <c r="D1387" s="117">
        <v>0.00028920854220742794</v>
      </c>
      <c r="E1387" s="117">
        <v>2.1328286964672105</v>
      </c>
      <c r="F1387" s="112" t="s">
        <v>4760</v>
      </c>
      <c r="G1387" s="112" t="b">
        <v>0</v>
      </c>
      <c r="H1387" s="112" t="b">
        <v>0</v>
      </c>
      <c r="I1387" s="112" t="b">
        <v>0</v>
      </c>
      <c r="J1387" s="112" t="b">
        <v>0</v>
      </c>
      <c r="K1387" s="112" t="b">
        <v>0</v>
      </c>
      <c r="L1387" s="112" t="b">
        <v>0</v>
      </c>
    </row>
    <row r="1388" spans="1:12" ht="15">
      <c r="A1388" s="112" t="s">
        <v>3091</v>
      </c>
      <c r="B1388" s="112" t="s">
        <v>3361</v>
      </c>
      <c r="C1388" s="112">
        <v>2</v>
      </c>
      <c r="D1388" s="117">
        <v>0.00028920854220742794</v>
      </c>
      <c r="E1388" s="117">
        <v>1.6601165606526032</v>
      </c>
      <c r="F1388" s="112" t="s">
        <v>4760</v>
      </c>
      <c r="G1388" s="112" t="b">
        <v>0</v>
      </c>
      <c r="H1388" s="112" t="b">
        <v>0</v>
      </c>
      <c r="I1388" s="112" t="b">
        <v>0</v>
      </c>
      <c r="J1388" s="112" t="b">
        <v>0</v>
      </c>
      <c r="K1388" s="112" t="b">
        <v>0</v>
      </c>
      <c r="L1388" s="112" t="b">
        <v>0</v>
      </c>
    </row>
    <row r="1389" spans="1:12" ht="15">
      <c r="A1389" s="112" t="s">
        <v>3082</v>
      </c>
      <c r="B1389" s="112" t="s">
        <v>3081</v>
      </c>
      <c r="C1389" s="112">
        <v>2</v>
      </c>
      <c r="D1389" s="117">
        <v>0.00028920854220742794</v>
      </c>
      <c r="E1389" s="117">
        <v>0.015356524544264992</v>
      </c>
      <c r="F1389" s="112" t="s">
        <v>4760</v>
      </c>
      <c r="G1389" s="112" t="b">
        <v>0</v>
      </c>
      <c r="H1389" s="112" t="b">
        <v>0</v>
      </c>
      <c r="I1389" s="112" t="b">
        <v>0</v>
      </c>
      <c r="J1389" s="112" t="b">
        <v>0</v>
      </c>
      <c r="K1389" s="112" t="b">
        <v>0</v>
      </c>
      <c r="L1389" s="112" t="b">
        <v>0</v>
      </c>
    </row>
    <row r="1390" spans="1:12" ht="15">
      <c r="A1390" s="112" t="s">
        <v>3092</v>
      </c>
      <c r="B1390" s="112" t="s">
        <v>3224</v>
      </c>
      <c r="C1390" s="112">
        <v>2</v>
      </c>
      <c r="D1390" s="117">
        <v>0.00028920854220742794</v>
      </c>
      <c r="E1390" s="117">
        <v>1.4582180379906364</v>
      </c>
      <c r="F1390" s="112" t="s">
        <v>4760</v>
      </c>
      <c r="G1390" s="112" t="b">
        <v>0</v>
      </c>
      <c r="H1390" s="112" t="b">
        <v>0</v>
      </c>
      <c r="I1390" s="112" t="b">
        <v>0</v>
      </c>
      <c r="J1390" s="112" t="b">
        <v>0</v>
      </c>
      <c r="K1390" s="112" t="b">
        <v>0</v>
      </c>
      <c r="L1390" s="112" t="b">
        <v>0</v>
      </c>
    </row>
    <row r="1391" spans="1:12" ht="15">
      <c r="A1391" s="112" t="s">
        <v>3224</v>
      </c>
      <c r="B1391" s="112" t="s">
        <v>3232</v>
      </c>
      <c r="C1391" s="112">
        <v>2</v>
      </c>
      <c r="D1391" s="117">
        <v>0.00028920854220742794</v>
      </c>
      <c r="E1391" s="117">
        <v>2.271131394633492</v>
      </c>
      <c r="F1391" s="112" t="s">
        <v>4760</v>
      </c>
      <c r="G1391" s="112" t="b">
        <v>0</v>
      </c>
      <c r="H1391" s="112" t="b">
        <v>0</v>
      </c>
      <c r="I1391" s="112" t="b">
        <v>0</v>
      </c>
      <c r="J1391" s="112" t="b">
        <v>0</v>
      </c>
      <c r="K1391" s="112" t="b">
        <v>0</v>
      </c>
      <c r="L1391" s="112" t="b">
        <v>0</v>
      </c>
    </row>
    <row r="1392" spans="1:12" ht="15">
      <c r="A1392" s="112" t="s">
        <v>3232</v>
      </c>
      <c r="B1392" s="112" t="s">
        <v>3590</v>
      </c>
      <c r="C1392" s="112">
        <v>2</v>
      </c>
      <c r="D1392" s="117">
        <v>0.00028920854220742794</v>
      </c>
      <c r="E1392" s="117">
        <v>2.651342636345098</v>
      </c>
      <c r="F1392" s="112" t="s">
        <v>4760</v>
      </c>
      <c r="G1392" s="112" t="b">
        <v>0</v>
      </c>
      <c r="H1392" s="112" t="b">
        <v>0</v>
      </c>
      <c r="I1392" s="112" t="b">
        <v>0</v>
      </c>
      <c r="J1392" s="112" t="b">
        <v>0</v>
      </c>
      <c r="K1392" s="112" t="b">
        <v>0</v>
      </c>
      <c r="L1392" s="112" t="b">
        <v>0</v>
      </c>
    </row>
    <row r="1393" spans="1:12" ht="15">
      <c r="A1393" s="112" t="s">
        <v>3590</v>
      </c>
      <c r="B1393" s="112" t="s">
        <v>4009</v>
      </c>
      <c r="C1393" s="112">
        <v>2</v>
      </c>
      <c r="D1393" s="117">
        <v>0.00028920854220742794</v>
      </c>
      <c r="E1393" s="117">
        <v>3.2534026276730605</v>
      </c>
      <c r="F1393" s="112" t="s">
        <v>4760</v>
      </c>
      <c r="G1393" s="112" t="b">
        <v>0</v>
      </c>
      <c r="H1393" s="112" t="b">
        <v>0</v>
      </c>
      <c r="I1393" s="112" t="b">
        <v>0</v>
      </c>
      <c r="J1393" s="112" t="b">
        <v>0</v>
      </c>
      <c r="K1393" s="112" t="b">
        <v>0</v>
      </c>
      <c r="L1393" s="112" t="b">
        <v>0</v>
      </c>
    </row>
    <row r="1394" spans="1:12" ht="15">
      <c r="A1394" s="112" t="s">
        <v>4009</v>
      </c>
      <c r="B1394" s="112" t="s">
        <v>3360</v>
      </c>
      <c r="C1394" s="112">
        <v>2</v>
      </c>
      <c r="D1394" s="117">
        <v>0.00028920854220742794</v>
      </c>
      <c r="E1394" s="117">
        <v>3.0492826450171355</v>
      </c>
      <c r="F1394" s="112" t="s">
        <v>4760</v>
      </c>
      <c r="G1394" s="112" t="b">
        <v>0</v>
      </c>
      <c r="H1394" s="112" t="b">
        <v>0</v>
      </c>
      <c r="I1394" s="112" t="b">
        <v>0</v>
      </c>
      <c r="J1394" s="112" t="b">
        <v>0</v>
      </c>
      <c r="K1394" s="112" t="b">
        <v>0</v>
      </c>
      <c r="L1394" s="112" t="b">
        <v>0</v>
      </c>
    </row>
    <row r="1395" spans="1:12" ht="15">
      <c r="A1395" s="112" t="s">
        <v>3360</v>
      </c>
      <c r="B1395" s="112" t="s">
        <v>4498</v>
      </c>
      <c r="C1395" s="112">
        <v>2</v>
      </c>
      <c r="D1395" s="117">
        <v>0.00028920854220742794</v>
      </c>
      <c r="E1395" s="117">
        <v>3.225373904072817</v>
      </c>
      <c r="F1395" s="112" t="s">
        <v>4760</v>
      </c>
      <c r="G1395" s="112" t="b">
        <v>0</v>
      </c>
      <c r="H1395" s="112" t="b">
        <v>0</v>
      </c>
      <c r="I1395" s="112" t="b">
        <v>0</v>
      </c>
      <c r="J1395" s="112" t="b">
        <v>1</v>
      </c>
      <c r="K1395" s="112" t="b">
        <v>0</v>
      </c>
      <c r="L1395" s="112" t="b">
        <v>0</v>
      </c>
    </row>
    <row r="1396" spans="1:12" ht="15">
      <c r="A1396" s="112" t="s">
        <v>4498</v>
      </c>
      <c r="B1396" s="112" t="s">
        <v>3128</v>
      </c>
      <c r="C1396" s="112">
        <v>2</v>
      </c>
      <c r="D1396" s="117">
        <v>0.00028920854220742794</v>
      </c>
      <c r="E1396" s="117">
        <v>2.7482526493531543</v>
      </c>
      <c r="F1396" s="112" t="s">
        <v>4760</v>
      </c>
      <c r="G1396" s="112" t="b">
        <v>1</v>
      </c>
      <c r="H1396" s="112" t="b">
        <v>0</v>
      </c>
      <c r="I1396" s="112" t="b">
        <v>0</v>
      </c>
      <c r="J1396" s="112" t="b">
        <v>0</v>
      </c>
      <c r="K1396" s="112" t="b">
        <v>0</v>
      </c>
      <c r="L1396" s="112" t="b">
        <v>0</v>
      </c>
    </row>
    <row r="1397" spans="1:12" ht="15">
      <c r="A1397" s="112" t="s">
        <v>3130</v>
      </c>
      <c r="B1397" s="112" t="s">
        <v>3089</v>
      </c>
      <c r="C1397" s="112">
        <v>2</v>
      </c>
      <c r="D1397" s="117">
        <v>0.00028920854220742794</v>
      </c>
      <c r="E1397" s="117">
        <v>1.038382273025939</v>
      </c>
      <c r="F1397" s="112" t="s">
        <v>4760</v>
      </c>
      <c r="G1397" s="112" t="b">
        <v>0</v>
      </c>
      <c r="H1397" s="112" t="b">
        <v>0</v>
      </c>
      <c r="I1397" s="112" t="b">
        <v>0</v>
      </c>
      <c r="J1397" s="112" t="b">
        <v>0</v>
      </c>
      <c r="K1397" s="112" t="b">
        <v>0</v>
      </c>
      <c r="L1397" s="112" t="b">
        <v>0</v>
      </c>
    </row>
    <row r="1398" spans="1:12" ht="15">
      <c r="A1398" s="112" t="s">
        <v>3084</v>
      </c>
      <c r="B1398" s="112" t="s">
        <v>3232</v>
      </c>
      <c r="C1398" s="112">
        <v>2</v>
      </c>
      <c r="D1398" s="117">
        <v>0.00028920854220742794</v>
      </c>
      <c r="E1398" s="117">
        <v>1.2199788721861107</v>
      </c>
      <c r="F1398" s="112" t="s">
        <v>4760</v>
      </c>
      <c r="G1398" s="112" t="b">
        <v>0</v>
      </c>
      <c r="H1398" s="112" t="b">
        <v>0</v>
      </c>
      <c r="I1398" s="112" t="b">
        <v>0</v>
      </c>
      <c r="J1398" s="112" t="b">
        <v>0</v>
      </c>
      <c r="K1398" s="112" t="b">
        <v>0</v>
      </c>
      <c r="L1398" s="112" t="b">
        <v>0</v>
      </c>
    </row>
    <row r="1399" spans="1:12" ht="15">
      <c r="A1399" s="112" t="s">
        <v>3200</v>
      </c>
      <c r="B1399" s="112" t="s">
        <v>3591</v>
      </c>
      <c r="C1399" s="112">
        <v>2</v>
      </c>
      <c r="D1399" s="117">
        <v>0.00028920854220742794</v>
      </c>
      <c r="E1399" s="117">
        <v>2.651342636345098</v>
      </c>
      <c r="F1399" s="112" t="s">
        <v>4760</v>
      </c>
      <c r="G1399" s="112" t="b">
        <v>0</v>
      </c>
      <c r="H1399" s="112" t="b">
        <v>0</v>
      </c>
      <c r="I1399" s="112" t="b">
        <v>0</v>
      </c>
      <c r="J1399" s="112" t="b">
        <v>0</v>
      </c>
      <c r="K1399" s="112" t="b">
        <v>0</v>
      </c>
      <c r="L1399" s="112" t="b">
        <v>0</v>
      </c>
    </row>
    <row r="1400" spans="1:12" ht="15">
      <c r="A1400" s="112" t="s">
        <v>3591</v>
      </c>
      <c r="B1400" s="112" t="s">
        <v>4499</v>
      </c>
      <c r="C1400" s="112">
        <v>2</v>
      </c>
      <c r="D1400" s="117">
        <v>0.00028920854220742794</v>
      </c>
      <c r="E1400" s="117">
        <v>3.429493886728742</v>
      </c>
      <c r="F1400" s="112" t="s">
        <v>4760</v>
      </c>
      <c r="G1400" s="112" t="b">
        <v>0</v>
      </c>
      <c r="H1400" s="112" t="b">
        <v>0</v>
      </c>
      <c r="I1400" s="112" t="b">
        <v>0</v>
      </c>
      <c r="J1400" s="112" t="b">
        <v>0</v>
      </c>
      <c r="K1400" s="112" t="b">
        <v>0</v>
      </c>
      <c r="L1400" s="112" t="b">
        <v>0</v>
      </c>
    </row>
    <row r="1401" spans="1:12" ht="15">
      <c r="A1401" s="112" t="s">
        <v>4499</v>
      </c>
      <c r="B1401" s="112" t="s">
        <v>3553</v>
      </c>
      <c r="C1401" s="112">
        <v>2</v>
      </c>
      <c r="D1401" s="117">
        <v>0.00028920854220742794</v>
      </c>
      <c r="E1401" s="117">
        <v>3.429493886728742</v>
      </c>
      <c r="F1401" s="112" t="s">
        <v>4760</v>
      </c>
      <c r="G1401" s="112" t="b">
        <v>0</v>
      </c>
      <c r="H1401" s="112" t="b">
        <v>0</v>
      </c>
      <c r="I1401" s="112" t="b">
        <v>0</v>
      </c>
      <c r="J1401" s="112" t="b">
        <v>1</v>
      </c>
      <c r="K1401" s="112" t="b">
        <v>0</v>
      </c>
      <c r="L1401" s="112" t="b">
        <v>0</v>
      </c>
    </row>
    <row r="1402" spans="1:12" ht="15">
      <c r="A1402" s="112" t="s">
        <v>3553</v>
      </c>
      <c r="B1402" s="112" t="s">
        <v>3146</v>
      </c>
      <c r="C1402" s="112">
        <v>2</v>
      </c>
      <c r="D1402" s="117">
        <v>0.00028920854220742794</v>
      </c>
      <c r="E1402" s="117">
        <v>2.429493886728742</v>
      </c>
      <c r="F1402" s="112" t="s">
        <v>4760</v>
      </c>
      <c r="G1402" s="112" t="b">
        <v>1</v>
      </c>
      <c r="H1402" s="112" t="b">
        <v>0</v>
      </c>
      <c r="I1402" s="112" t="b">
        <v>0</v>
      </c>
      <c r="J1402" s="112" t="b">
        <v>0</v>
      </c>
      <c r="K1402" s="112" t="b">
        <v>0</v>
      </c>
      <c r="L1402" s="112" t="b">
        <v>0</v>
      </c>
    </row>
    <row r="1403" spans="1:12" ht="15">
      <c r="A1403" s="112" t="s">
        <v>3146</v>
      </c>
      <c r="B1403" s="112" t="s">
        <v>3682</v>
      </c>
      <c r="C1403" s="112">
        <v>2</v>
      </c>
      <c r="D1403" s="117">
        <v>0.00028920854220742794</v>
      </c>
      <c r="E1403" s="117">
        <v>2.651342636345098</v>
      </c>
      <c r="F1403" s="112" t="s">
        <v>4760</v>
      </c>
      <c r="G1403" s="112" t="b">
        <v>0</v>
      </c>
      <c r="H1403" s="112" t="b">
        <v>0</v>
      </c>
      <c r="I1403" s="112" t="b">
        <v>0</v>
      </c>
      <c r="J1403" s="112" t="b">
        <v>0</v>
      </c>
      <c r="K1403" s="112" t="b">
        <v>0</v>
      </c>
      <c r="L1403" s="112" t="b">
        <v>0</v>
      </c>
    </row>
    <row r="1404" spans="1:12" ht="15">
      <c r="A1404" s="112" t="s">
        <v>3682</v>
      </c>
      <c r="B1404" s="112" t="s">
        <v>3588</v>
      </c>
      <c r="C1404" s="112">
        <v>2</v>
      </c>
      <c r="D1404" s="117">
        <v>0.00028920854220742794</v>
      </c>
      <c r="E1404" s="117">
        <v>3.1284638910647606</v>
      </c>
      <c r="F1404" s="112" t="s">
        <v>4760</v>
      </c>
      <c r="G1404" s="112" t="b">
        <v>0</v>
      </c>
      <c r="H1404" s="112" t="b">
        <v>0</v>
      </c>
      <c r="I1404" s="112" t="b">
        <v>0</v>
      </c>
      <c r="J1404" s="112" t="b">
        <v>0</v>
      </c>
      <c r="K1404" s="112" t="b">
        <v>1</v>
      </c>
      <c r="L1404" s="112" t="b">
        <v>0</v>
      </c>
    </row>
    <row r="1405" spans="1:12" ht="15">
      <c r="A1405" s="112" t="s">
        <v>3588</v>
      </c>
      <c r="B1405" s="112" t="s">
        <v>3081</v>
      </c>
      <c r="C1405" s="112">
        <v>2</v>
      </c>
      <c r="D1405" s="117">
        <v>0.00028920854220742794</v>
      </c>
      <c r="E1405" s="117">
        <v>1.4924777792639274</v>
      </c>
      <c r="F1405" s="112" t="s">
        <v>4760</v>
      </c>
      <c r="G1405" s="112" t="b">
        <v>0</v>
      </c>
      <c r="H1405" s="112" t="b">
        <v>1</v>
      </c>
      <c r="I1405" s="112" t="b">
        <v>0</v>
      </c>
      <c r="J1405" s="112" t="b">
        <v>0</v>
      </c>
      <c r="K1405" s="112" t="b">
        <v>0</v>
      </c>
      <c r="L1405" s="112" t="b">
        <v>0</v>
      </c>
    </row>
    <row r="1406" spans="1:12" ht="15">
      <c r="A1406" s="112" t="s">
        <v>3081</v>
      </c>
      <c r="B1406" s="112" t="s">
        <v>4500</v>
      </c>
      <c r="C1406" s="112">
        <v>2</v>
      </c>
      <c r="D1406" s="117">
        <v>0.00028920854220742794</v>
      </c>
      <c r="E1406" s="117">
        <v>1.8904177879359652</v>
      </c>
      <c r="F1406" s="112" t="s">
        <v>4760</v>
      </c>
      <c r="G1406" s="112" t="b">
        <v>0</v>
      </c>
      <c r="H1406" s="112" t="b">
        <v>0</v>
      </c>
      <c r="I1406" s="112" t="b">
        <v>0</v>
      </c>
      <c r="J1406" s="112" t="b">
        <v>0</v>
      </c>
      <c r="K1406" s="112" t="b">
        <v>0</v>
      </c>
      <c r="L1406" s="112" t="b">
        <v>0</v>
      </c>
    </row>
    <row r="1407" spans="1:12" ht="15">
      <c r="A1407" s="112" t="s">
        <v>4500</v>
      </c>
      <c r="B1407" s="112" t="s">
        <v>4501</v>
      </c>
      <c r="C1407" s="112">
        <v>2</v>
      </c>
      <c r="D1407" s="117">
        <v>0.00028920854220742794</v>
      </c>
      <c r="E1407" s="117">
        <v>3.8274338954007794</v>
      </c>
      <c r="F1407" s="112" t="s">
        <v>4760</v>
      </c>
      <c r="G1407" s="112" t="b">
        <v>0</v>
      </c>
      <c r="H1407" s="112" t="b">
        <v>0</v>
      </c>
      <c r="I1407" s="112" t="b">
        <v>0</v>
      </c>
      <c r="J1407" s="112" t="b">
        <v>0</v>
      </c>
      <c r="K1407" s="112" t="b">
        <v>0</v>
      </c>
      <c r="L1407" s="112" t="b">
        <v>0</v>
      </c>
    </row>
    <row r="1408" spans="1:12" ht="15">
      <c r="A1408" s="112" t="s">
        <v>4501</v>
      </c>
      <c r="B1408" s="112" t="s">
        <v>4502</v>
      </c>
      <c r="C1408" s="112">
        <v>2</v>
      </c>
      <c r="D1408" s="117">
        <v>0.00028920854220742794</v>
      </c>
      <c r="E1408" s="117">
        <v>3.8274338954007794</v>
      </c>
      <c r="F1408" s="112" t="s">
        <v>4760</v>
      </c>
      <c r="G1408" s="112" t="b">
        <v>0</v>
      </c>
      <c r="H1408" s="112" t="b">
        <v>0</v>
      </c>
      <c r="I1408" s="112" t="b">
        <v>0</v>
      </c>
      <c r="J1408" s="112" t="b">
        <v>0</v>
      </c>
      <c r="K1408" s="112" t="b">
        <v>0</v>
      </c>
      <c r="L1408" s="112" t="b">
        <v>0</v>
      </c>
    </row>
    <row r="1409" spans="1:12" ht="15">
      <c r="A1409" s="112" t="s">
        <v>4502</v>
      </c>
      <c r="B1409" s="112" t="s">
        <v>4503</v>
      </c>
      <c r="C1409" s="112">
        <v>2</v>
      </c>
      <c r="D1409" s="117">
        <v>0.00028920854220742794</v>
      </c>
      <c r="E1409" s="117">
        <v>3.8274338954007794</v>
      </c>
      <c r="F1409" s="112" t="s">
        <v>4760</v>
      </c>
      <c r="G1409" s="112" t="b">
        <v>0</v>
      </c>
      <c r="H1409" s="112" t="b">
        <v>0</v>
      </c>
      <c r="I1409" s="112" t="b">
        <v>0</v>
      </c>
      <c r="J1409" s="112" t="b">
        <v>0</v>
      </c>
      <c r="K1409" s="112" t="b">
        <v>0</v>
      </c>
      <c r="L1409" s="112" t="b">
        <v>0</v>
      </c>
    </row>
    <row r="1410" spans="1:12" ht="15">
      <c r="A1410" s="112" t="s">
        <v>4503</v>
      </c>
      <c r="B1410" s="112" t="s">
        <v>3082</v>
      </c>
      <c r="C1410" s="112">
        <v>2</v>
      </c>
      <c r="D1410" s="117">
        <v>0.00028920854220742794</v>
      </c>
      <c r="E1410" s="117">
        <v>2.001359092699953</v>
      </c>
      <c r="F1410" s="112" t="s">
        <v>4760</v>
      </c>
      <c r="G1410" s="112" t="b">
        <v>0</v>
      </c>
      <c r="H1410" s="112" t="b">
        <v>0</v>
      </c>
      <c r="I1410" s="112" t="b">
        <v>0</v>
      </c>
      <c r="J1410" s="112" t="b">
        <v>0</v>
      </c>
      <c r="K1410" s="112" t="b">
        <v>0</v>
      </c>
      <c r="L1410" s="112" t="b">
        <v>0</v>
      </c>
    </row>
    <row r="1411" spans="1:12" ht="15">
      <c r="A1411" s="112" t="s">
        <v>3082</v>
      </c>
      <c r="B1411" s="112" t="s">
        <v>3258</v>
      </c>
      <c r="C1411" s="112">
        <v>2</v>
      </c>
      <c r="D1411" s="117">
        <v>0.00028920854220742794</v>
      </c>
      <c r="E1411" s="117">
        <v>1.2534026276730605</v>
      </c>
      <c r="F1411" s="112" t="s">
        <v>4760</v>
      </c>
      <c r="G1411" s="112" t="b">
        <v>0</v>
      </c>
      <c r="H1411" s="112" t="b">
        <v>0</v>
      </c>
      <c r="I1411" s="112" t="b">
        <v>0</v>
      </c>
      <c r="J1411" s="112" t="b">
        <v>0</v>
      </c>
      <c r="K1411" s="112" t="b">
        <v>0</v>
      </c>
      <c r="L1411" s="112" t="b">
        <v>0</v>
      </c>
    </row>
    <row r="1412" spans="1:12" ht="15">
      <c r="A1412" s="112" t="s">
        <v>3214</v>
      </c>
      <c r="B1412" s="112" t="s">
        <v>3088</v>
      </c>
      <c r="C1412" s="112">
        <v>2</v>
      </c>
      <c r="D1412" s="117">
        <v>0.00028920854220742794</v>
      </c>
      <c r="E1412" s="117">
        <v>1.363540906414872</v>
      </c>
      <c r="F1412" s="112" t="s">
        <v>4760</v>
      </c>
      <c r="G1412" s="112" t="b">
        <v>0</v>
      </c>
      <c r="H1412" s="112" t="b">
        <v>0</v>
      </c>
      <c r="I1412" s="112" t="b">
        <v>0</v>
      </c>
      <c r="J1412" s="112" t="b">
        <v>0</v>
      </c>
      <c r="K1412" s="112" t="b">
        <v>0</v>
      </c>
      <c r="L1412" s="112" t="b">
        <v>0</v>
      </c>
    </row>
    <row r="1413" spans="1:12" ht="15">
      <c r="A1413" s="112" t="s">
        <v>3078</v>
      </c>
      <c r="B1413" s="112" t="s">
        <v>4504</v>
      </c>
      <c r="C1413" s="112">
        <v>2</v>
      </c>
      <c r="D1413" s="117">
        <v>0.00028920854220742794</v>
      </c>
      <c r="E1413" s="117">
        <v>1.7085081425750026</v>
      </c>
      <c r="F1413" s="112" t="s">
        <v>4760</v>
      </c>
      <c r="G1413" s="112" t="b">
        <v>1</v>
      </c>
      <c r="H1413" s="112" t="b">
        <v>0</v>
      </c>
      <c r="I1413" s="112" t="b">
        <v>0</v>
      </c>
      <c r="J1413" s="112" t="b">
        <v>1</v>
      </c>
      <c r="K1413" s="112" t="b">
        <v>0</v>
      </c>
      <c r="L1413" s="112" t="b">
        <v>0</v>
      </c>
    </row>
    <row r="1414" spans="1:12" ht="15">
      <c r="A1414" s="112" t="s">
        <v>4504</v>
      </c>
      <c r="B1414" s="112" t="s">
        <v>4505</v>
      </c>
      <c r="C1414" s="112">
        <v>2</v>
      </c>
      <c r="D1414" s="117">
        <v>0.00028920854220742794</v>
      </c>
      <c r="E1414" s="117">
        <v>3.8274338954007794</v>
      </c>
      <c r="F1414" s="112" t="s">
        <v>4760</v>
      </c>
      <c r="G1414" s="112" t="b">
        <v>1</v>
      </c>
      <c r="H1414" s="112" t="b">
        <v>0</v>
      </c>
      <c r="I1414" s="112" t="b">
        <v>0</v>
      </c>
      <c r="J1414" s="112" t="b">
        <v>0</v>
      </c>
      <c r="K1414" s="112" t="b">
        <v>0</v>
      </c>
      <c r="L1414" s="112" t="b">
        <v>0</v>
      </c>
    </row>
    <row r="1415" spans="1:12" ht="15">
      <c r="A1415" s="112" t="s">
        <v>4505</v>
      </c>
      <c r="B1415" s="112" t="s">
        <v>3823</v>
      </c>
      <c r="C1415" s="112">
        <v>2</v>
      </c>
      <c r="D1415" s="117">
        <v>0.00028920854220742794</v>
      </c>
      <c r="E1415" s="117">
        <v>3.651342636345098</v>
      </c>
      <c r="F1415" s="112" t="s">
        <v>4760</v>
      </c>
      <c r="G1415" s="112" t="b">
        <v>0</v>
      </c>
      <c r="H1415" s="112" t="b">
        <v>0</v>
      </c>
      <c r="I1415" s="112" t="b">
        <v>0</v>
      </c>
      <c r="J1415" s="112" t="b">
        <v>0</v>
      </c>
      <c r="K1415" s="112" t="b">
        <v>0</v>
      </c>
      <c r="L1415" s="112" t="b">
        <v>0</v>
      </c>
    </row>
    <row r="1416" spans="1:12" ht="15">
      <c r="A1416" s="112" t="s">
        <v>3823</v>
      </c>
      <c r="B1416" s="112" t="s">
        <v>3416</v>
      </c>
      <c r="C1416" s="112">
        <v>2</v>
      </c>
      <c r="D1416" s="117">
        <v>0.00028920854220742794</v>
      </c>
      <c r="E1416" s="117">
        <v>3.1072745919948224</v>
      </c>
      <c r="F1416" s="112" t="s">
        <v>4760</v>
      </c>
      <c r="G1416" s="112" t="b">
        <v>0</v>
      </c>
      <c r="H1416" s="112" t="b">
        <v>0</v>
      </c>
      <c r="I1416" s="112" t="b">
        <v>0</v>
      </c>
      <c r="J1416" s="112" t="b">
        <v>0</v>
      </c>
      <c r="K1416" s="112" t="b">
        <v>0</v>
      </c>
      <c r="L1416" s="112" t="b">
        <v>0</v>
      </c>
    </row>
    <row r="1417" spans="1:12" ht="15">
      <c r="A1417" s="112" t="s">
        <v>3416</v>
      </c>
      <c r="B1417" s="112" t="s">
        <v>3476</v>
      </c>
      <c r="C1417" s="112">
        <v>2</v>
      </c>
      <c r="D1417" s="117">
        <v>0.00028920854220742794</v>
      </c>
      <c r="E1417" s="117">
        <v>2.806244596330841</v>
      </c>
      <c r="F1417" s="112" t="s">
        <v>4760</v>
      </c>
      <c r="G1417" s="112" t="b">
        <v>0</v>
      </c>
      <c r="H1417" s="112" t="b">
        <v>0</v>
      </c>
      <c r="I1417" s="112" t="b">
        <v>0</v>
      </c>
      <c r="J1417" s="112" t="b">
        <v>0</v>
      </c>
      <c r="K1417" s="112" t="b">
        <v>0</v>
      </c>
      <c r="L1417" s="112" t="b">
        <v>0</v>
      </c>
    </row>
    <row r="1418" spans="1:12" ht="15">
      <c r="A1418" s="112" t="s">
        <v>3476</v>
      </c>
      <c r="B1418" s="112" t="s">
        <v>4506</v>
      </c>
      <c r="C1418" s="112">
        <v>2</v>
      </c>
      <c r="D1418" s="117">
        <v>0.00028920854220742794</v>
      </c>
      <c r="E1418" s="117">
        <v>3.350312640681117</v>
      </c>
      <c r="F1418" s="112" t="s">
        <v>4760</v>
      </c>
      <c r="G1418" s="112" t="b">
        <v>0</v>
      </c>
      <c r="H1418" s="112" t="b">
        <v>0</v>
      </c>
      <c r="I1418" s="112" t="b">
        <v>0</v>
      </c>
      <c r="J1418" s="112" t="b">
        <v>0</v>
      </c>
      <c r="K1418" s="112" t="b">
        <v>1</v>
      </c>
      <c r="L1418" s="112" t="b">
        <v>0</v>
      </c>
    </row>
    <row r="1419" spans="1:12" ht="15">
      <c r="A1419" s="112" t="s">
        <v>4506</v>
      </c>
      <c r="B1419" s="112" t="s">
        <v>3504</v>
      </c>
      <c r="C1419" s="112">
        <v>2</v>
      </c>
      <c r="D1419" s="117">
        <v>0.00028920854220742794</v>
      </c>
      <c r="E1419" s="117">
        <v>3.350312640681117</v>
      </c>
      <c r="F1419" s="112" t="s">
        <v>4760</v>
      </c>
      <c r="G1419" s="112" t="b">
        <v>0</v>
      </c>
      <c r="H1419" s="112" t="b">
        <v>1</v>
      </c>
      <c r="I1419" s="112" t="b">
        <v>0</v>
      </c>
      <c r="J1419" s="112" t="b">
        <v>0</v>
      </c>
      <c r="K1419" s="112" t="b">
        <v>0</v>
      </c>
      <c r="L1419" s="112" t="b">
        <v>0</v>
      </c>
    </row>
    <row r="1420" spans="1:12" ht="15">
      <c r="A1420" s="112" t="s">
        <v>3504</v>
      </c>
      <c r="B1420" s="112" t="s">
        <v>3232</v>
      </c>
      <c r="C1420" s="112">
        <v>2</v>
      </c>
      <c r="D1420" s="117">
        <v>0.00028920854220742794</v>
      </c>
      <c r="E1420" s="117">
        <v>2.5721613902974734</v>
      </c>
      <c r="F1420" s="112" t="s">
        <v>4760</v>
      </c>
      <c r="G1420" s="112" t="b">
        <v>0</v>
      </c>
      <c r="H1420" s="112" t="b">
        <v>0</v>
      </c>
      <c r="I1420" s="112" t="b">
        <v>0</v>
      </c>
      <c r="J1420" s="112" t="b">
        <v>0</v>
      </c>
      <c r="K1420" s="112" t="b">
        <v>0</v>
      </c>
      <c r="L1420" s="112" t="b">
        <v>0</v>
      </c>
    </row>
    <row r="1421" spans="1:12" ht="15">
      <c r="A1421" s="112" t="s">
        <v>3200</v>
      </c>
      <c r="B1421" s="112" t="s">
        <v>4507</v>
      </c>
      <c r="C1421" s="112">
        <v>2</v>
      </c>
      <c r="D1421" s="117">
        <v>0.00028920854220742794</v>
      </c>
      <c r="E1421" s="117">
        <v>3.0492826450171355</v>
      </c>
      <c r="F1421" s="112" t="s">
        <v>4760</v>
      </c>
      <c r="G1421" s="112" t="b">
        <v>0</v>
      </c>
      <c r="H1421" s="112" t="b">
        <v>0</v>
      </c>
      <c r="I1421" s="112" t="b">
        <v>0</v>
      </c>
      <c r="J1421" s="112" t="b">
        <v>0</v>
      </c>
      <c r="K1421" s="112" t="b">
        <v>0</v>
      </c>
      <c r="L1421" s="112" t="b">
        <v>0</v>
      </c>
    </row>
    <row r="1422" spans="1:12" ht="15">
      <c r="A1422" s="112" t="s">
        <v>4507</v>
      </c>
      <c r="B1422" s="112" t="s">
        <v>3856</v>
      </c>
      <c r="C1422" s="112">
        <v>2</v>
      </c>
      <c r="D1422" s="117">
        <v>0.00028920854220742794</v>
      </c>
      <c r="E1422" s="117">
        <v>3.651342636345098</v>
      </c>
      <c r="F1422" s="112" t="s">
        <v>4760</v>
      </c>
      <c r="G1422" s="112" t="b">
        <v>0</v>
      </c>
      <c r="H1422" s="112" t="b">
        <v>0</v>
      </c>
      <c r="I1422" s="112" t="b">
        <v>0</v>
      </c>
      <c r="J1422" s="112" t="b">
        <v>0</v>
      </c>
      <c r="K1422" s="112" t="b">
        <v>0</v>
      </c>
      <c r="L1422" s="112" t="b">
        <v>0</v>
      </c>
    </row>
    <row r="1423" spans="1:12" ht="15">
      <c r="A1423" s="112" t="s">
        <v>3856</v>
      </c>
      <c r="B1423" s="112" t="s">
        <v>4508</v>
      </c>
      <c r="C1423" s="112">
        <v>2</v>
      </c>
      <c r="D1423" s="117">
        <v>0.00028920854220742794</v>
      </c>
      <c r="E1423" s="117">
        <v>3.651342636345098</v>
      </c>
      <c r="F1423" s="112" t="s">
        <v>4760</v>
      </c>
      <c r="G1423" s="112" t="b">
        <v>0</v>
      </c>
      <c r="H1423" s="112" t="b">
        <v>0</v>
      </c>
      <c r="I1423" s="112" t="b">
        <v>0</v>
      </c>
      <c r="J1423" s="112" t="b">
        <v>0</v>
      </c>
      <c r="K1423" s="112" t="b">
        <v>0</v>
      </c>
      <c r="L1423" s="112" t="b">
        <v>0</v>
      </c>
    </row>
    <row r="1424" spans="1:12" ht="15">
      <c r="A1424" s="112" t="s">
        <v>4508</v>
      </c>
      <c r="B1424" s="112" t="s">
        <v>3504</v>
      </c>
      <c r="C1424" s="112">
        <v>2</v>
      </c>
      <c r="D1424" s="117">
        <v>0.00028920854220742794</v>
      </c>
      <c r="E1424" s="117">
        <v>3.350312640681117</v>
      </c>
      <c r="F1424" s="112" t="s">
        <v>4760</v>
      </c>
      <c r="G1424" s="112" t="b">
        <v>0</v>
      </c>
      <c r="H1424" s="112" t="b">
        <v>0</v>
      </c>
      <c r="I1424" s="112" t="b">
        <v>0</v>
      </c>
      <c r="J1424" s="112" t="b">
        <v>0</v>
      </c>
      <c r="K1424" s="112" t="b">
        <v>0</v>
      </c>
      <c r="L1424" s="112" t="b">
        <v>0</v>
      </c>
    </row>
    <row r="1425" spans="1:12" ht="15">
      <c r="A1425" s="112" t="s">
        <v>3504</v>
      </c>
      <c r="B1425" s="112" t="s">
        <v>4509</v>
      </c>
      <c r="C1425" s="112">
        <v>2</v>
      </c>
      <c r="D1425" s="117">
        <v>0.00028920854220742794</v>
      </c>
      <c r="E1425" s="117">
        <v>3.350312640681117</v>
      </c>
      <c r="F1425" s="112" t="s">
        <v>4760</v>
      </c>
      <c r="G1425" s="112" t="b">
        <v>0</v>
      </c>
      <c r="H1425" s="112" t="b">
        <v>0</v>
      </c>
      <c r="I1425" s="112" t="b">
        <v>0</v>
      </c>
      <c r="J1425" s="112" t="b">
        <v>1</v>
      </c>
      <c r="K1425" s="112" t="b">
        <v>0</v>
      </c>
      <c r="L1425" s="112" t="b">
        <v>0</v>
      </c>
    </row>
    <row r="1426" spans="1:12" ht="15">
      <c r="A1426" s="112" t="s">
        <v>4509</v>
      </c>
      <c r="B1426" s="112" t="s">
        <v>4510</v>
      </c>
      <c r="C1426" s="112">
        <v>2</v>
      </c>
      <c r="D1426" s="117">
        <v>0.00028920854220742794</v>
      </c>
      <c r="E1426" s="117">
        <v>3.8274338954007794</v>
      </c>
      <c r="F1426" s="112" t="s">
        <v>4760</v>
      </c>
      <c r="G1426" s="112" t="b">
        <v>1</v>
      </c>
      <c r="H1426" s="112" t="b">
        <v>0</v>
      </c>
      <c r="I1426" s="112" t="b">
        <v>0</v>
      </c>
      <c r="J1426" s="112" t="b">
        <v>0</v>
      </c>
      <c r="K1426" s="112" t="b">
        <v>0</v>
      </c>
      <c r="L1426" s="112" t="b">
        <v>0</v>
      </c>
    </row>
    <row r="1427" spans="1:12" ht="15">
      <c r="A1427" s="112" t="s">
        <v>4510</v>
      </c>
      <c r="B1427" s="112" t="s">
        <v>3615</v>
      </c>
      <c r="C1427" s="112">
        <v>2</v>
      </c>
      <c r="D1427" s="117">
        <v>0.00028920854220742794</v>
      </c>
      <c r="E1427" s="117">
        <v>3.526403899736798</v>
      </c>
      <c r="F1427" s="112" t="s">
        <v>4760</v>
      </c>
      <c r="G1427" s="112" t="b">
        <v>0</v>
      </c>
      <c r="H1427" s="112" t="b">
        <v>0</v>
      </c>
      <c r="I1427" s="112" t="b">
        <v>0</v>
      </c>
      <c r="J1427" s="112" t="b">
        <v>0</v>
      </c>
      <c r="K1427" s="112" t="b">
        <v>0</v>
      </c>
      <c r="L1427" s="112" t="b">
        <v>0</v>
      </c>
    </row>
    <row r="1428" spans="1:12" ht="15">
      <c r="A1428" s="112" t="s">
        <v>3615</v>
      </c>
      <c r="B1428" s="112" t="s">
        <v>3232</v>
      </c>
      <c r="C1428" s="112">
        <v>2</v>
      </c>
      <c r="D1428" s="117">
        <v>0.00028920854220742794</v>
      </c>
      <c r="E1428" s="117">
        <v>2.7482526493531543</v>
      </c>
      <c r="F1428" s="112" t="s">
        <v>4760</v>
      </c>
      <c r="G1428" s="112" t="b">
        <v>0</v>
      </c>
      <c r="H1428" s="112" t="b">
        <v>0</v>
      </c>
      <c r="I1428" s="112" t="b">
        <v>0</v>
      </c>
      <c r="J1428" s="112" t="b">
        <v>0</v>
      </c>
      <c r="K1428" s="112" t="b">
        <v>0</v>
      </c>
      <c r="L1428" s="112" t="b">
        <v>0</v>
      </c>
    </row>
    <row r="1429" spans="1:12" ht="15">
      <c r="A1429" s="112" t="s">
        <v>3200</v>
      </c>
      <c r="B1429" s="112" t="s">
        <v>3415</v>
      </c>
      <c r="C1429" s="112">
        <v>2</v>
      </c>
      <c r="D1429" s="117">
        <v>0.00028920854220742794</v>
      </c>
      <c r="E1429" s="117">
        <v>2.50521460066686</v>
      </c>
      <c r="F1429" s="112" t="s">
        <v>4760</v>
      </c>
      <c r="G1429" s="112" t="b">
        <v>0</v>
      </c>
      <c r="H1429" s="112" t="b">
        <v>0</v>
      </c>
      <c r="I1429" s="112" t="b">
        <v>0</v>
      </c>
      <c r="J1429" s="112" t="b">
        <v>0</v>
      </c>
      <c r="K1429" s="112" t="b">
        <v>0</v>
      </c>
      <c r="L1429" s="112" t="b">
        <v>0</v>
      </c>
    </row>
    <row r="1430" spans="1:12" ht="15">
      <c r="A1430" s="112" t="s">
        <v>3415</v>
      </c>
      <c r="B1430" s="112" t="s">
        <v>4511</v>
      </c>
      <c r="C1430" s="112">
        <v>2</v>
      </c>
      <c r="D1430" s="117">
        <v>0.00028920854220742794</v>
      </c>
      <c r="E1430" s="117">
        <v>3.2833658510505037</v>
      </c>
      <c r="F1430" s="112" t="s">
        <v>4760</v>
      </c>
      <c r="G1430" s="112" t="b">
        <v>0</v>
      </c>
      <c r="H1430" s="112" t="b">
        <v>0</v>
      </c>
      <c r="I1430" s="112" t="b">
        <v>0</v>
      </c>
      <c r="J1430" s="112" t="b">
        <v>0</v>
      </c>
      <c r="K1430" s="112" t="b">
        <v>0</v>
      </c>
      <c r="L1430" s="112" t="b">
        <v>0</v>
      </c>
    </row>
    <row r="1431" spans="1:12" ht="15">
      <c r="A1431" s="112" t="s">
        <v>4511</v>
      </c>
      <c r="B1431" s="112" t="s">
        <v>3504</v>
      </c>
      <c r="C1431" s="112">
        <v>2</v>
      </c>
      <c r="D1431" s="117">
        <v>0.00028920854220742794</v>
      </c>
      <c r="E1431" s="117">
        <v>3.350312640681117</v>
      </c>
      <c r="F1431" s="112" t="s">
        <v>4760</v>
      </c>
      <c r="G1431" s="112" t="b">
        <v>0</v>
      </c>
      <c r="H1431" s="112" t="b">
        <v>0</v>
      </c>
      <c r="I1431" s="112" t="b">
        <v>0</v>
      </c>
      <c r="J1431" s="112" t="b">
        <v>0</v>
      </c>
      <c r="K1431" s="112" t="b">
        <v>0</v>
      </c>
      <c r="L1431" s="112" t="b">
        <v>0</v>
      </c>
    </row>
    <row r="1432" spans="1:12" ht="15">
      <c r="A1432" s="112" t="s">
        <v>3504</v>
      </c>
      <c r="B1432" s="112" t="s">
        <v>4512</v>
      </c>
      <c r="C1432" s="112">
        <v>2</v>
      </c>
      <c r="D1432" s="117">
        <v>0.00028920854220742794</v>
      </c>
      <c r="E1432" s="117">
        <v>3.350312640681117</v>
      </c>
      <c r="F1432" s="112" t="s">
        <v>4760</v>
      </c>
      <c r="G1432" s="112" t="b">
        <v>0</v>
      </c>
      <c r="H1432" s="112" t="b">
        <v>0</v>
      </c>
      <c r="I1432" s="112" t="b">
        <v>0</v>
      </c>
      <c r="J1432" s="112" t="b">
        <v>0</v>
      </c>
      <c r="K1432" s="112" t="b">
        <v>0</v>
      </c>
      <c r="L1432" s="112" t="b">
        <v>0</v>
      </c>
    </row>
    <row r="1433" spans="1:12" ht="15">
      <c r="A1433" s="112" t="s">
        <v>4512</v>
      </c>
      <c r="B1433" s="112" t="s">
        <v>3200</v>
      </c>
      <c r="C1433" s="112">
        <v>2</v>
      </c>
      <c r="D1433" s="117">
        <v>0.00028920854220742794</v>
      </c>
      <c r="E1433" s="117">
        <v>2.9823358553865225</v>
      </c>
      <c r="F1433" s="112" t="s">
        <v>4760</v>
      </c>
      <c r="G1433" s="112" t="b">
        <v>0</v>
      </c>
      <c r="H1433" s="112" t="b">
        <v>0</v>
      </c>
      <c r="I1433" s="112" t="b">
        <v>0</v>
      </c>
      <c r="J1433" s="112" t="b">
        <v>0</v>
      </c>
      <c r="K1433" s="112" t="b">
        <v>0</v>
      </c>
      <c r="L1433" s="112" t="b">
        <v>0</v>
      </c>
    </row>
    <row r="1434" spans="1:12" ht="15">
      <c r="A1434" s="112" t="s">
        <v>3796</v>
      </c>
      <c r="B1434" s="112" t="s">
        <v>4515</v>
      </c>
      <c r="C1434" s="112">
        <v>2</v>
      </c>
      <c r="D1434" s="117">
        <v>0.0003333834626952086</v>
      </c>
      <c r="E1434" s="117">
        <v>3.651342636345098</v>
      </c>
      <c r="F1434" s="112" t="s">
        <v>4760</v>
      </c>
      <c r="G1434" s="112" t="b">
        <v>0</v>
      </c>
      <c r="H1434" s="112" t="b">
        <v>0</v>
      </c>
      <c r="I1434" s="112" t="b">
        <v>0</v>
      </c>
      <c r="J1434" s="112" t="b">
        <v>0</v>
      </c>
      <c r="K1434" s="112" t="b">
        <v>0</v>
      </c>
      <c r="L1434" s="112" t="b">
        <v>0</v>
      </c>
    </row>
    <row r="1435" spans="1:12" ht="15">
      <c r="A1435" s="112" t="s">
        <v>3110</v>
      </c>
      <c r="B1435" s="112" t="s">
        <v>3086</v>
      </c>
      <c r="C1435" s="112">
        <v>2</v>
      </c>
      <c r="D1435" s="117">
        <v>0.00028920854220742794</v>
      </c>
      <c r="E1435" s="117">
        <v>0.808213719178327</v>
      </c>
      <c r="F1435" s="112" t="s">
        <v>4760</v>
      </c>
      <c r="G1435" s="112" t="b">
        <v>0</v>
      </c>
      <c r="H1435" s="112" t="b">
        <v>0</v>
      </c>
      <c r="I1435" s="112" t="b">
        <v>0</v>
      </c>
      <c r="J1435" s="112" t="b">
        <v>0</v>
      </c>
      <c r="K1435" s="112" t="b">
        <v>0</v>
      </c>
      <c r="L1435" s="112" t="b">
        <v>0</v>
      </c>
    </row>
    <row r="1436" spans="1:12" ht="15">
      <c r="A1436" s="112" t="s">
        <v>3432</v>
      </c>
      <c r="B1436" s="112" t="s">
        <v>3633</v>
      </c>
      <c r="C1436" s="112">
        <v>2</v>
      </c>
      <c r="D1436" s="117">
        <v>0.00028920854220742794</v>
      </c>
      <c r="E1436" s="117">
        <v>3.0492826450171355</v>
      </c>
      <c r="F1436" s="112" t="s">
        <v>4760</v>
      </c>
      <c r="G1436" s="112" t="b">
        <v>0</v>
      </c>
      <c r="H1436" s="112" t="b">
        <v>0</v>
      </c>
      <c r="I1436" s="112" t="b">
        <v>0</v>
      </c>
      <c r="J1436" s="112" t="b">
        <v>0</v>
      </c>
      <c r="K1436" s="112" t="b">
        <v>0</v>
      </c>
      <c r="L1436" s="112" t="b">
        <v>0</v>
      </c>
    </row>
    <row r="1437" spans="1:12" ht="15">
      <c r="A1437" s="112" t="s">
        <v>3561</v>
      </c>
      <c r="B1437" s="112" t="s">
        <v>4520</v>
      </c>
      <c r="C1437" s="112">
        <v>2</v>
      </c>
      <c r="D1437" s="117">
        <v>0.00028920854220742794</v>
      </c>
      <c r="E1437" s="117">
        <v>3.429493886728742</v>
      </c>
      <c r="F1437" s="112" t="s">
        <v>4760</v>
      </c>
      <c r="G1437" s="112" t="b">
        <v>0</v>
      </c>
      <c r="H1437" s="112" t="b">
        <v>0</v>
      </c>
      <c r="I1437" s="112" t="b">
        <v>0</v>
      </c>
      <c r="J1437" s="112" t="b">
        <v>0</v>
      </c>
      <c r="K1437" s="112" t="b">
        <v>1</v>
      </c>
      <c r="L1437" s="112" t="b">
        <v>0</v>
      </c>
    </row>
    <row r="1438" spans="1:12" ht="15">
      <c r="A1438" s="112" t="s">
        <v>3095</v>
      </c>
      <c r="B1438" s="112" t="s">
        <v>3368</v>
      </c>
      <c r="C1438" s="112">
        <v>2</v>
      </c>
      <c r="D1438" s="117">
        <v>0.00028920854220742794</v>
      </c>
      <c r="E1438" s="117">
        <v>1.697905121542003</v>
      </c>
      <c r="F1438" s="112" t="s">
        <v>4760</v>
      </c>
      <c r="G1438" s="112" t="b">
        <v>0</v>
      </c>
      <c r="H1438" s="112" t="b">
        <v>0</v>
      </c>
      <c r="I1438" s="112" t="b">
        <v>0</v>
      </c>
      <c r="J1438" s="112" t="b">
        <v>0</v>
      </c>
      <c r="K1438" s="112" t="b">
        <v>0</v>
      </c>
      <c r="L1438" s="112" t="b">
        <v>0</v>
      </c>
    </row>
    <row r="1439" spans="1:12" ht="15">
      <c r="A1439" s="112" t="s">
        <v>3205</v>
      </c>
      <c r="B1439" s="112" t="s">
        <v>4523</v>
      </c>
      <c r="C1439" s="112">
        <v>2</v>
      </c>
      <c r="D1439" s="117">
        <v>0.00028920854220742794</v>
      </c>
      <c r="E1439" s="117">
        <v>3.0145205387579237</v>
      </c>
      <c r="F1439" s="112" t="s">
        <v>4760</v>
      </c>
      <c r="G1439" s="112" t="b">
        <v>0</v>
      </c>
      <c r="H1439" s="112" t="b">
        <v>0</v>
      </c>
      <c r="I1439" s="112" t="b">
        <v>0</v>
      </c>
      <c r="J1439" s="112" t="b">
        <v>0</v>
      </c>
      <c r="K1439" s="112" t="b">
        <v>0</v>
      </c>
      <c r="L1439" s="112" t="b">
        <v>0</v>
      </c>
    </row>
    <row r="1440" spans="1:12" ht="15">
      <c r="A1440" s="112" t="s">
        <v>3081</v>
      </c>
      <c r="B1440" s="112" t="s">
        <v>3099</v>
      </c>
      <c r="C1440" s="112">
        <v>2</v>
      </c>
      <c r="D1440" s="117">
        <v>0.0003333834626952086</v>
      </c>
      <c r="E1440" s="117">
        <v>0.4355729279274549</v>
      </c>
      <c r="F1440" s="112" t="s">
        <v>4760</v>
      </c>
      <c r="G1440" s="112" t="b">
        <v>0</v>
      </c>
      <c r="H1440" s="112" t="b">
        <v>0</v>
      </c>
      <c r="I1440" s="112" t="b">
        <v>0</v>
      </c>
      <c r="J1440" s="112" t="b">
        <v>0</v>
      </c>
      <c r="K1440" s="112" t="b">
        <v>0</v>
      </c>
      <c r="L1440" s="112" t="b">
        <v>0</v>
      </c>
    </row>
    <row r="1441" spans="1:12" ht="15">
      <c r="A1441" s="112" t="s">
        <v>3206</v>
      </c>
      <c r="B1441" s="112" t="s">
        <v>3339</v>
      </c>
      <c r="C1441" s="112">
        <v>2</v>
      </c>
      <c r="D1441" s="117">
        <v>0.00028920854220742794</v>
      </c>
      <c r="E1441" s="117">
        <v>2.412460547429961</v>
      </c>
      <c r="F1441" s="112" t="s">
        <v>4760</v>
      </c>
      <c r="G1441" s="112" t="b">
        <v>0</v>
      </c>
      <c r="H1441" s="112" t="b">
        <v>0</v>
      </c>
      <c r="I1441" s="112" t="b">
        <v>0</v>
      </c>
      <c r="J1441" s="112" t="b">
        <v>0</v>
      </c>
      <c r="K1441" s="112" t="b">
        <v>0</v>
      </c>
      <c r="L1441" s="112" t="b">
        <v>0</v>
      </c>
    </row>
    <row r="1442" spans="1:12" ht="15">
      <c r="A1442" s="112" t="s">
        <v>3339</v>
      </c>
      <c r="B1442" s="112" t="s">
        <v>3080</v>
      </c>
      <c r="C1442" s="112">
        <v>2</v>
      </c>
      <c r="D1442" s="117">
        <v>0.00028920854220742794</v>
      </c>
      <c r="E1442" s="117">
        <v>1.2041846050028788</v>
      </c>
      <c r="F1442" s="112" t="s">
        <v>4760</v>
      </c>
      <c r="G1442" s="112" t="b">
        <v>0</v>
      </c>
      <c r="H1442" s="112" t="b">
        <v>0</v>
      </c>
      <c r="I1442" s="112" t="b">
        <v>0</v>
      </c>
      <c r="J1442" s="112" t="b">
        <v>0</v>
      </c>
      <c r="K1442" s="112" t="b">
        <v>0</v>
      </c>
      <c r="L1442" s="112" t="b">
        <v>0</v>
      </c>
    </row>
    <row r="1443" spans="1:12" ht="15">
      <c r="A1443" s="112" t="s">
        <v>3080</v>
      </c>
      <c r="B1443" s="112" t="s">
        <v>3100</v>
      </c>
      <c r="C1443" s="112">
        <v>2</v>
      </c>
      <c r="D1443" s="117">
        <v>0.00028920854220742794</v>
      </c>
      <c r="E1443" s="117">
        <v>0.3790367919430116</v>
      </c>
      <c r="F1443" s="112" t="s">
        <v>4760</v>
      </c>
      <c r="G1443" s="112" t="b">
        <v>0</v>
      </c>
      <c r="H1443" s="112" t="b">
        <v>0</v>
      </c>
      <c r="I1443" s="112" t="b">
        <v>0</v>
      </c>
      <c r="J1443" s="112" t="b">
        <v>0</v>
      </c>
      <c r="K1443" s="112" t="b">
        <v>0</v>
      </c>
      <c r="L1443" s="112" t="b">
        <v>0</v>
      </c>
    </row>
    <row r="1444" spans="1:12" ht="15">
      <c r="A1444" s="112" t="s">
        <v>3139</v>
      </c>
      <c r="B1444" s="112" t="s">
        <v>3080</v>
      </c>
      <c r="C1444" s="112">
        <v>2</v>
      </c>
      <c r="D1444" s="117">
        <v>0.00028920854220742794</v>
      </c>
      <c r="E1444" s="117">
        <v>0.8062445963308412</v>
      </c>
      <c r="F1444" s="112" t="s">
        <v>4760</v>
      </c>
      <c r="G1444" s="112" t="b">
        <v>0</v>
      </c>
      <c r="H1444" s="112" t="b">
        <v>0</v>
      </c>
      <c r="I1444" s="112" t="b">
        <v>0</v>
      </c>
      <c r="J1444" s="112" t="b">
        <v>0</v>
      </c>
      <c r="K1444" s="112" t="b">
        <v>0</v>
      </c>
      <c r="L1444" s="112" t="b">
        <v>0</v>
      </c>
    </row>
    <row r="1445" spans="1:12" ht="15">
      <c r="A1445" s="112" t="s">
        <v>3217</v>
      </c>
      <c r="B1445" s="112" t="s">
        <v>3339</v>
      </c>
      <c r="C1445" s="112">
        <v>2</v>
      </c>
      <c r="D1445" s="117">
        <v>0.00028920854220742794</v>
      </c>
      <c r="E1445" s="117">
        <v>2.4472226536891735</v>
      </c>
      <c r="F1445" s="112" t="s">
        <v>4760</v>
      </c>
      <c r="G1445" s="112" t="b">
        <v>0</v>
      </c>
      <c r="H1445" s="112" t="b">
        <v>0</v>
      </c>
      <c r="I1445" s="112" t="b">
        <v>0</v>
      </c>
      <c r="J1445" s="112" t="b">
        <v>0</v>
      </c>
      <c r="K1445" s="112" t="b">
        <v>0</v>
      </c>
      <c r="L1445" s="112" t="b">
        <v>0</v>
      </c>
    </row>
    <row r="1446" spans="1:12" ht="15">
      <c r="A1446" s="112" t="s">
        <v>3339</v>
      </c>
      <c r="B1446" s="112" t="s">
        <v>4526</v>
      </c>
      <c r="C1446" s="112">
        <v>2</v>
      </c>
      <c r="D1446" s="117">
        <v>0.00028920854220742794</v>
      </c>
      <c r="E1446" s="117">
        <v>3.225373904072817</v>
      </c>
      <c r="F1446" s="112" t="s">
        <v>4760</v>
      </c>
      <c r="G1446" s="112" t="b">
        <v>0</v>
      </c>
      <c r="H1446" s="112" t="b">
        <v>0</v>
      </c>
      <c r="I1446" s="112" t="b">
        <v>0</v>
      </c>
      <c r="J1446" s="112" t="b">
        <v>0</v>
      </c>
      <c r="K1446" s="112" t="b">
        <v>0</v>
      </c>
      <c r="L1446" s="112" t="b">
        <v>0</v>
      </c>
    </row>
    <row r="1447" spans="1:12" ht="15">
      <c r="A1447" s="112" t="s">
        <v>3119</v>
      </c>
      <c r="B1447" s="112" t="s">
        <v>3116</v>
      </c>
      <c r="C1447" s="112">
        <v>2</v>
      </c>
      <c r="D1447" s="117">
        <v>0.00028920854220742794</v>
      </c>
      <c r="E1447" s="117">
        <v>1.4929801442498485</v>
      </c>
      <c r="F1447" s="112" t="s">
        <v>4760</v>
      </c>
      <c r="G1447" s="112" t="b">
        <v>0</v>
      </c>
      <c r="H1447" s="112" t="b">
        <v>0</v>
      </c>
      <c r="I1447" s="112" t="b">
        <v>0</v>
      </c>
      <c r="J1447" s="112" t="b">
        <v>0</v>
      </c>
      <c r="K1447" s="112" t="b">
        <v>0</v>
      </c>
      <c r="L1447" s="112" t="b">
        <v>0</v>
      </c>
    </row>
    <row r="1448" spans="1:12" ht="15">
      <c r="A1448" s="112" t="s">
        <v>3078</v>
      </c>
      <c r="B1448" s="112" t="s">
        <v>3837</v>
      </c>
      <c r="C1448" s="112">
        <v>2</v>
      </c>
      <c r="D1448" s="117">
        <v>0.00028920854220742794</v>
      </c>
      <c r="E1448" s="117">
        <v>1.5324168835193215</v>
      </c>
      <c r="F1448" s="112" t="s">
        <v>4760</v>
      </c>
      <c r="G1448" s="112" t="b">
        <v>1</v>
      </c>
      <c r="H1448" s="112" t="b">
        <v>0</v>
      </c>
      <c r="I1448" s="112" t="b">
        <v>0</v>
      </c>
      <c r="J1448" s="112" t="b">
        <v>0</v>
      </c>
      <c r="K1448" s="112" t="b">
        <v>0</v>
      </c>
      <c r="L1448" s="112" t="b">
        <v>0</v>
      </c>
    </row>
    <row r="1449" spans="1:12" ht="15">
      <c r="A1449" s="112" t="s">
        <v>3337</v>
      </c>
      <c r="B1449" s="112" t="s">
        <v>3405</v>
      </c>
      <c r="C1449" s="112">
        <v>2</v>
      </c>
      <c r="D1449" s="117">
        <v>0.00028920854220742794</v>
      </c>
      <c r="E1449" s="117">
        <v>2.7482526493531543</v>
      </c>
      <c r="F1449" s="112" t="s">
        <v>4760</v>
      </c>
      <c r="G1449" s="112" t="b">
        <v>0</v>
      </c>
      <c r="H1449" s="112" t="b">
        <v>0</v>
      </c>
      <c r="I1449" s="112" t="b">
        <v>0</v>
      </c>
      <c r="J1449" s="112" t="b">
        <v>0</v>
      </c>
      <c r="K1449" s="112" t="b">
        <v>0</v>
      </c>
      <c r="L1449" s="112" t="b">
        <v>0</v>
      </c>
    </row>
    <row r="1450" spans="1:12" ht="15">
      <c r="A1450" s="112" t="s">
        <v>4528</v>
      </c>
      <c r="B1450" s="112" t="s">
        <v>4529</v>
      </c>
      <c r="C1450" s="112">
        <v>2</v>
      </c>
      <c r="D1450" s="117">
        <v>0.0003333834626952086</v>
      </c>
      <c r="E1450" s="117">
        <v>3.8274338954007794</v>
      </c>
      <c r="F1450" s="112" t="s">
        <v>4760</v>
      </c>
      <c r="G1450" s="112" t="b">
        <v>0</v>
      </c>
      <c r="H1450" s="112" t="b">
        <v>0</v>
      </c>
      <c r="I1450" s="112" t="b">
        <v>0</v>
      </c>
      <c r="J1450" s="112" t="b">
        <v>0</v>
      </c>
      <c r="K1450" s="112" t="b">
        <v>0</v>
      </c>
      <c r="L1450" s="112" t="b">
        <v>0</v>
      </c>
    </row>
    <row r="1451" spans="1:12" ht="15">
      <c r="A1451" s="112" t="s">
        <v>4529</v>
      </c>
      <c r="B1451" s="112" t="s">
        <v>4530</v>
      </c>
      <c r="C1451" s="112">
        <v>2</v>
      </c>
      <c r="D1451" s="117">
        <v>0.0003333834626952086</v>
      </c>
      <c r="E1451" s="117">
        <v>3.8274338954007794</v>
      </c>
      <c r="F1451" s="112" t="s">
        <v>4760</v>
      </c>
      <c r="G1451" s="112" t="b">
        <v>0</v>
      </c>
      <c r="H1451" s="112" t="b">
        <v>0</v>
      </c>
      <c r="I1451" s="112" t="b">
        <v>0</v>
      </c>
      <c r="J1451" s="112" t="b">
        <v>0</v>
      </c>
      <c r="K1451" s="112" t="b">
        <v>0</v>
      </c>
      <c r="L1451" s="112" t="b">
        <v>0</v>
      </c>
    </row>
    <row r="1452" spans="1:12" ht="15">
      <c r="A1452" s="112" t="s">
        <v>4530</v>
      </c>
      <c r="B1452" s="112" t="s">
        <v>3086</v>
      </c>
      <c r="C1452" s="112">
        <v>2</v>
      </c>
      <c r="D1452" s="117">
        <v>0.0003333834626952086</v>
      </c>
      <c r="E1452" s="117">
        <v>2.0753854475813407</v>
      </c>
      <c r="F1452" s="112" t="s">
        <v>4760</v>
      </c>
      <c r="G1452" s="112" t="b">
        <v>0</v>
      </c>
      <c r="H1452" s="112" t="b">
        <v>0</v>
      </c>
      <c r="I1452" s="112" t="b">
        <v>0</v>
      </c>
      <c r="J1452" s="112" t="b">
        <v>0</v>
      </c>
      <c r="K1452" s="112" t="b">
        <v>0</v>
      </c>
      <c r="L1452" s="112" t="b">
        <v>0</v>
      </c>
    </row>
    <row r="1453" spans="1:12" ht="15">
      <c r="A1453" s="112" t="s">
        <v>3079</v>
      </c>
      <c r="B1453" s="112" t="s">
        <v>3726</v>
      </c>
      <c r="C1453" s="112">
        <v>2</v>
      </c>
      <c r="D1453" s="117">
        <v>0.0003333834626952086</v>
      </c>
      <c r="E1453" s="117">
        <v>1.4454168528259108</v>
      </c>
      <c r="F1453" s="112" t="s">
        <v>4760</v>
      </c>
      <c r="G1453" s="112" t="b">
        <v>0</v>
      </c>
      <c r="H1453" s="112" t="b">
        <v>0</v>
      </c>
      <c r="I1453" s="112" t="b">
        <v>0</v>
      </c>
      <c r="J1453" s="112" t="b">
        <v>0</v>
      </c>
      <c r="K1453" s="112" t="b">
        <v>0</v>
      </c>
      <c r="L1453" s="112" t="b">
        <v>0</v>
      </c>
    </row>
    <row r="1454" spans="1:12" ht="15">
      <c r="A1454" s="112" t="s">
        <v>3079</v>
      </c>
      <c r="B1454" s="112" t="s">
        <v>3570</v>
      </c>
      <c r="C1454" s="112">
        <v>2</v>
      </c>
      <c r="D1454" s="117">
        <v>0.00028920854220742794</v>
      </c>
      <c r="E1454" s="117">
        <v>1.3485068398178546</v>
      </c>
      <c r="F1454" s="112" t="s">
        <v>4760</v>
      </c>
      <c r="G1454" s="112" t="b">
        <v>0</v>
      </c>
      <c r="H1454" s="112" t="b">
        <v>0</v>
      </c>
      <c r="I1454" s="112" t="b">
        <v>0</v>
      </c>
      <c r="J1454" s="112" t="b">
        <v>0</v>
      </c>
      <c r="K1454" s="112" t="b">
        <v>0</v>
      </c>
      <c r="L1454" s="112" t="b">
        <v>0</v>
      </c>
    </row>
    <row r="1455" spans="1:12" ht="15">
      <c r="A1455" s="112" t="s">
        <v>3570</v>
      </c>
      <c r="B1455" s="112" t="s">
        <v>4533</v>
      </c>
      <c r="C1455" s="112">
        <v>2</v>
      </c>
      <c r="D1455" s="117">
        <v>0.00028920854220742794</v>
      </c>
      <c r="E1455" s="117">
        <v>3.429493886728742</v>
      </c>
      <c r="F1455" s="112" t="s">
        <v>4760</v>
      </c>
      <c r="G1455" s="112" t="b">
        <v>0</v>
      </c>
      <c r="H1455" s="112" t="b">
        <v>0</v>
      </c>
      <c r="I1455" s="112" t="b">
        <v>0</v>
      </c>
      <c r="J1455" s="112" t="b">
        <v>0</v>
      </c>
      <c r="K1455" s="112" t="b">
        <v>0</v>
      </c>
      <c r="L1455" s="112" t="b">
        <v>0</v>
      </c>
    </row>
    <row r="1456" spans="1:12" ht="15">
      <c r="A1456" s="112" t="s">
        <v>4533</v>
      </c>
      <c r="B1456" s="112" t="s">
        <v>4015</v>
      </c>
      <c r="C1456" s="112">
        <v>2</v>
      </c>
      <c r="D1456" s="117">
        <v>0.00028920854220742794</v>
      </c>
      <c r="E1456" s="117">
        <v>3.651342636345098</v>
      </c>
      <c r="F1456" s="112" t="s">
        <v>4760</v>
      </c>
      <c r="G1456" s="112" t="b">
        <v>0</v>
      </c>
      <c r="H1456" s="112" t="b">
        <v>0</v>
      </c>
      <c r="I1456" s="112" t="b">
        <v>0</v>
      </c>
      <c r="J1456" s="112" t="b">
        <v>0</v>
      </c>
      <c r="K1456" s="112" t="b">
        <v>0</v>
      </c>
      <c r="L1456" s="112" t="b">
        <v>0</v>
      </c>
    </row>
    <row r="1457" spans="1:12" ht="15">
      <c r="A1457" s="112" t="s">
        <v>4015</v>
      </c>
      <c r="B1457" s="112" t="s">
        <v>4016</v>
      </c>
      <c r="C1457" s="112">
        <v>2</v>
      </c>
      <c r="D1457" s="117">
        <v>0.00028920854220742794</v>
      </c>
      <c r="E1457" s="117">
        <v>3.4752513772894167</v>
      </c>
      <c r="F1457" s="112" t="s">
        <v>4760</v>
      </c>
      <c r="G1457" s="112" t="b">
        <v>0</v>
      </c>
      <c r="H1457" s="112" t="b">
        <v>0</v>
      </c>
      <c r="I1457" s="112" t="b">
        <v>0</v>
      </c>
      <c r="J1457" s="112" t="b">
        <v>0</v>
      </c>
      <c r="K1457" s="112" t="b">
        <v>0</v>
      </c>
      <c r="L1457" s="112" t="b">
        <v>0</v>
      </c>
    </row>
    <row r="1458" spans="1:12" ht="15">
      <c r="A1458" s="112" t="s">
        <v>4534</v>
      </c>
      <c r="B1458" s="112" t="s">
        <v>4535</v>
      </c>
      <c r="C1458" s="112">
        <v>2</v>
      </c>
      <c r="D1458" s="117">
        <v>0.0003333834626952086</v>
      </c>
      <c r="E1458" s="117">
        <v>3.8274338954007794</v>
      </c>
      <c r="F1458" s="112" t="s">
        <v>4760</v>
      </c>
      <c r="G1458" s="112" t="b">
        <v>0</v>
      </c>
      <c r="H1458" s="112" t="b">
        <v>0</v>
      </c>
      <c r="I1458" s="112" t="b">
        <v>0</v>
      </c>
      <c r="J1458" s="112" t="b">
        <v>0</v>
      </c>
      <c r="K1458" s="112" t="b">
        <v>0</v>
      </c>
      <c r="L1458" s="112" t="b">
        <v>0</v>
      </c>
    </row>
    <row r="1459" spans="1:12" ht="15">
      <c r="A1459" s="112" t="s">
        <v>3178</v>
      </c>
      <c r="B1459" s="112" t="s">
        <v>3079</v>
      </c>
      <c r="C1459" s="112">
        <v>2</v>
      </c>
      <c r="D1459" s="117">
        <v>0.0003333834626952086</v>
      </c>
      <c r="E1459" s="117">
        <v>0.8677963540747482</v>
      </c>
      <c r="F1459" s="112" t="s">
        <v>4760</v>
      </c>
      <c r="G1459" s="112" t="b">
        <v>1</v>
      </c>
      <c r="H1459" s="112" t="b">
        <v>0</v>
      </c>
      <c r="I1459" s="112" t="b">
        <v>0</v>
      </c>
      <c r="J1459" s="112" t="b">
        <v>0</v>
      </c>
      <c r="K1459" s="112" t="b">
        <v>0</v>
      </c>
      <c r="L1459" s="112" t="b">
        <v>0</v>
      </c>
    </row>
    <row r="1460" spans="1:12" ht="15">
      <c r="A1460" s="112" t="s">
        <v>3196</v>
      </c>
      <c r="B1460" s="112" t="s">
        <v>3146</v>
      </c>
      <c r="C1460" s="112">
        <v>2</v>
      </c>
      <c r="D1460" s="117">
        <v>0.00028920854220742794</v>
      </c>
      <c r="E1460" s="117">
        <v>1.9823358553865225</v>
      </c>
      <c r="F1460" s="112" t="s">
        <v>4760</v>
      </c>
      <c r="G1460" s="112" t="b">
        <v>1</v>
      </c>
      <c r="H1460" s="112" t="b">
        <v>0</v>
      </c>
      <c r="I1460" s="112" t="b">
        <v>0</v>
      </c>
      <c r="J1460" s="112" t="b">
        <v>0</v>
      </c>
      <c r="K1460" s="112" t="b">
        <v>0</v>
      </c>
      <c r="L1460" s="112" t="b">
        <v>0</v>
      </c>
    </row>
    <row r="1461" spans="1:12" ht="15">
      <c r="A1461" s="112" t="s">
        <v>3728</v>
      </c>
      <c r="B1461" s="112" t="s">
        <v>4539</v>
      </c>
      <c r="C1461" s="112">
        <v>2</v>
      </c>
      <c r="D1461" s="117">
        <v>0.0003333834626952086</v>
      </c>
      <c r="E1461" s="117">
        <v>3.526403899736798</v>
      </c>
      <c r="F1461" s="112" t="s">
        <v>4760</v>
      </c>
      <c r="G1461" s="112" t="b">
        <v>0</v>
      </c>
      <c r="H1461" s="112" t="b">
        <v>0</v>
      </c>
      <c r="I1461" s="112" t="b">
        <v>0</v>
      </c>
      <c r="J1461" s="112" t="b">
        <v>0</v>
      </c>
      <c r="K1461" s="112" t="b">
        <v>0</v>
      </c>
      <c r="L1461" s="112" t="b">
        <v>0</v>
      </c>
    </row>
    <row r="1462" spans="1:12" ht="15">
      <c r="A1462" s="112" t="s">
        <v>3450</v>
      </c>
      <c r="B1462" s="112" t="s">
        <v>4540</v>
      </c>
      <c r="C1462" s="112">
        <v>2</v>
      </c>
      <c r="D1462" s="117">
        <v>0.0003333834626952086</v>
      </c>
      <c r="E1462" s="117">
        <v>3.429493886728742</v>
      </c>
      <c r="F1462" s="112" t="s">
        <v>4760</v>
      </c>
      <c r="G1462" s="112" t="b">
        <v>0</v>
      </c>
      <c r="H1462" s="112" t="b">
        <v>0</v>
      </c>
      <c r="I1462" s="112" t="b">
        <v>0</v>
      </c>
      <c r="J1462" s="112" t="b">
        <v>0</v>
      </c>
      <c r="K1462" s="112" t="b">
        <v>0</v>
      </c>
      <c r="L1462" s="112" t="b">
        <v>0</v>
      </c>
    </row>
    <row r="1463" spans="1:12" ht="15">
      <c r="A1463" s="112" t="s">
        <v>4540</v>
      </c>
      <c r="B1463" s="112" t="s">
        <v>4020</v>
      </c>
      <c r="C1463" s="112">
        <v>2</v>
      </c>
      <c r="D1463" s="117">
        <v>0.0003333834626952086</v>
      </c>
      <c r="E1463" s="117">
        <v>3.651342636345098</v>
      </c>
      <c r="F1463" s="112" t="s">
        <v>4760</v>
      </c>
      <c r="G1463" s="112" t="b">
        <v>0</v>
      </c>
      <c r="H1463" s="112" t="b">
        <v>0</v>
      </c>
      <c r="I1463" s="112" t="b">
        <v>0</v>
      </c>
      <c r="J1463" s="112" t="b">
        <v>0</v>
      </c>
      <c r="K1463" s="112" t="b">
        <v>0</v>
      </c>
      <c r="L1463" s="112" t="b">
        <v>0</v>
      </c>
    </row>
    <row r="1464" spans="1:12" ht="15">
      <c r="A1464" s="112" t="s">
        <v>4020</v>
      </c>
      <c r="B1464" s="112" t="s">
        <v>4541</v>
      </c>
      <c r="C1464" s="112">
        <v>2</v>
      </c>
      <c r="D1464" s="117">
        <v>0.0003333834626952086</v>
      </c>
      <c r="E1464" s="117">
        <v>3.651342636345098</v>
      </c>
      <c r="F1464" s="112" t="s">
        <v>4760</v>
      </c>
      <c r="G1464" s="112" t="b">
        <v>0</v>
      </c>
      <c r="H1464" s="112" t="b">
        <v>0</v>
      </c>
      <c r="I1464" s="112" t="b">
        <v>0</v>
      </c>
      <c r="J1464" s="112" t="b">
        <v>0</v>
      </c>
      <c r="K1464" s="112" t="b">
        <v>0</v>
      </c>
      <c r="L1464" s="112" t="b">
        <v>0</v>
      </c>
    </row>
    <row r="1465" spans="1:12" ht="15">
      <c r="A1465" s="112" t="s">
        <v>4541</v>
      </c>
      <c r="B1465" s="112" t="s">
        <v>3356</v>
      </c>
      <c r="C1465" s="112">
        <v>2</v>
      </c>
      <c r="D1465" s="117">
        <v>0.0003333834626952086</v>
      </c>
      <c r="E1465" s="117">
        <v>3.225373904072817</v>
      </c>
      <c r="F1465" s="112" t="s">
        <v>4760</v>
      </c>
      <c r="G1465" s="112" t="b">
        <v>0</v>
      </c>
      <c r="H1465" s="112" t="b">
        <v>0</v>
      </c>
      <c r="I1465" s="112" t="b">
        <v>0</v>
      </c>
      <c r="J1465" s="112" t="b">
        <v>0</v>
      </c>
      <c r="K1465" s="112" t="b">
        <v>0</v>
      </c>
      <c r="L1465" s="112" t="b">
        <v>0</v>
      </c>
    </row>
    <row r="1466" spans="1:12" ht="15">
      <c r="A1466" s="112" t="s">
        <v>3095</v>
      </c>
      <c r="B1466" s="112" t="s">
        <v>3450</v>
      </c>
      <c r="C1466" s="112">
        <v>2</v>
      </c>
      <c r="D1466" s="117">
        <v>0.00028920854220742794</v>
      </c>
      <c r="E1466" s="117">
        <v>1.7648519111726162</v>
      </c>
      <c r="F1466" s="112" t="s">
        <v>4760</v>
      </c>
      <c r="G1466" s="112" t="b">
        <v>0</v>
      </c>
      <c r="H1466" s="112" t="b">
        <v>0</v>
      </c>
      <c r="I1466" s="112" t="b">
        <v>0</v>
      </c>
      <c r="J1466" s="112" t="b">
        <v>0</v>
      </c>
      <c r="K1466" s="112" t="b">
        <v>0</v>
      </c>
      <c r="L1466" s="112" t="b">
        <v>0</v>
      </c>
    </row>
    <row r="1467" spans="1:12" ht="15">
      <c r="A1467" s="112" t="s">
        <v>3262</v>
      </c>
      <c r="B1467" s="112" t="s">
        <v>3090</v>
      </c>
      <c r="C1467" s="112">
        <v>2</v>
      </c>
      <c r="D1467" s="117">
        <v>0.00028920854220742794</v>
      </c>
      <c r="E1467" s="117">
        <v>1.4083045876588036</v>
      </c>
      <c r="F1467" s="112" t="s">
        <v>4760</v>
      </c>
      <c r="G1467" s="112" t="b">
        <v>1</v>
      </c>
      <c r="H1467" s="112" t="b">
        <v>0</v>
      </c>
      <c r="I1467" s="112" t="b">
        <v>0</v>
      </c>
      <c r="J1467" s="112" t="b">
        <v>0</v>
      </c>
      <c r="K1467" s="112" t="b">
        <v>0</v>
      </c>
      <c r="L1467" s="112" t="b">
        <v>0</v>
      </c>
    </row>
    <row r="1468" spans="1:12" ht="15">
      <c r="A1468" s="112" t="s">
        <v>3239</v>
      </c>
      <c r="B1468" s="112" t="s">
        <v>3316</v>
      </c>
      <c r="C1468" s="112">
        <v>2</v>
      </c>
      <c r="D1468" s="117">
        <v>0.00028920854220742794</v>
      </c>
      <c r="E1468" s="117">
        <v>2.485011214578573</v>
      </c>
      <c r="F1468" s="112" t="s">
        <v>4760</v>
      </c>
      <c r="G1468" s="112" t="b">
        <v>0</v>
      </c>
      <c r="H1468" s="112" t="b">
        <v>0</v>
      </c>
      <c r="I1468" s="112" t="b">
        <v>0</v>
      </c>
      <c r="J1468" s="112" t="b">
        <v>0</v>
      </c>
      <c r="K1468" s="112" t="b">
        <v>0</v>
      </c>
      <c r="L1468" s="112" t="b">
        <v>0</v>
      </c>
    </row>
    <row r="1469" spans="1:12" ht="15">
      <c r="A1469" s="112" t="s">
        <v>3316</v>
      </c>
      <c r="B1469" s="112" t="s">
        <v>3262</v>
      </c>
      <c r="C1469" s="112">
        <v>2</v>
      </c>
      <c r="D1469" s="117">
        <v>0.00028920854220742794</v>
      </c>
      <c r="E1469" s="117">
        <v>2.526403899736798</v>
      </c>
      <c r="F1469" s="112" t="s">
        <v>4760</v>
      </c>
      <c r="G1469" s="112" t="b">
        <v>0</v>
      </c>
      <c r="H1469" s="112" t="b">
        <v>0</v>
      </c>
      <c r="I1469" s="112" t="b">
        <v>0</v>
      </c>
      <c r="J1469" s="112" t="b">
        <v>1</v>
      </c>
      <c r="K1469" s="112" t="b">
        <v>0</v>
      </c>
      <c r="L1469" s="112" t="b">
        <v>0</v>
      </c>
    </row>
    <row r="1470" spans="1:12" ht="15">
      <c r="A1470" s="112" t="s">
        <v>3108</v>
      </c>
      <c r="B1470" s="112" t="s">
        <v>3092</v>
      </c>
      <c r="C1470" s="112">
        <v>2</v>
      </c>
      <c r="D1470" s="117">
        <v>0.00028920854220742794</v>
      </c>
      <c r="E1470" s="117">
        <v>0.8879146427821608</v>
      </c>
      <c r="F1470" s="112" t="s">
        <v>4760</v>
      </c>
      <c r="G1470" s="112" t="b">
        <v>0</v>
      </c>
      <c r="H1470" s="112" t="b">
        <v>0</v>
      </c>
      <c r="I1470" s="112" t="b">
        <v>0</v>
      </c>
      <c r="J1470" s="112" t="b">
        <v>0</v>
      </c>
      <c r="K1470" s="112" t="b">
        <v>0</v>
      </c>
      <c r="L1470" s="112" t="b">
        <v>0</v>
      </c>
    </row>
    <row r="1471" spans="1:12" ht="15">
      <c r="A1471" s="112" t="s">
        <v>3153</v>
      </c>
      <c r="B1471" s="112" t="s">
        <v>4546</v>
      </c>
      <c r="C1471" s="112">
        <v>2</v>
      </c>
      <c r="D1471" s="117">
        <v>0.00028920854220742794</v>
      </c>
      <c r="E1471" s="117">
        <v>2.8731913859614546</v>
      </c>
      <c r="F1471" s="112" t="s">
        <v>4760</v>
      </c>
      <c r="G1471" s="112" t="b">
        <v>0</v>
      </c>
      <c r="H1471" s="112" t="b">
        <v>0</v>
      </c>
      <c r="I1471" s="112" t="b">
        <v>0</v>
      </c>
      <c r="J1471" s="112" t="b">
        <v>0</v>
      </c>
      <c r="K1471" s="112" t="b">
        <v>0</v>
      </c>
      <c r="L1471" s="112" t="b">
        <v>0</v>
      </c>
    </row>
    <row r="1472" spans="1:12" ht="15">
      <c r="A1472" s="112" t="s">
        <v>4546</v>
      </c>
      <c r="B1472" s="112" t="s">
        <v>3362</v>
      </c>
      <c r="C1472" s="112">
        <v>2</v>
      </c>
      <c r="D1472" s="117">
        <v>0.00028920854220742794</v>
      </c>
      <c r="E1472" s="117">
        <v>3.2833658510505037</v>
      </c>
      <c r="F1472" s="112" t="s">
        <v>4760</v>
      </c>
      <c r="G1472" s="112" t="b">
        <v>0</v>
      </c>
      <c r="H1472" s="112" t="b">
        <v>0</v>
      </c>
      <c r="I1472" s="112" t="b">
        <v>0</v>
      </c>
      <c r="J1472" s="112" t="b">
        <v>0</v>
      </c>
      <c r="K1472" s="112" t="b">
        <v>0</v>
      </c>
      <c r="L1472" s="112" t="b">
        <v>0</v>
      </c>
    </row>
    <row r="1473" spans="1:12" ht="15">
      <c r="A1473" s="112" t="s">
        <v>3861</v>
      </c>
      <c r="B1473" s="112" t="s">
        <v>4549</v>
      </c>
      <c r="C1473" s="112">
        <v>2</v>
      </c>
      <c r="D1473" s="117">
        <v>0.00028920854220742794</v>
      </c>
      <c r="E1473" s="117">
        <v>3.651342636345098</v>
      </c>
      <c r="F1473" s="112" t="s">
        <v>4760</v>
      </c>
      <c r="G1473" s="112" t="b">
        <v>0</v>
      </c>
      <c r="H1473" s="112" t="b">
        <v>0</v>
      </c>
      <c r="I1473" s="112" t="b">
        <v>0</v>
      </c>
      <c r="J1473" s="112" t="b">
        <v>0</v>
      </c>
      <c r="K1473" s="112" t="b">
        <v>0</v>
      </c>
      <c r="L1473" s="112" t="b">
        <v>0</v>
      </c>
    </row>
    <row r="1474" spans="1:12" ht="15">
      <c r="A1474" s="112" t="s">
        <v>3078</v>
      </c>
      <c r="B1474" s="112" t="s">
        <v>3153</v>
      </c>
      <c r="C1474" s="112">
        <v>2</v>
      </c>
      <c r="D1474" s="117">
        <v>0.00028920854220742794</v>
      </c>
      <c r="E1474" s="117">
        <v>0.7542656331356777</v>
      </c>
      <c r="F1474" s="112" t="s">
        <v>4760</v>
      </c>
      <c r="G1474" s="112" t="b">
        <v>1</v>
      </c>
      <c r="H1474" s="112" t="b">
        <v>0</v>
      </c>
      <c r="I1474" s="112" t="b">
        <v>0</v>
      </c>
      <c r="J1474" s="112" t="b">
        <v>0</v>
      </c>
      <c r="K1474" s="112" t="b">
        <v>0</v>
      </c>
      <c r="L1474" s="112" t="b">
        <v>0</v>
      </c>
    </row>
    <row r="1475" spans="1:12" ht="15">
      <c r="A1475" s="112" t="s">
        <v>3090</v>
      </c>
      <c r="B1475" s="112" t="s">
        <v>3142</v>
      </c>
      <c r="C1475" s="112">
        <v>2</v>
      </c>
      <c r="D1475" s="117">
        <v>0.0003333834626952086</v>
      </c>
      <c r="E1475" s="117">
        <v>1.1072745919948224</v>
      </c>
      <c r="F1475" s="112" t="s">
        <v>4760</v>
      </c>
      <c r="G1475" s="112" t="b">
        <v>0</v>
      </c>
      <c r="H1475" s="112" t="b">
        <v>0</v>
      </c>
      <c r="I1475" s="112" t="b">
        <v>0</v>
      </c>
      <c r="J1475" s="112" t="b">
        <v>0</v>
      </c>
      <c r="K1475" s="112" t="b">
        <v>0</v>
      </c>
      <c r="L1475" s="112" t="b">
        <v>0</v>
      </c>
    </row>
    <row r="1476" spans="1:12" ht="15">
      <c r="A1476" s="112" t="s">
        <v>4561</v>
      </c>
      <c r="B1476" s="112" t="s">
        <v>4562</v>
      </c>
      <c r="C1476" s="112">
        <v>2</v>
      </c>
      <c r="D1476" s="117">
        <v>0.00028920854220742794</v>
      </c>
      <c r="E1476" s="117">
        <v>3.8274338954007794</v>
      </c>
      <c r="F1476" s="112" t="s">
        <v>4760</v>
      </c>
      <c r="G1476" s="112" t="b">
        <v>0</v>
      </c>
      <c r="H1476" s="112" t="b">
        <v>0</v>
      </c>
      <c r="I1476" s="112" t="b">
        <v>0</v>
      </c>
      <c r="J1476" s="112" t="b">
        <v>0</v>
      </c>
      <c r="K1476" s="112" t="b">
        <v>0</v>
      </c>
      <c r="L1476" s="112" t="b">
        <v>0</v>
      </c>
    </row>
    <row r="1477" spans="1:12" ht="15">
      <c r="A1477" s="112" t="s">
        <v>4017</v>
      </c>
      <c r="B1477" s="112" t="s">
        <v>4563</v>
      </c>
      <c r="C1477" s="112">
        <v>2</v>
      </c>
      <c r="D1477" s="117">
        <v>0.00028920854220742794</v>
      </c>
      <c r="E1477" s="117">
        <v>3.651342636345098</v>
      </c>
      <c r="F1477" s="112" t="s">
        <v>4760</v>
      </c>
      <c r="G1477" s="112" t="b">
        <v>0</v>
      </c>
      <c r="H1477" s="112" t="b">
        <v>0</v>
      </c>
      <c r="I1477" s="112" t="b">
        <v>0</v>
      </c>
      <c r="J1477" s="112" t="b">
        <v>0</v>
      </c>
      <c r="K1477" s="112" t="b">
        <v>0</v>
      </c>
      <c r="L1477" s="112" t="b">
        <v>0</v>
      </c>
    </row>
    <row r="1478" spans="1:12" ht="15">
      <c r="A1478" s="112" t="s">
        <v>4563</v>
      </c>
      <c r="B1478" s="112" t="s">
        <v>4018</v>
      </c>
      <c r="C1478" s="112">
        <v>2</v>
      </c>
      <c r="D1478" s="117">
        <v>0.00028920854220742794</v>
      </c>
      <c r="E1478" s="117">
        <v>3.651342636345098</v>
      </c>
      <c r="F1478" s="112" t="s">
        <v>4760</v>
      </c>
      <c r="G1478" s="112" t="b">
        <v>0</v>
      </c>
      <c r="H1478" s="112" t="b">
        <v>0</v>
      </c>
      <c r="I1478" s="112" t="b">
        <v>0</v>
      </c>
      <c r="J1478" s="112" t="b">
        <v>0</v>
      </c>
      <c r="K1478" s="112" t="b">
        <v>0</v>
      </c>
      <c r="L1478" s="112" t="b">
        <v>0</v>
      </c>
    </row>
    <row r="1479" spans="1:12" ht="15">
      <c r="A1479" s="112" t="s">
        <v>3081</v>
      </c>
      <c r="B1479" s="112" t="s">
        <v>4023</v>
      </c>
      <c r="C1479" s="112">
        <v>2</v>
      </c>
      <c r="D1479" s="117">
        <v>0.0003333834626952086</v>
      </c>
      <c r="E1479" s="117">
        <v>1.7143265288802838</v>
      </c>
      <c r="F1479" s="112" t="s">
        <v>4760</v>
      </c>
      <c r="G1479" s="112" t="b">
        <v>0</v>
      </c>
      <c r="H1479" s="112" t="b">
        <v>0</v>
      </c>
      <c r="I1479" s="112" t="b">
        <v>0</v>
      </c>
      <c r="J1479" s="112" t="b">
        <v>0</v>
      </c>
      <c r="K1479" s="112" t="b">
        <v>0</v>
      </c>
      <c r="L1479" s="112" t="b">
        <v>0</v>
      </c>
    </row>
    <row r="1480" spans="1:12" ht="15">
      <c r="A1480" s="112" t="s">
        <v>4023</v>
      </c>
      <c r="B1480" s="112" t="s">
        <v>3104</v>
      </c>
      <c r="C1480" s="112">
        <v>2</v>
      </c>
      <c r="D1480" s="117">
        <v>0.0003333834626952086</v>
      </c>
      <c r="E1480" s="117">
        <v>2.2621765519805654</v>
      </c>
      <c r="F1480" s="112" t="s">
        <v>4760</v>
      </c>
      <c r="G1480" s="112" t="b">
        <v>0</v>
      </c>
      <c r="H1480" s="112" t="b">
        <v>0</v>
      </c>
      <c r="I1480" s="112" t="b">
        <v>0</v>
      </c>
      <c r="J1480" s="112" t="b">
        <v>0</v>
      </c>
      <c r="K1480" s="112" t="b">
        <v>0</v>
      </c>
      <c r="L1480" s="112" t="b">
        <v>0</v>
      </c>
    </row>
    <row r="1481" spans="1:12" ht="15">
      <c r="A1481" s="112" t="s">
        <v>3181</v>
      </c>
      <c r="B1481" s="112" t="s">
        <v>4025</v>
      </c>
      <c r="C1481" s="112">
        <v>2</v>
      </c>
      <c r="D1481" s="117">
        <v>0.0003333834626952086</v>
      </c>
      <c r="E1481" s="117">
        <v>2.806244596330841</v>
      </c>
      <c r="F1481" s="112" t="s">
        <v>4760</v>
      </c>
      <c r="G1481" s="112" t="b">
        <v>0</v>
      </c>
      <c r="H1481" s="112" t="b">
        <v>0</v>
      </c>
      <c r="I1481" s="112" t="b">
        <v>0</v>
      </c>
      <c r="J1481" s="112" t="b">
        <v>0</v>
      </c>
      <c r="K1481" s="112" t="b">
        <v>0</v>
      </c>
      <c r="L1481" s="112" t="b">
        <v>0</v>
      </c>
    </row>
    <row r="1482" spans="1:12" ht="15">
      <c r="A1482" s="112" t="s">
        <v>3095</v>
      </c>
      <c r="B1482" s="112" t="s">
        <v>4574</v>
      </c>
      <c r="C1482" s="112">
        <v>2</v>
      </c>
      <c r="D1482" s="117">
        <v>0.0003333834626952086</v>
      </c>
      <c r="E1482" s="117">
        <v>2.241973165892279</v>
      </c>
      <c r="F1482" s="112" t="s">
        <v>4760</v>
      </c>
      <c r="G1482" s="112" t="b">
        <v>0</v>
      </c>
      <c r="H1482" s="112" t="b">
        <v>0</v>
      </c>
      <c r="I1482" s="112" t="b">
        <v>0</v>
      </c>
      <c r="J1482" s="112" t="b">
        <v>0</v>
      </c>
      <c r="K1482" s="112" t="b">
        <v>0</v>
      </c>
      <c r="L1482" s="112" t="b">
        <v>0</v>
      </c>
    </row>
    <row r="1483" spans="1:12" ht="15">
      <c r="A1483" s="112" t="s">
        <v>3078</v>
      </c>
      <c r="B1483" s="112" t="s">
        <v>3496</v>
      </c>
      <c r="C1483" s="112">
        <v>2</v>
      </c>
      <c r="D1483" s="117">
        <v>0.00028920854220742794</v>
      </c>
      <c r="E1483" s="117">
        <v>1.4074781469110214</v>
      </c>
      <c r="F1483" s="112" t="s">
        <v>4760</v>
      </c>
      <c r="G1483" s="112" t="b">
        <v>1</v>
      </c>
      <c r="H1483" s="112" t="b">
        <v>0</v>
      </c>
      <c r="I1483" s="112" t="b">
        <v>0</v>
      </c>
      <c r="J1483" s="112" t="b">
        <v>0</v>
      </c>
      <c r="K1483" s="112" t="b">
        <v>0</v>
      </c>
      <c r="L1483" s="112" t="b">
        <v>0</v>
      </c>
    </row>
    <row r="1484" spans="1:12" ht="15">
      <c r="A1484" s="112" t="s">
        <v>3211</v>
      </c>
      <c r="B1484" s="112" t="s">
        <v>3197</v>
      </c>
      <c r="C1484" s="112">
        <v>2</v>
      </c>
      <c r="D1484" s="117">
        <v>0.00028920854220742794</v>
      </c>
      <c r="E1484" s="117">
        <v>2.1694224987436668</v>
      </c>
      <c r="F1484" s="112" t="s">
        <v>4760</v>
      </c>
      <c r="G1484" s="112" t="b">
        <v>0</v>
      </c>
      <c r="H1484" s="112" t="b">
        <v>0</v>
      </c>
      <c r="I1484" s="112" t="b">
        <v>0</v>
      </c>
      <c r="J1484" s="112" t="b">
        <v>0</v>
      </c>
      <c r="K1484" s="112" t="b">
        <v>0</v>
      </c>
      <c r="L1484" s="112" t="b">
        <v>0</v>
      </c>
    </row>
    <row r="1485" spans="1:12" ht="15">
      <c r="A1485" s="112" t="s">
        <v>3595</v>
      </c>
      <c r="B1485" s="112" t="s">
        <v>3211</v>
      </c>
      <c r="C1485" s="112">
        <v>2</v>
      </c>
      <c r="D1485" s="117">
        <v>0.0003333834626952086</v>
      </c>
      <c r="E1485" s="117">
        <v>2.7134905430939424</v>
      </c>
      <c r="F1485" s="112" t="s">
        <v>4760</v>
      </c>
      <c r="G1485" s="112" t="b">
        <v>0</v>
      </c>
      <c r="H1485" s="112" t="b">
        <v>1</v>
      </c>
      <c r="I1485" s="112" t="b">
        <v>0</v>
      </c>
      <c r="J1485" s="112" t="b">
        <v>0</v>
      </c>
      <c r="K1485" s="112" t="b">
        <v>0</v>
      </c>
      <c r="L1485" s="112" t="b">
        <v>0</v>
      </c>
    </row>
    <row r="1486" spans="1:12" ht="15">
      <c r="A1486" s="112" t="s">
        <v>3078</v>
      </c>
      <c r="B1486" s="112" t="s">
        <v>4581</v>
      </c>
      <c r="C1486" s="112">
        <v>2</v>
      </c>
      <c r="D1486" s="117">
        <v>0.0003333834626952086</v>
      </c>
      <c r="E1486" s="117">
        <v>1.7085081425750026</v>
      </c>
      <c r="F1486" s="112" t="s">
        <v>4760</v>
      </c>
      <c r="G1486" s="112" t="b">
        <v>1</v>
      </c>
      <c r="H1486" s="112" t="b">
        <v>0</v>
      </c>
      <c r="I1486" s="112" t="b">
        <v>0</v>
      </c>
      <c r="J1486" s="112" t="b">
        <v>0</v>
      </c>
      <c r="K1486" s="112" t="b">
        <v>0</v>
      </c>
      <c r="L1486" s="112" t="b">
        <v>0</v>
      </c>
    </row>
    <row r="1487" spans="1:12" ht="15">
      <c r="A1487" s="112" t="s">
        <v>3104</v>
      </c>
      <c r="B1487" s="112" t="s">
        <v>4582</v>
      </c>
      <c r="C1487" s="112">
        <v>2</v>
      </c>
      <c r="D1487" s="117">
        <v>0.0003333834626952086</v>
      </c>
      <c r="E1487" s="117">
        <v>2.456366033129043</v>
      </c>
      <c r="F1487" s="112" t="s">
        <v>4760</v>
      </c>
      <c r="G1487" s="112" t="b">
        <v>0</v>
      </c>
      <c r="H1487" s="112" t="b">
        <v>0</v>
      </c>
      <c r="I1487" s="112" t="b">
        <v>0</v>
      </c>
      <c r="J1487" s="112" t="b">
        <v>0</v>
      </c>
      <c r="K1487" s="112" t="b">
        <v>0</v>
      </c>
      <c r="L1487" s="112" t="b">
        <v>0</v>
      </c>
    </row>
    <row r="1488" spans="1:12" ht="15">
      <c r="A1488" s="112" t="s">
        <v>3104</v>
      </c>
      <c r="B1488" s="112" t="s">
        <v>3090</v>
      </c>
      <c r="C1488" s="112">
        <v>2</v>
      </c>
      <c r="D1488" s="117">
        <v>0.00028920854220742794</v>
      </c>
      <c r="E1488" s="117">
        <v>0.7362067297230861</v>
      </c>
      <c r="F1488" s="112" t="s">
        <v>4760</v>
      </c>
      <c r="G1488" s="112" t="b">
        <v>0</v>
      </c>
      <c r="H1488" s="112" t="b">
        <v>0</v>
      </c>
      <c r="I1488" s="112" t="b">
        <v>0</v>
      </c>
      <c r="J1488" s="112" t="b">
        <v>0</v>
      </c>
      <c r="K1488" s="112" t="b">
        <v>0</v>
      </c>
      <c r="L1488" s="112" t="b">
        <v>0</v>
      </c>
    </row>
    <row r="1489" spans="1:12" ht="15">
      <c r="A1489" s="112" t="s">
        <v>3515</v>
      </c>
      <c r="B1489" s="112" t="s">
        <v>3635</v>
      </c>
      <c r="C1489" s="112">
        <v>2</v>
      </c>
      <c r="D1489" s="117">
        <v>0.0003333834626952086</v>
      </c>
      <c r="E1489" s="117">
        <v>3.1284638910647606</v>
      </c>
      <c r="F1489" s="112" t="s">
        <v>4760</v>
      </c>
      <c r="G1489" s="112" t="b">
        <v>0</v>
      </c>
      <c r="H1489" s="112" t="b">
        <v>0</v>
      </c>
      <c r="I1489" s="112" t="b">
        <v>0</v>
      </c>
      <c r="J1489" s="112" t="b">
        <v>0</v>
      </c>
      <c r="K1489" s="112" t="b">
        <v>0</v>
      </c>
      <c r="L1489" s="112" t="b">
        <v>0</v>
      </c>
    </row>
    <row r="1490" spans="1:12" ht="15">
      <c r="A1490" s="112" t="s">
        <v>3591</v>
      </c>
      <c r="B1490" s="112" t="s">
        <v>4589</v>
      </c>
      <c r="C1490" s="112">
        <v>2</v>
      </c>
      <c r="D1490" s="117">
        <v>0.0003333834626952086</v>
      </c>
      <c r="E1490" s="117">
        <v>3.429493886728742</v>
      </c>
      <c r="F1490" s="112" t="s">
        <v>4760</v>
      </c>
      <c r="G1490" s="112" t="b">
        <v>0</v>
      </c>
      <c r="H1490" s="112" t="b">
        <v>0</v>
      </c>
      <c r="I1490" s="112" t="b">
        <v>0</v>
      </c>
      <c r="J1490" s="112" t="b">
        <v>0</v>
      </c>
      <c r="K1490" s="112" t="b">
        <v>0</v>
      </c>
      <c r="L1490" s="112" t="b">
        <v>0</v>
      </c>
    </row>
    <row r="1491" spans="1:12" ht="15">
      <c r="A1491" s="112" t="s">
        <v>3958</v>
      </c>
      <c r="B1491" s="112" t="s">
        <v>4591</v>
      </c>
      <c r="C1491" s="112">
        <v>2</v>
      </c>
      <c r="D1491" s="117">
        <v>0.00028920854220742794</v>
      </c>
      <c r="E1491" s="117">
        <v>3.651342636345098</v>
      </c>
      <c r="F1491" s="112" t="s">
        <v>4760</v>
      </c>
      <c r="G1491" s="112" t="b">
        <v>0</v>
      </c>
      <c r="H1491" s="112" t="b">
        <v>0</v>
      </c>
      <c r="I1491" s="112" t="b">
        <v>0</v>
      </c>
      <c r="J1491" s="112" t="b">
        <v>0</v>
      </c>
      <c r="K1491" s="112" t="b">
        <v>0</v>
      </c>
      <c r="L1491" s="112" t="b">
        <v>0</v>
      </c>
    </row>
    <row r="1492" spans="1:12" ht="15">
      <c r="A1492" s="112" t="s">
        <v>4591</v>
      </c>
      <c r="B1492" s="112" t="s">
        <v>3720</v>
      </c>
      <c r="C1492" s="112">
        <v>2</v>
      </c>
      <c r="D1492" s="117">
        <v>0.00028920854220742794</v>
      </c>
      <c r="E1492" s="117">
        <v>3.526403899736798</v>
      </c>
      <c r="F1492" s="112" t="s">
        <v>4760</v>
      </c>
      <c r="G1492" s="112" t="b">
        <v>0</v>
      </c>
      <c r="H1492" s="112" t="b">
        <v>0</v>
      </c>
      <c r="I1492" s="112" t="b">
        <v>0</v>
      </c>
      <c r="J1492" s="112" t="b">
        <v>0</v>
      </c>
      <c r="K1492" s="112" t="b">
        <v>0</v>
      </c>
      <c r="L1492" s="112" t="b">
        <v>0</v>
      </c>
    </row>
    <row r="1493" spans="1:12" ht="15">
      <c r="A1493" s="112" t="s">
        <v>3096</v>
      </c>
      <c r="B1493" s="112" t="s">
        <v>3396</v>
      </c>
      <c r="C1493" s="112">
        <v>2</v>
      </c>
      <c r="D1493" s="117">
        <v>0.00028920854220742794</v>
      </c>
      <c r="E1493" s="117">
        <v>1.7270633502832164</v>
      </c>
      <c r="F1493" s="112" t="s">
        <v>4760</v>
      </c>
      <c r="G1493" s="112" t="b">
        <v>0</v>
      </c>
      <c r="H1493" s="112" t="b">
        <v>0</v>
      </c>
      <c r="I1493" s="112" t="b">
        <v>0</v>
      </c>
      <c r="J1493" s="112" t="b">
        <v>0</v>
      </c>
      <c r="K1493" s="112" t="b">
        <v>0</v>
      </c>
      <c r="L1493" s="112" t="b">
        <v>0</v>
      </c>
    </row>
    <row r="1494" spans="1:12" ht="15">
      <c r="A1494" s="112" t="s">
        <v>3353</v>
      </c>
      <c r="B1494" s="112" t="s">
        <v>4593</v>
      </c>
      <c r="C1494" s="112">
        <v>2</v>
      </c>
      <c r="D1494" s="117">
        <v>0.00028920854220742794</v>
      </c>
      <c r="E1494" s="117">
        <v>3.225373904072817</v>
      </c>
      <c r="F1494" s="112" t="s">
        <v>4760</v>
      </c>
      <c r="G1494" s="112" t="b">
        <v>0</v>
      </c>
      <c r="H1494" s="112" t="b">
        <v>0</v>
      </c>
      <c r="I1494" s="112" t="b">
        <v>0</v>
      </c>
      <c r="J1494" s="112" t="b">
        <v>0</v>
      </c>
      <c r="K1494" s="112" t="b">
        <v>0</v>
      </c>
      <c r="L1494" s="112" t="b">
        <v>0</v>
      </c>
    </row>
    <row r="1495" spans="1:12" ht="15">
      <c r="A1495" s="112" t="s">
        <v>4593</v>
      </c>
      <c r="B1495" s="112" t="s">
        <v>4594</v>
      </c>
      <c r="C1495" s="112">
        <v>2</v>
      </c>
      <c r="D1495" s="117">
        <v>0.00028920854220742794</v>
      </c>
      <c r="E1495" s="117">
        <v>3.8274338954007794</v>
      </c>
      <c r="F1495" s="112" t="s">
        <v>4760</v>
      </c>
      <c r="G1495" s="112" t="b">
        <v>0</v>
      </c>
      <c r="H1495" s="112" t="b">
        <v>0</v>
      </c>
      <c r="I1495" s="112" t="b">
        <v>0</v>
      </c>
      <c r="J1495" s="112" t="b">
        <v>0</v>
      </c>
      <c r="K1495" s="112" t="b">
        <v>0</v>
      </c>
      <c r="L1495" s="112" t="b">
        <v>0</v>
      </c>
    </row>
    <row r="1496" spans="1:12" ht="15">
      <c r="A1496" s="112" t="s">
        <v>4594</v>
      </c>
      <c r="B1496" s="112" t="s">
        <v>3353</v>
      </c>
      <c r="C1496" s="112">
        <v>2</v>
      </c>
      <c r="D1496" s="117">
        <v>0.00028920854220742794</v>
      </c>
      <c r="E1496" s="117">
        <v>3.225373904072817</v>
      </c>
      <c r="F1496" s="112" t="s">
        <v>4760</v>
      </c>
      <c r="G1496" s="112" t="b">
        <v>0</v>
      </c>
      <c r="H1496" s="112" t="b">
        <v>0</v>
      </c>
      <c r="I1496" s="112" t="b">
        <v>0</v>
      </c>
      <c r="J1496" s="112" t="b">
        <v>0</v>
      </c>
      <c r="K1496" s="112" t="b">
        <v>0</v>
      </c>
      <c r="L1496" s="112" t="b">
        <v>0</v>
      </c>
    </row>
    <row r="1497" spans="1:12" ht="15">
      <c r="A1497" s="112" t="s">
        <v>3353</v>
      </c>
      <c r="B1497" s="112" t="s">
        <v>4595</v>
      </c>
      <c r="C1497" s="112">
        <v>2</v>
      </c>
      <c r="D1497" s="117">
        <v>0.00028920854220742794</v>
      </c>
      <c r="E1497" s="117">
        <v>3.225373904072817</v>
      </c>
      <c r="F1497" s="112" t="s">
        <v>4760</v>
      </c>
      <c r="G1497" s="112" t="b">
        <v>0</v>
      </c>
      <c r="H1497" s="112" t="b">
        <v>0</v>
      </c>
      <c r="I1497" s="112" t="b">
        <v>0</v>
      </c>
      <c r="J1497" s="112" t="b">
        <v>0</v>
      </c>
      <c r="K1497" s="112" t="b">
        <v>0</v>
      </c>
      <c r="L1497" s="112" t="b">
        <v>0</v>
      </c>
    </row>
    <row r="1498" spans="1:12" ht="15">
      <c r="A1498" s="112" t="s">
        <v>4595</v>
      </c>
      <c r="B1498" s="112" t="s">
        <v>4596</v>
      </c>
      <c r="C1498" s="112">
        <v>2</v>
      </c>
      <c r="D1498" s="117">
        <v>0.00028920854220742794</v>
      </c>
      <c r="E1498" s="117">
        <v>3.8274338954007794</v>
      </c>
      <c r="F1498" s="112" t="s">
        <v>4760</v>
      </c>
      <c r="G1498" s="112" t="b">
        <v>0</v>
      </c>
      <c r="H1498" s="112" t="b">
        <v>0</v>
      </c>
      <c r="I1498" s="112" t="b">
        <v>0</v>
      </c>
      <c r="J1498" s="112" t="b">
        <v>0</v>
      </c>
      <c r="K1498" s="112" t="b">
        <v>0</v>
      </c>
      <c r="L1498" s="112" t="b">
        <v>0</v>
      </c>
    </row>
    <row r="1499" spans="1:12" ht="15">
      <c r="A1499" s="112" t="s">
        <v>4596</v>
      </c>
      <c r="B1499" s="112" t="s">
        <v>3353</v>
      </c>
      <c r="C1499" s="112">
        <v>2</v>
      </c>
      <c r="D1499" s="117">
        <v>0.00028920854220742794</v>
      </c>
      <c r="E1499" s="117">
        <v>3.225373904072817</v>
      </c>
      <c r="F1499" s="112" t="s">
        <v>4760</v>
      </c>
      <c r="G1499" s="112" t="b">
        <v>0</v>
      </c>
      <c r="H1499" s="112" t="b">
        <v>0</v>
      </c>
      <c r="I1499" s="112" t="b">
        <v>0</v>
      </c>
      <c r="J1499" s="112" t="b">
        <v>0</v>
      </c>
      <c r="K1499" s="112" t="b">
        <v>0</v>
      </c>
      <c r="L1499" s="112" t="b">
        <v>0</v>
      </c>
    </row>
    <row r="1500" spans="1:12" ht="15">
      <c r="A1500" s="112" t="s">
        <v>3505</v>
      </c>
      <c r="B1500" s="112" t="s">
        <v>4597</v>
      </c>
      <c r="C1500" s="112">
        <v>2</v>
      </c>
      <c r="D1500" s="117">
        <v>0.0003333834626952086</v>
      </c>
      <c r="E1500" s="117">
        <v>3.350312640681117</v>
      </c>
      <c r="F1500" s="112" t="s">
        <v>4760</v>
      </c>
      <c r="G1500" s="112" t="b">
        <v>1</v>
      </c>
      <c r="H1500" s="112" t="b">
        <v>0</v>
      </c>
      <c r="I1500" s="112" t="b">
        <v>0</v>
      </c>
      <c r="J1500" s="112" t="b">
        <v>0</v>
      </c>
      <c r="K1500" s="112" t="b">
        <v>0</v>
      </c>
      <c r="L1500" s="112" t="b">
        <v>0</v>
      </c>
    </row>
    <row r="1501" spans="1:12" ht="15">
      <c r="A1501" s="112" t="s">
        <v>3213</v>
      </c>
      <c r="B1501" s="112" t="s">
        <v>3082</v>
      </c>
      <c r="C1501" s="112">
        <v>2</v>
      </c>
      <c r="D1501" s="117">
        <v>0.00028920854220742794</v>
      </c>
      <c r="E1501" s="117">
        <v>1.2232078423163093</v>
      </c>
      <c r="F1501" s="112" t="s">
        <v>4760</v>
      </c>
      <c r="G1501" s="112" t="b">
        <v>0</v>
      </c>
      <c r="H1501" s="112" t="b">
        <v>0</v>
      </c>
      <c r="I1501" s="112" t="b">
        <v>0</v>
      </c>
      <c r="J1501" s="112" t="b">
        <v>0</v>
      </c>
      <c r="K1501" s="112" t="b">
        <v>0</v>
      </c>
      <c r="L1501" s="112" t="b">
        <v>0</v>
      </c>
    </row>
    <row r="1502" spans="1:12" ht="15">
      <c r="A1502" s="112" t="s">
        <v>4599</v>
      </c>
      <c r="B1502" s="112" t="s">
        <v>4600</v>
      </c>
      <c r="C1502" s="112">
        <v>2</v>
      </c>
      <c r="D1502" s="117">
        <v>0.0003333834626952086</v>
      </c>
      <c r="E1502" s="117">
        <v>3.8274338954007794</v>
      </c>
      <c r="F1502" s="112" t="s">
        <v>4760</v>
      </c>
      <c r="G1502" s="112" t="b">
        <v>0</v>
      </c>
      <c r="H1502" s="112" t="b">
        <v>0</v>
      </c>
      <c r="I1502" s="112" t="b">
        <v>0</v>
      </c>
      <c r="J1502" s="112" t="b">
        <v>1</v>
      </c>
      <c r="K1502" s="112" t="b">
        <v>0</v>
      </c>
      <c r="L1502" s="112" t="b">
        <v>0</v>
      </c>
    </row>
    <row r="1503" spans="1:12" ht="15">
      <c r="A1503" s="112" t="s">
        <v>4028</v>
      </c>
      <c r="B1503" s="112" t="s">
        <v>3694</v>
      </c>
      <c r="C1503" s="112">
        <v>2</v>
      </c>
      <c r="D1503" s="117">
        <v>0.00028920854220742794</v>
      </c>
      <c r="E1503" s="117">
        <v>3.350312640681117</v>
      </c>
      <c r="F1503" s="112" t="s">
        <v>4760</v>
      </c>
      <c r="G1503" s="112" t="b">
        <v>0</v>
      </c>
      <c r="H1503" s="112" t="b">
        <v>0</v>
      </c>
      <c r="I1503" s="112" t="b">
        <v>0</v>
      </c>
      <c r="J1503" s="112" t="b">
        <v>0</v>
      </c>
      <c r="K1503" s="112" t="b">
        <v>0</v>
      </c>
      <c r="L1503" s="112" t="b">
        <v>0</v>
      </c>
    </row>
    <row r="1504" spans="1:12" ht="15">
      <c r="A1504" s="112" t="s">
        <v>3579</v>
      </c>
      <c r="B1504" s="112" t="s">
        <v>3495</v>
      </c>
      <c r="C1504" s="112">
        <v>2</v>
      </c>
      <c r="D1504" s="117">
        <v>0.0003333834626952086</v>
      </c>
      <c r="E1504" s="117">
        <v>2.9523726320090793</v>
      </c>
      <c r="F1504" s="112" t="s">
        <v>4760</v>
      </c>
      <c r="G1504" s="112" t="b">
        <v>0</v>
      </c>
      <c r="H1504" s="112" t="b">
        <v>0</v>
      </c>
      <c r="I1504" s="112" t="b">
        <v>0</v>
      </c>
      <c r="J1504" s="112" t="b">
        <v>0</v>
      </c>
      <c r="K1504" s="112" t="b">
        <v>0</v>
      </c>
      <c r="L1504" s="112" t="b">
        <v>0</v>
      </c>
    </row>
    <row r="1505" spans="1:12" ht="15">
      <c r="A1505" s="112" t="s">
        <v>3181</v>
      </c>
      <c r="B1505" s="112" t="s">
        <v>3153</v>
      </c>
      <c r="C1505" s="112">
        <v>2</v>
      </c>
      <c r="D1505" s="117">
        <v>0.0003333834626952086</v>
      </c>
      <c r="E1505" s="117">
        <v>2.0280933459471977</v>
      </c>
      <c r="F1505" s="112" t="s">
        <v>4760</v>
      </c>
      <c r="G1505" s="112" t="b">
        <v>0</v>
      </c>
      <c r="H1505" s="112" t="b">
        <v>0</v>
      </c>
      <c r="I1505" s="112" t="b">
        <v>0</v>
      </c>
      <c r="J1505" s="112" t="b">
        <v>0</v>
      </c>
      <c r="K1505" s="112" t="b">
        <v>0</v>
      </c>
      <c r="L1505" s="112" t="b">
        <v>0</v>
      </c>
    </row>
    <row r="1506" spans="1:12" ht="15">
      <c r="A1506" s="112" t="s">
        <v>3153</v>
      </c>
      <c r="B1506" s="112" t="s">
        <v>3110</v>
      </c>
      <c r="C1506" s="112">
        <v>2</v>
      </c>
      <c r="D1506" s="117">
        <v>0.0003333834626952086</v>
      </c>
      <c r="E1506" s="117">
        <v>1.5831567745989363</v>
      </c>
      <c r="F1506" s="112" t="s">
        <v>4760</v>
      </c>
      <c r="G1506" s="112" t="b">
        <v>0</v>
      </c>
      <c r="H1506" s="112" t="b">
        <v>0</v>
      </c>
      <c r="I1506" s="112" t="b">
        <v>0</v>
      </c>
      <c r="J1506" s="112" t="b">
        <v>0</v>
      </c>
      <c r="K1506" s="112" t="b">
        <v>0</v>
      </c>
      <c r="L1506" s="112" t="b">
        <v>0</v>
      </c>
    </row>
    <row r="1507" spans="1:12" ht="15">
      <c r="A1507" s="112" t="s">
        <v>3115</v>
      </c>
      <c r="B1507" s="112" t="s">
        <v>3138</v>
      </c>
      <c r="C1507" s="112">
        <v>2</v>
      </c>
      <c r="D1507" s="117">
        <v>0.0003333834626952086</v>
      </c>
      <c r="E1507" s="117">
        <v>1.5969849740225053</v>
      </c>
      <c r="F1507" s="112" t="s">
        <v>4760</v>
      </c>
      <c r="G1507" s="112" t="b">
        <v>0</v>
      </c>
      <c r="H1507" s="112" t="b">
        <v>0</v>
      </c>
      <c r="I1507" s="112" t="b">
        <v>0</v>
      </c>
      <c r="J1507" s="112" t="b">
        <v>0</v>
      </c>
      <c r="K1507" s="112" t="b">
        <v>0</v>
      </c>
      <c r="L1507" s="112" t="b">
        <v>0</v>
      </c>
    </row>
    <row r="1508" spans="1:12" ht="15">
      <c r="A1508" s="112" t="s">
        <v>3396</v>
      </c>
      <c r="B1508" s="112" t="s">
        <v>3132</v>
      </c>
      <c r="C1508" s="112">
        <v>2</v>
      </c>
      <c r="D1508" s="117">
        <v>0.0003333834626952086</v>
      </c>
      <c r="E1508" s="117">
        <v>2.222668010696892</v>
      </c>
      <c r="F1508" s="112" t="s">
        <v>4760</v>
      </c>
      <c r="G1508" s="112" t="b">
        <v>0</v>
      </c>
      <c r="H1508" s="112" t="b">
        <v>0</v>
      </c>
      <c r="I1508" s="112" t="b">
        <v>0</v>
      </c>
      <c r="J1508" s="112" t="b">
        <v>0</v>
      </c>
      <c r="K1508" s="112" t="b">
        <v>0</v>
      </c>
      <c r="L1508" s="112" t="b">
        <v>0</v>
      </c>
    </row>
    <row r="1509" spans="1:12" ht="15">
      <c r="A1509" s="112" t="s">
        <v>3183</v>
      </c>
      <c r="B1509" s="112" t="s">
        <v>3138</v>
      </c>
      <c r="C1509" s="112">
        <v>2</v>
      </c>
      <c r="D1509" s="117">
        <v>0.0003333834626952086</v>
      </c>
      <c r="E1509" s="117">
        <v>1.9823358553865225</v>
      </c>
      <c r="F1509" s="112" t="s">
        <v>4760</v>
      </c>
      <c r="G1509" s="112" t="b">
        <v>0</v>
      </c>
      <c r="H1509" s="112" t="b">
        <v>0</v>
      </c>
      <c r="I1509" s="112" t="b">
        <v>0</v>
      </c>
      <c r="J1509" s="112" t="b">
        <v>0</v>
      </c>
      <c r="K1509" s="112" t="b">
        <v>0</v>
      </c>
      <c r="L1509" s="112" t="b">
        <v>0</v>
      </c>
    </row>
    <row r="1510" spans="1:12" ht="15">
      <c r="A1510" s="112" t="s">
        <v>3712</v>
      </c>
      <c r="B1510" s="112" t="s">
        <v>3115</v>
      </c>
      <c r="C1510" s="112">
        <v>2</v>
      </c>
      <c r="D1510" s="117">
        <v>0.00028920854220742794</v>
      </c>
      <c r="E1510" s="117">
        <v>2.322283917080873</v>
      </c>
      <c r="F1510" s="112" t="s">
        <v>4760</v>
      </c>
      <c r="G1510" s="112" t="b">
        <v>0</v>
      </c>
      <c r="H1510" s="112" t="b">
        <v>0</v>
      </c>
      <c r="I1510" s="112" t="b">
        <v>0</v>
      </c>
      <c r="J1510" s="112" t="b">
        <v>0</v>
      </c>
      <c r="K1510" s="112" t="b">
        <v>0</v>
      </c>
      <c r="L1510" s="112" t="b">
        <v>0</v>
      </c>
    </row>
    <row r="1511" spans="1:12" ht="15">
      <c r="A1511" s="112" t="s">
        <v>3345</v>
      </c>
      <c r="B1511" s="112" t="s">
        <v>3138</v>
      </c>
      <c r="C1511" s="112">
        <v>2</v>
      </c>
      <c r="D1511" s="117">
        <v>0.00028920854220742794</v>
      </c>
      <c r="E1511" s="117">
        <v>2.225373904072817</v>
      </c>
      <c r="F1511" s="112" t="s">
        <v>4760</v>
      </c>
      <c r="G1511" s="112" t="b">
        <v>0</v>
      </c>
      <c r="H1511" s="112" t="b">
        <v>0</v>
      </c>
      <c r="I1511" s="112" t="b">
        <v>0</v>
      </c>
      <c r="J1511" s="112" t="b">
        <v>0</v>
      </c>
      <c r="K1511" s="112" t="b">
        <v>0</v>
      </c>
      <c r="L1511" s="112" t="b">
        <v>0</v>
      </c>
    </row>
    <row r="1512" spans="1:12" ht="15">
      <c r="A1512" s="112" t="s">
        <v>4607</v>
      </c>
      <c r="B1512" s="112" t="s">
        <v>4029</v>
      </c>
      <c r="C1512" s="112">
        <v>2</v>
      </c>
      <c r="D1512" s="117">
        <v>0.0003333834626952086</v>
      </c>
      <c r="E1512" s="117">
        <v>3.651342636345098</v>
      </c>
      <c r="F1512" s="112" t="s">
        <v>4760</v>
      </c>
      <c r="G1512" s="112" t="b">
        <v>0</v>
      </c>
      <c r="H1512" s="112" t="b">
        <v>0</v>
      </c>
      <c r="I1512" s="112" t="b">
        <v>0</v>
      </c>
      <c r="J1512" s="112" t="b">
        <v>0</v>
      </c>
      <c r="K1512" s="112" t="b">
        <v>0</v>
      </c>
      <c r="L1512" s="112" t="b">
        <v>0</v>
      </c>
    </row>
    <row r="1513" spans="1:12" ht="15">
      <c r="A1513" s="112" t="s">
        <v>4033</v>
      </c>
      <c r="B1513" s="112" t="s">
        <v>3078</v>
      </c>
      <c r="C1513" s="112">
        <v>2</v>
      </c>
      <c r="D1513" s="117">
        <v>0.00028920854220742794</v>
      </c>
      <c r="E1513" s="117">
        <v>1.547538915389141</v>
      </c>
      <c r="F1513" s="112" t="s">
        <v>4760</v>
      </c>
      <c r="G1513" s="112" t="b">
        <v>0</v>
      </c>
      <c r="H1513" s="112" t="b">
        <v>0</v>
      </c>
      <c r="I1513" s="112" t="b">
        <v>0</v>
      </c>
      <c r="J1513" s="112" t="b">
        <v>1</v>
      </c>
      <c r="K1513" s="112" t="b">
        <v>0</v>
      </c>
      <c r="L1513" s="112" t="b">
        <v>0</v>
      </c>
    </row>
    <row r="1514" spans="1:12" ht="15">
      <c r="A1514" s="112" t="s">
        <v>4032</v>
      </c>
      <c r="B1514" s="112" t="s">
        <v>4623</v>
      </c>
      <c r="C1514" s="112">
        <v>2</v>
      </c>
      <c r="D1514" s="117">
        <v>0.00028920854220742794</v>
      </c>
      <c r="E1514" s="117">
        <v>3.651342636345098</v>
      </c>
      <c r="F1514" s="112" t="s">
        <v>4760</v>
      </c>
      <c r="G1514" s="112" t="b">
        <v>0</v>
      </c>
      <c r="H1514" s="112" t="b">
        <v>0</v>
      </c>
      <c r="I1514" s="112" t="b">
        <v>0</v>
      </c>
      <c r="J1514" s="112" t="b">
        <v>0</v>
      </c>
      <c r="K1514" s="112" t="b">
        <v>0</v>
      </c>
      <c r="L1514" s="112" t="b">
        <v>0</v>
      </c>
    </row>
    <row r="1515" spans="1:12" ht="15">
      <c r="A1515" s="112" t="s">
        <v>3350</v>
      </c>
      <c r="B1515" s="112" t="s">
        <v>4624</v>
      </c>
      <c r="C1515" s="112">
        <v>2</v>
      </c>
      <c r="D1515" s="117">
        <v>0.00028920854220742794</v>
      </c>
      <c r="E1515" s="117">
        <v>3.2833658510505037</v>
      </c>
      <c r="F1515" s="112" t="s">
        <v>4760</v>
      </c>
      <c r="G1515" s="112" t="b">
        <v>0</v>
      </c>
      <c r="H1515" s="112" t="b">
        <v>0</v>
      </c>
      <c r="I1515" s="112" t="b">
        <v>0</v>
      </c>
      <c r="J1515" s="112" t="b">
        <v>0</v>
      </c>
      <c r="K1515" s="112" t="b">
        <v>0</v>
      </c>
      <c r="L1515" s="112" t="b">
        <v>0</v>
      </c>
    </row>
    <row r="1516" spans="1:12" ht="15">
      <c r="A1516" s="112" t="s">
        <v>4624</v>
      </c>
      <c r="B1516" s="112" t="s">
        <v>4625</v>
      </c>
      <c r="C1516" s="112">
        <v>2</v>
      </c>
      <c r="D1516" s="117">
        <v>0.00028920854220742794</v>
      </c>
      <c r="E1516" s="117">
        <v>3.8274338954007794</v>
      </c>
      <c r="F1516" s="112" t="s">
        <v>4760</v>
      </c>
      <c r="G1516" s="112" t="b">
        <v>0</v>
      </c>
      <c r="H1516" s="112" t="b">
        <v>0</v>
      </c>
      <c r="I1516" s="112" t="b">
        <v>0</v>
      </c>
      <c r="J1516" s="112" t="b">
        <v>0</v>
      </c>
      <c r="K1516" s="112" t="b">
        <v>0</v>
      </c>
      <c r="L1516" s="112" t="b">
        <v>0</v>
      </c>
    </row>
    <row r="1517" spans="1:12" ht="15">
      <c r="A1517" s="112" t="s">
        <v>4625</v>
      </c>
      <c r="B1517" s="112" t="s">
        <v>3122</v>
      </c>
      <c r="C1517" s="112">
        <v>2</v>
      </c>
      <c r="D1517" s="117">
        <v>0.00028920854220742794</v>
      </c>
      <c r="E1517" s="117">
        <v>2.681305859722541</v>
      </c>
      <c r="F1517" s="112" t="s">
        <v>4760</v>
      </c>
      <c r="G1517" s="112" t="b">
        <v>0</v>
      </c>
      <c r="H1517" s="112" t="b">
        <v>0</v>
      </c>
      <c r="I1517" s="112" t="b">
        <v>0</v>
      </c>
      <c r="J1517" s="112" t="b">
        <v>0</v>
      </c>
      <c r="K1517" s="112" t="b">
        <v>0</v>
      </c>
      <c r="L1517" s="112" t="b">
        <v>0</v>
      </c>
    </row>
    <row r="1518" spans="1:12" ht="15">
      <c r="A1518" s="112" t="s">
        <v>3122</v>
      </c>
      <c r="B1518" s="112" t="s">
        <v>3122</v>
      </c>
      <c r="C1518" s="112">
        <v>2</v>
      </c>
      <c r="D1518" s="117">
        <v>0.00028920854220742794</v>
      </c>
      <c r="E1518" s="117">
        <v>1.5351778240443033</v>
      </c>
      <c r="F1518" s="112" t="s">
        <v>4760</v>
      </c>
      <c r="G1518" s="112" t="b">
        <v>0</v>
      </c>
      <c r="H1518" s="112" t="b">
        <v>0</v>
      </c>
      <c r="I1518" s="112" t="b">
        <v>0</v>
      </c>
      <c r="J1518" s="112" t="b">
        <v>0</v>
      </c>
      <c r="K1518" s="112" t="b">
        <v>0</v>
      </c>
      <c r="L1518" s="112" t="b">
        <v>0</v>
      </c>
    </row>
    <row r="1519" spans="1:12" ht="15">
      <c r="A1519" s="112" t="s">
        <v>3170</v>
      </c>
      <c r="B1519" s="112" t="s">
        <v>3175</v>
      </c>
      <c r="C1519" s="112">
        <v>2</v>
      </c>
      <c r="D1519" s="117">
        <v>0.00028920854220742794</v>
      </c>
      <c r="E1519" s="117">
        <v>2.1072745919948224</v>
      </c>
      <c r="F1519" s="112" t="s">
        <v>4760</v>
      </c>
      <c r="G1519" s="112" t="b">
        <v>0</v>
      </c>
      <c r="H1519" s="112" t="b">
        <v>0</v>
      </c>
      <c r="I1519" s="112" t="b">
        <v>0</v>
      </c>
      <c r="J1519" s="112" t="b">
        <v>0</v>
      </c>
      <c r="K1519" s="112" t="b">
        <v>0</v>
      </c>
      <c r="L1519" s="112" t="b">
        <v>0</v>
      </c>
    </row>
    <row r="1520" spans="1:12" ht="15">
      <c r="A1520" s="112" t="s">
        <v>3175</v>
      </c>
      <c r="B1520" s="112" t="s">
        <v>3170</v>
      </c>
      <c r="C1520" s="112">
        <v>2</v>
      </c>
      <c r="D1520" s="117">
        <v>0.00028920854220742794</v>
      </c>
      <c r="E1520" s="117">
        <v>2.077311368617379</v>
      </c>
      <c r="F1520" s="112" t="s">
        <v>4760</v>
      </c>
      <c r="G1520" s="112" t="b">
        <v>0</v>
      </c>
      <c r="H1520" s="112" t="b">
        <v>0</v>
      </c>
      <c r="I1520" s="112" t="b">
        <v>0</v>
      </c>
      <c r="J1520" s="112" t="b">
        <v>0</v>
      </c>
      <c r="K1520" s="112" t="b">
        <v>0</v>
      </c>
      <c r="L1520" s="112" t="b">
        <v>0</v>
      </c>
    </row>
    <row r="1521" spans="1:12" ht="15">
      <c r="A1521" s="112" t="s">
        <v>3170</v>
      </c>
      <c r="B1521" s="112" t="s">
        <v>3254</v>
      </c>
      <c r="C1521" s="112">
        <v>2</v>
      </c>
      <c r="D1521" s="117">
        <v>0.00028920854220742794</v>
      </c>
      <c r="E1521" s="117">
        <v>2.241973165892279</v>
      </c>
      <c r="F1521" s="112" t="s">
        <v>4760</v>
      </c>
      <c r="G1521" s="112" t="b">
        <v>0</v>
      </c>
      <c r="H1521" s="112" t="b">
        <v>0</v>
      </c>
      <c r="I1521" s="112" t="b">
        <v>0</v>
      </c>
      <c r="J1521" s="112" t="b">
        <v>0</v>
      </c>
      <c r="K1521" s="112" t="b">
        <v>0</v>
      </c>
      <c r="L1521" s="112" t="b">
        <v>0</v>
      </c>
    </row>
    <row r="1522" spans="1:12" ht="15">
      <c r="A1522" s="112" t="s">
        <v>3254</v>
      </c>
      <c r="B1522" s="112" t="s">
        <v>3113</v>
      </c>
      <c r="C1522" s="112">
        <v>2</v>
      </c>
      <c r="D1522" s="117">
        <v>0.00028920854220742794</v>
      </c>
      <c r="E1522" s="117">
        <v>1.8317987008032293</v>
      </c>
      <c r="F1522" s="112" t="s">
        <v>4760</v>
      </c>
      <c r="G1522" s="112" t="b">
        <v>0</v>
      </c>
      <c r="H1522" s="112" t="b">
        <v>0</v>
      </c>
      <c r="I1522" s="112" t="b">
        <v>0</v>
      </c>
      <c r="J1522" s="112" t="b">
        <v>0</v>
      </c>
      <c r="K1522" s="112" t="b">
        <v>0</v>
      </c>
      <c r="L1522" s="112" t="b">
        <v>0</v>
      </c>
    </row>
    <row r="1523" spans="1:12" ht="15">
      <c r="A1523" s="112" t="s">
        <v>3113</v>
      </c>
      <c r="B1523" s="112" t="s">
        <v>4626</v>
      </c>
      <c r="C1523" s="112">
        <v>2</v>
      </c>
      <c r="D1523" s="117">
        <v>0.00028920854220742794</v>
      </c>
      <c r="E1523" s="117">
        <v>2.584395846714485</v>
      </c>
      <c r="F1523" s="112" t="s">
        <v>4760</v>
      </c>
      <c r="G1523" s="112" t="b">
        <v>0</v>
      </c>
      <c r="H1523" s="112" t="b">
        <v>0</v>
      </c>
      <c r="I1523" s="112" t="b">
        <v>0</v>
      </c>
      <c r="J1523" s="112" t="b">
        <v>0</v>
      </c>
      <c r="K1523" s="112" t="b">
        <v>0</v>
      </c>
      <c r="L1523" s="112" t="b">
        <v>0</v>
      </c>
    </row>
    <row r="1524" spans="1:12" ht="15">
      <c r="A1524" s="112" t="s">
        <v>4626</v>
      </c>
      <c r="B1524" s="112" t="s">
        <v>3080</v>
      </c>
      <c r="C1524" s="112">
        <v>2</v>
      </c>
      <c r="D1524" s="117">
        <v>0.00028920854220742794</v>
      </c>
      <c r="E1524" s="117">
        <v>1.8062445963308413</v>
      </c>
      <c r="F1524" s="112" t="s">
        <v>4760</v>
      </c>
      <c r="G1524" s="112" t="b">
        <v>0</v>
      </c>
      <c r="H1524" s="112" t="b">
        <v>0</v>
      </c>
      <c r="I1524" s="112" t="b">
        <v>0</v>
      </c>
      <c r="J1524" s="112" t="b">
        <v>0</v>
      </c>
      <c r="K1524" s="112" t="b">
        <v>0</v>
      </c>
      <c r="L1524" s="112" t="b">
        <v>0</v>
      </c>
    </row>
    <row r="1525" spans="1:12" ht="15">
      <c r="A1525" s="112" t="s">
        <v>3122</v>
      </c>
      <c r="B1525" s="112" t="s">
        <v>3568</v>
      </c>
      <c r="C1525" s="112">
        <v>2</v>
      </c>
      <c r="D1525" s="117">
        <v>0.00028920854220742794</v>
      </c>
      <c r="E1525" s="117">
        <v>2.2833658510505037</v>
      </c>
      <c r="F1525" s="112" t="s">
        <v>4760</v>
      </c>
      <c r="G1525" s="112" t="b">
        <v>0</v>
      </c>
      <c r="H1525" s="112" t="b">
        <v>0</v>
      </c>
      <c r="I1525" s="112" t="b">
        <v>0</v>
      </c>
      <c r="J1525" s="112" t="b">
        <v>0</v>
      </c>
      <c r="K1525" s="112" t="b">
        <v>0</v>
      </c>
      <c r="L1525" s="112" t="b">
        <v>0</v>
      </c>
    </row>
    <row r="1526" spans="1:12" ht="15">
      <c r="A1526" s="112" t="s">
        <v>3774</v>
      </c>
      <c r="B1526" s="112" t="s">
        <v>4628</v>
      </c>
      <c r="C1526" s="112">
        <v>2</v>
      </c>
      <c r="D1526" s="117">
        <v>0.00028920854220742794</v>
      </c>
      <c r="E1526" s="117">
        <v>3.651342636345098</v>
      </c>
      <c r="F1526" s="112" t="s">
        <v>4760</v>
      </c>
      <c r="G1526" s="112" t="b">
        <v>0</v>
      </c>
      <c r="H1526" s="112" t="b">
        <v>0</v>
      </c>
      <c r="I1526" s="112" t="b">
        <v>0</v>
      </c>
      <c r="J1526" s="112" t="b">
        <v>0</v>
      </c>
      <c r="K1526" s="112" t="b">
        <v>0</v>
      </c>
      <c r="L1526" s="112" t="b">
        <v>0</v>
      </c>
    </row>
    <row r="1527" spans="1:12" ht="15">
      <c r="A1527" s="112" t="s">
        <v>3085</v>
      </c>
      <c r="B1527" s="112" t="s">
        <v>3122</v>
      </c>
      <c r="C1527" s="112">
        <v>2</v>
      </c>
      <c r="D1527" s="117">
        <v>0.00028920854220742794</v>
      </c>
      <c r="E1527" s="117">
        <v>0.917877866159604</v>
      </c>
      <c r="F1527" s="112" t="s">
        <v>4760</v>
      </c>
      <c r="G1527" s="112" t="b">
        <v>0</v>
      </c>
      <c r="H1527" s="112" t="b">
        <v>0</v>
      </c>
      <c r="I1527" s="112" t="b">
        <v>0</v>
      </c>
      <c r="J1527" s="112" t="b">
        <v>0</v>
      </c>
      <c r="K1527" s="112" t="b">
        <v>0</v>
      </c>
      <c r="L1527" s="112" t="b">
        <v>0</v>
      </c>
    </row>
    <row r="1528" spans="1:12" ht="15">
      <c r="A1528" s="112" t="s">
        <v>3092</v>
      </c>
      <c r="B1528" s="112" t="s">
        <v>3122</v>
      </c>
      <c r="C1528" s="112">
        <v>2</v>
      </c>
      <c r="D1528" s="117">
        <v>0.00028920854220742794</v>
      </c>
      <c r="E1528" s="117">
        <v>1.090241252696042</v>
      </c>
      <c r="F1528" s="112" t="s">
        <v>4760</v>
      </c>
      <c r="G1528" s="112" t="b">
        <v>0</v>
      </c>
      <c r="H1528" s="112" t="b">
        <v>0</v>
      </c>
      <c r="I1528" s="112" t="b">
        <v>0</v>
      </c>
      <c r="J1528" s="112" t="b">
        <v>0</v>
      </c>
      <c r="K1528" s="112" t="b">
        <v>0</v>
      </c>
      <c r="L1528" s="112" t="b">
        <v>0</v>
      </c>
    </row>
    <row r="1529" spans="1:12" ht="15">
      <c r="A1529" s="112" t="s">
        <v>3087</v>
      </c>
      <c r="B1529" s="112" t="s">
        <v>3122</v>
      </c>
      <c r="C1529" s="112">
        <v>2</v>
      </c>
      <c r="D1529" s="117">
        <v>0.00028920854220742794</v>
      </c>
      <c r="E1529" s="117">
        <v>0.9653025160877421</v>
      </c>
      <c r="F1529" s="112" t="s">
        <v>4760</v>
      </c>
      <c r="G1529" s="112" t="b">
        <v>0</v>
      </c>
      <c r="H1529" s="112" t="b">
        <v>0</v>
      </c>
      <c r="I1529" s="112" t="b">
        <v>0</v>
      </c>
      <c r="J1529" s="112" t="b">
        <v>0</v>
      </c>
      <c r="K1529" s="112" t="b">
        <v>0</v>
      </c>
      <c r="L1529" s="112" t="b">
        <v>0</v>
      </c>
    </row>
    <row r="1530" spans="1:12" ht="15">
      <c r="A1530" s="112" t="s">
        <v>3080</v>
      </c>
      <c r="B1530" s="112" t="s">
        <v>3125</v>
      </c>
      <c r="C1530" s="112">
        <v>2</v>
      </c>
      <c r="D1530" s="117">
        <v>0.00028920854220742794</v>
      </c>
      <c r="E1530" s="117">
        <v>0.6964572037951621</v>
      </c>
      <c r="F1530" s="112" t="s">
        <v>4760</v>
      </c>
      <c r="G1530" s="112" t="b">
        <v>0</v>
      </c>
      <c r="H1530" s="112" t="b">
        <v>0</v>
      </c>
      <c r="I1530" s="112" t="b">
        <v>0</v>
      </c>
      <c r="J1530" s="112" t="b">
        <v>0</v>
      </c>
      <c r="K1530" s="112" t="b">
        <v>0</v>
      </c>
      <c r="L1530" s="112" t="b">
        <v>0</v>
      </c>
    </row>
    <row r="1531" spans="1:12" ht="15">
      <c r="A1531" s="112" t="s">
        <v>3125</v>
      </c>
      <c r="B1531" s="112" t="s">
        <v>3122</v>
      </c>
      <c r="C1531" s="112">
        <v>2</v>
      </c>
      <c r="D1531" s="117">
        <v>0.00028920854220742794</v>
      </c>
      <c r="E1531" s="117">
        <v>1.5673625074157045</v>
      </c>
      <c r="F1531" s="112" t="s">
        <v>4760</v>
      </c>
      <c r="G1531" s="112" t="b">
        <v>0</v>
      </c>
      <c r="H1531" s="112" t="b">
        <v>0</v>
      </c>
      <c r="I1531" s="112" t="b">
        <v>0</v>
      </c>
      <c r="J1531" s="112" t="b">
        <v>0</v>
      </c>
      <c r="K1531" s="112" t="b">
        <v>0</v>
      </c>
      <c r="L1531" s="112" t="b">
        <v>0</v>
      </c>
    </row>
    <row r="1532" spans="1:12" ht="15">
      <c r="A1532" s="112" t="s">
        <v>3078</v>
      </c>
      <c r="B1532" s="112" t="s">
        <v>4036</v>
      </c>
      <c r="C1532" s="112">
        <v>2</v>
      </c>
      <c r="D1532" s="117">
        <v>0.00028920854220742794</v>
      </c>
      <c r="E1532" s="117">
        <v>1.5324168835193215</v>
      </c>
      <c r="F1532" s="112" t="s">
        <v>4760</v>
      </c>
      <c r="G1532" s="112" t="b">
        <v>1</v>
      </c>
      <c r="H1532" s="112" t="b">
        <v>0</v>
      </c>
      <c r="I1532" s="112" t="b">
        <v>0</v>
      </c>
      <c r="J1532" s="112" t="b">
        <v>0</v>
      </c>
      <c r="K1532" s="112" t="b">
        <v>0</v>
      </c>
      <c r="L1532" s="112" t="b">
        <v>0</v>
      </c>
    </row>
    <row r="1533" spans="1:12" ht="15">
      <c r="A1533" s="112" t="s">
        <v>3509</v>
      </c>
      <c r="B1533" s="112" t="s">
        <v>4636</v>
      </c>
      <c r="C1533" s="112">
        <v>2</v>
      </c>
      <c r="D1533" s="117">
        <v>0.00028920854220742794</v>
      </c>
      <c r="E1533" s="117">
        <v>3.350312640681117</v>
      </c>
      <c r="F1533" s="112" t="s">
        <v>4760</v>
      </c>
      <c r="G1533" s="112" t="b">
        <v>0</v>
      </c>
      <c r="H1533" s="112" t="b">
        <v>0</v>
      </c>
      <c r="I1533" s="112" t="b">
        <v>0</v>
      </c>
      <c r="J1533" s="112" t="b">
        <v>0</v>
      </c>
      <c r="K1533" s="112" t="b">
        <v>0</v>
      </c>
      <c r="L1533" s="112" t="b">
        <v>0</v>
      </c>
    </row>
    <row r="1534" spans="1:12" ht="15">
      <c r="A1534" s="112" t="s">
        <v>4636</v>
      </c>
      <c r="B1534" s="112" t="s">
        <v>3736</v>
      </c>
      <c r="C1534" s="112">
        <v>2</v>
      </c>
      <c r="D1534" s="117">
        <v>0.00028920854220742794</v>
      </c>
      <c r="E1534" s="117">
        <v>3.526403899736798</v>
      </c>
      <c r="F1534" s="112" t="s">
        <v>4760</v>
      </c>
      <c r="G1534" s="112" t="b">
        <v>0</v>
      </c>
      <c r="H1534" s="112" t="b">
        <v>0</v>
      </c>
      <c r="I1534" s="112" t="b">
        <v>0</v>
      </c>
      <c r="J1534" s="112" t="b">
        <v>0</v>
      </c>
      <c r="K1534" s="112" t="b">
        <v>0</v>
      </c>
      <c r="L1534" s="112" t="b">
        <v>0</v>
      </c>
    </row>
    <row r="1535" spans="1:12" ht="15">
      <c r="A1535" s="112" t="s">
        <v>4640</v>
      </c>
      <c r="B1535" s="112" t="s">
        <v>4641</v>
      </c>
      <c r="C1535" s="112">
        <v>2</v>
      </c>
      <c r="D1535" s="117">
        <v>0.00028920854220742794</v>
      </c>
      <c r="E1535" s="117">
        <v>3.8274338954007794</v>
      </c>
      <c r="F1535" s="112" t="s">
        <v>4760</v>
      </c>
      <c r="G1535" s="112" t="b">
        <v>0</v>
      </c>
      <c r="H1535" s="112" t="b">
        <v>0</v>
      </c>
      <c r="I1535" s="112" t="b">
        <v>0</v>
      </c>
      <c r="J1535" s="112" t="b">
        <v>0</v>
      </c>
      <c r="K1535" s="112" t="b">
        <v>0</v>
      </c>
      <c r="L1535" s="112" t="b">
        <v>0</v>
      </c>
    </row>
    <row r="1536" spans="1:12" ht="15">
      <c r="A1536" s="112" t="s">
        <v>3106</v>
      </c>
      <c r="B1536" s="112" t="s">
        <v>3400</v>
      </c>
      <c r="C1536" s="112">
        <v>2</v>
      </c>
      <c r="D1536" s="117">
        <v>0.00028920854220742794</v>
      </c>
      <c r="E1536" s="117">
        <v>1.9409431702282975</v>
      </c>
      <c r="F1536" s="112" t="s">
        <v>4760</v>
      </c>
      <c r="G1536" s="112" t="b">
        <v>0</v>
      </c>
      <c r="H1536" s="112" t="b">
        <v>1</v>
      </c>
      <c r="I1536" s="112" t="b">
        <v>0</v>
      </c>
      <c r="J1536" s="112" t="b">
        <v>0</v>
      </c>
      <c r="K1536" s="112" t="b">
        <v>0</v>
      </c>
      <c r="L1536" s="112" t="b">
        <v>0</v>
      </c>
    </row>
    <row r="1537" spans="1:12" ht="15">
      <c r="A1537" s="112" t="s">
        <v>3122</v>
      </c>
      <c r="B1537" s="112" t="s">
        <v>3173</v>
      </c>
      <c r="C1537" s="112">
        <v>2</v>
      </c>
      <c r="D1537" s="117">
        <v>0.00028920854220742794</v>
      </c>
      <c r="E1537" s="117">
        <v>1.8062445963308413</v>
      </c>
      <c r="F1537" s="112" t="s">
        <v>4760</v>
      </c>
      <c r="G1537" s="112" t="b">
        <v>0</v>
      </c>
      <c r="H1537" s="112" t="b">
        <v>0</v>
      </c>
      <c r="I1537" s="112" t="b">
        <v>0</v>
      </c>
      <c r="J1537" s="112" t="b">
        <v>0</v>
      </c>
      <c r="K1537" s="112" t="b">
        <v>0</v>
      </c>
      <c r="L1537" s="112" t="b">
        <v>0</v>
      </c>
    </row>
    <row r="1538" spans="1:12" ht="15">
      <c r="A1538" s="112" t="s">
        <v>3088</v>
      </c>
      <c r="B1538" s="112" t="s">
        <v>3853</v>
      </c>
      <c r="C1538" s="112">
        <v>2</v>
      </c>
      <c r="D1538" s="117">
        <v>0.00028920854220742794</v>
      </c>
      <c r="E1538" s="117">
        <v>1.9109799468508541</v>
      </c>
      <c r="F1538" s="112" t="s">
        <v>4760</v>
      </c>
      <c r="G1538" s="112" t="b">
        <v>0</v>
      </c>
      <c r="H1538" s="112" t="b">
        <v>0</v>
      </c>
      <c r="I1538" s="112" t="b">
        <v>0</v>
      </c>
      <c r="J1538" s="112" t="b">
        <v>0</v>
      </c>
      <c r="K1538" s="112" t="b">
        <v>0</v>
      </c>
      <c r="L1538" s="112" t="b">
        <v>0</v>
      </c>
    </row>
    <row r="1539" spans="1:12" ht="15">
      <c r="A1539" s="112" t="s">
        <v>3394</v>
      </c>
      <c r="B1539" s="112" t="s">
        <v>3093</v>
      </c>
      <c r="C1539" s="112">
        <v>2</v>
      </c>
      <c r="D1539" s="117">
        <v>0.00028920854220742794</v>
      </c>
      <c r="E1539" s="117">
        <v>1.8274338954007794</v>
      </c>
      <c r="F1539" s="112" t="s">
        <v>4760</v>
      </c>
      <c r="G1539" s="112" t="b">
        <v>0</v>
      </c>
      <c r="H1539" s="112" t="b">
        <v>0</v>
      </c>
      <c r="I1539" s="112" t="b">
        <v>0</v>
      </c>
      <c r="J1539" s="112" t="b">
        <v>0</v>
      </c>
      <c r="K1539" s="112" t="b">
        <v>0</v>
      </c>
      <c r="L1539" s="112" t="b">
        <v>0</v>
      </c>
    </row>
    <row r="1540" spans="1:12" ht="15">
      <c r="A1540" s="112" t="s">
        <v>3092</v>
      </c>
      <c r="B1540" s="112" t="s">
        <v>3090</v>
      </c>
      <c r="C1540" s="112">
        <v>2</v>
      </c>
      <c r="D1540" s="117">
        <v>0.00028920854220742794</v>
      </c>
      <c r="E1540" s="117">
        <v>0.5162099849683232</v>
      </c>
      <c r="F1540" s="112" t="s">
        <v>4760</v>
      </c>
      <c r="G1540" s="112" t="b">
        <v>0</v>
      </c>
      <c r="H1540" s="112" t="b">
        <v>0</v>
      </c>
      <c r="I1540" s="112" t="b">
        <v>0</v>
      </c>
      <c r="J1540" s="112" t="b">
        <v>0</v>
      </c>
      <c r="K1540" s="112" t="b">
        <v>0</v>
      </c>
      <c r="L1540" s="112" t="b">
        <v>0</v>
      </c>
    </row>
    <row r="1541" spans="1:12" ht="15">
      <c r="A1541" s="112" t="s">
        <v>4036</v>
      </c>
      <c r="B1541" s="112" t="s">
        <v>4644</v>
      </c>
      <c r="C1541" s="112">
        <v>2</v>
      </c>
      <c r="D1541" s="117">
        <v>0.00028920854220742794</v>
      </c>
      <c r="E1541" s="117">
        <v>3.651342636345098</v>
      </c>
      <c r="F1541" s="112" t="s">
        <v>4760</v>
      </c>
      <c r="G1541" s="112" t="b">
        <v>0</v>
      </c>
      <c r="H1541" s="112" t="b">
        <v>0</v>
      </c>
      <c r="I1541" s="112" t="b">
        <v>0</v>
      </c>
      <c r="J1541" s="112" t="b">
        <v>0</v>
      </c>
      <c r="K1541" s="112" t="b">
        <v>0</v>
      </c>
      <c r="L1541" s="112" t="b">
        <v>0</v>
      </c>
    </row>
    <row r="1542" spans="1:12" ht="15">
      <c r="A1542" s="112" t="s">
        <v>4645</v>
      </c>
      <c r="B1542" s="112" t="s">
        <v>3442</v>
      </c>
      <c r="C1542" s="112">
        <v>2</v>
      </c>
      <c r="D1542" s="117">
        <v>0.00028920854220742794</v>
      </c>
      <c r="E1542" s="117">
        <v>3.350312640681117</v>
      </c>
      <c r="F1542" s="112" t="s">
        <v>4760</v>
      </c>
      <c r="G1542" s="112" t="b">
        <v>0</v>
      </c>
      <c r="H1542" s="112" t="b">
        <v>1</v>
      </c>
      <c r="I1542" s="112" t="b">
        <v>0</v>
      </c>
      <c r="J1542" s="112" t="b">
        <v>0</v>
      </c>
      <c r="K1542" s="112" t="b">
        <v>0</v>
      </c>
      <c r="L1542" s="112" t="b">
        <v>0</v>
      </c>
    </row>
    <row r="1543" spans="1:12" ht="15">
      <c r="A1543" s="112" t="s">
        <v>3307</v>
      </c>
      <c r="B1543" s="112" t="s">
        <v>4647</v>
      </c>
      <c r="C1543" s="112">
        <v>2</v>
      </c>
      <c r="D1543" s="117">
        <v>0.00028920854220742794</v>
      </c>
      <c r="E1543" s="117">
        <v>3.1742213816254354</v>
      </c>
      <c r="F1543" s="112" t="s">
        <v>4760</v>
      </c>
      <c r="G1543" s="112" t="b">
        <v>0</v>
      </c>
      <c r="H1543" s="112" t="b">
        <v>0</v>
      </c>
      <c r="I1543" s="112" t="b">
        <v>0</v>
      </c>
      <c r="J1543" s="112" t="b">
        <v>0</v>
      </c>
      <c r="K1543" s="112" t="b">
        <v>0</v>
      </c>
      <c r="L1543" s="112" t="b">
        <v>0</v>
      </c>
    </row>
    <row r="1544" spans="1:12" ht="15">
      <c r="A1544" s="112" t="s">
        <v>4647</v>
      </c>
      <c r="B1544" s="112" t="s">
        <v>3211</v>
      </c>
      <c r="C1544" s="112">
        <v>2</v>
      </c>
      <c r="D1544" s="117">
        <v>0.00028920854220742794</v>
      </c>
      <c r="E1544" s="117">
        <v>3.0145205387579237</v>
      </c>
      <c r="F1544" s="112" t="s">
        <v>4760</v>
      </c>
      <c r="G1544" s="112" t="b">
        <v>0</v>
      </c>
      <c r="H1544" s="112" t="b">
        <v>0</v>
      </c>
      <c r="I1544" s="112" t="b">
        <v>0</v>
      </c>
      <c r="J1544" s="112" t="b">
        <v>0</v>
      </c>
      <c r="K1544" s="112" t="b">
        <v>0</v>
      </c>
      <c r="L1544" s="112" t="b">
        <v>0</v>
      </c>
    </row>
    <row r="1545" spans="1:12" ht="15">
      <c r="A1545" s="112" t="s">
        <v>3740</v>
      </c>
      <c r="B1545" s="112" t="s">
        <v>4649</v>
      </c>
      <c r="C1545" s="112">
        <v>2</v>
      </c>
      <c r="D1545" s="117">
        <v>0.0003333834626952086</v>
      </c>
      <c r="E1545" s="117">
        <v>3.526403899736798</v>
      </c>
      <c r="F1545" s="112" t="s">
        <v>4760</v>
      </c>
      <c r="G1545" s="112" t="b">
        <v>0</v>
      </c>
      <c r="H1545" s="112" t="b">
        <v>0</v>
      </c>
      <c r="I1545" s="112" t="b">
        <v>0</v>
      </c>
      <c r="J1545" s="112" t="b">
        <v>0</v>
      </c>
      <c r="K1545" s="112" t="b">
        <v>0</v>
      </c>
      <c r="L1545" s="112" t="b">
        <v>0</v>
      </c>
    </row>
    <row r="1546" spans="1:12" ht="15">
      <c r="A1546" s="112" t="s">
        <v>3106</v>
      </c>
      <c r="B1546" s="112" t="s">
        <v>3510</v>
      </c>
      <c r="C1546" s="112">
        <v>2</v>
      </c>
      <c r="D1546" s="117">
        <v>0.00028920854220742794</v>
      </c>
      <c r="E1546" s="117">
        <v>2.0078899598589106</v>
      </c>
      <c r="F1546" s="112" t="s">
        <v>4760</v>
      </c>
      <c r="G1546" s="112" t="b">
        <v>0</v>
      </c>
      <c r="H1546" s="112" t="b">
        <v>1</v>
      </c>
      <c r="I1546" s="112" t="b">
        <v>0</v>
      </c>
      <c r="J1546" s="112" t="b">
        <v>0</v>
      </c>
      <c r="K1546" s="112" t="b">
        <v>0</v>
      </c>
      <c r="L1546" s="112" t="b">
        <v>0</v>
      </c>
    </row>
    <row r="1547" spans="1:12" ht="15">
      <c r="A1547" s="112" t="s">
        <v>3177</v>
      </c>
      <c r="B1547" s="112" t="s">
        <v>3195</v>
      </c>
      <c r="C1547" s="112">
        <v>2</v>
      </c>
      <c r="D1547" s="117">
        <v>0.00028920854220742794</v>
      </c>
      <c r="E1547" s="117">
        <v>2.1072745919948224</v>
      </c>
      <c r="F1547" s="112" t="s">
        <v>4760</v>
      </c>
      <c r="G1547" s="112" t="b">
        <v>0</v>
      </c>
      <c r="H1547" s="112" t="b">
        <v>0</v>
      </c>
      <c r="I1547" s="112" t="b">
        <v>0</v>
      </c>
      <c r="J1547" s="112" t="b">
        <v>0</v>
      </c>
      <c r="K1547" s="112" t="b">
        <v>0</v>
      </c>
      <c r="L1547" s="112" t="b">
        <v>0</v>
      </c>
    </row>
    <row r="1548" spans="1:12" ht="15">
      <c r="A1548" s="112" t="s">
        <v>3195</v>
      </c>
      <c r="B1548" s="112" t="s">
        <v>3404</v>
      </c>
      <c r="C1548" s="112">
        <v>2</v>
      </c>
      <c r="D1548" s="117">
        <v>0.00028920854220742794</v>
      </c>
      <c r="E1548" s="117">
        <v>2.50521460066686</v>
      </c>
      <c r="F1548" s="112" t="s">
        <v>4760</v>
      </c>
      <c r="G1548" s="112" t="b">
        <v>0</v>
      </c>
      <c r="H1548" s="112" t="b">
        <v>0</v>
      </c>
      <c r="I1548" s="112" t="b">
        <v>0</v>
      </c>
      <c r="J1548" s="112" t="b">
        <v>0</v>
      </c>
      <c r="K1548" s="112" t="b">
        <v>0</v>
      </c>
      <c r="L1548" s="112" t="b">
        <v>0</v>
      </c>
    </row>
    <row r="1549" spans="1:12" ht="15">
      <c r="A1549" s="112" t="s">
        <v>3404</v>
      </c>
      <c r="B1549" s="112" t="s">
        <v>3756</v>
      </c>
      <c r="C1549" s="112">
        <v>2</v>
      </c>
      <c r="D1549" s="117">
        <v>0.00028920854220742794</v>
      </c>
      <c r="E1549" s="117">
        <v>3.1072745919948224</v>
      </c>
      <c r="F1549" s="112" t="s">
        <v>4760</v>
      </c>
      <c r="G1549" s="112" t="b">
        <v>0</v>
      </c>
      <c r="H1549" s="112" t="b">
        <v>0</v>
      </c>
      <c r="I1549" s="112" t="b">
        <v>0</v>
      </c>
      <c r="J1549" s="112" t="b">
        <v>0</v>
      </c>
      <c r="K1549" s="112" t="b">
        <v>0</v>
      </c>
      <c r="L1549" s="112" t="b">
        <v>0</v>
      </c>
    </row>
    <row r="1550" spans="1:12" ht="15">
      <c r="A1550" s="112" t="s">
        <v>3756</v>
      </c>
      <c r="B1550" s="112" t="s">
        <v>3757</v>
      </c>
      <c r="C1550" s="112">
        <v>2</v>
      </c>
      <c r="D1550" s="117">
        <v>0.00028920854220742794</v>
      </c>
      <c r="E1550" s="117">
        <v>3.4752513772894167</v>
      </c>
      <c r="F1550" s="112" t="s">
        <v>4760</v>
      </c>
      <c r="G1550" s="112" t="b">
        <v>0</v>
      </c>
      <c r="H1550" s="112" t="b">
        <v>0</v>
      </c>
      <c r="I1550" s="112" t="b">
        <v>0</v>
      </c>
      <c r="J1550" s="112" t="b">
        <v>0</v>
      </c>
      <c r="K1550" s="112" t="b">
        <v>0</v>
      </c>
      <c r="L1550" s="112" t="b">
        <v>0</v>
      </c>
    </row>
    <row r="1551" spans="1:12" ht="15">
      <c r="A1551" s="112" t="s">
        <v>4656</v>
      </c>
      <c r="B1551" s="112" t="s">
        <v>4657</v>
      </c>
      <c r="C1551" s="112">
        <v>2</v>
      </c>
      <c r="D1551" s="117">
        <v>0.0003333834626952086</v>
      </c>
      <c r="E1551" s="117">
        <v>3.8274338954007794</v>
      </c>
      <c r="F1551" s="112" t="s">
        <v>4760</v>
      </c>
      <c r="G1551" s="112" t="b">
        <v>0</v>
      </c>
      <c r="H1551" s="112" t="b">
        <v>0</v>
      </c>
      <c r="I1551" s="112" t="b">
        <v>0</v>
      </c>
      <c r="J1551" s="112" t="b">
        <v>0</v>
      </c>
      <c r="K1551" s="112" t="b">
        <v>0</v>
      </c>
      <c r="L1551" s="112" t="b">
        <v>0</v>
      </c>
    </row>
    <row r="1552" spans="1:12" ht="15">
      <c r="A1552" s="112" t="s">
        <v>3175</v>
      </c>
      <c r="B1552" s="112" t="s">
        <v>3085</v>
      </c>
      <c r="C1552" s="112">
        <v>2</v>
      </c>
      <c r="D1552" s="117">
        <v>0.00028920854220742794</v>
      </c>
      <c r="E1552" s="117">
        <v>1.1706172573566103</v>
      </c>
      <c r="F1552" s="112" t="s">
        <v>4760</v>
      </c>
      <c r="G1552" s="112" t="b">
        <v>0</v>
      </c>
      <c r="H1552" s="112" t="b">
        <v>0</v>
      </c>
      <c r="I1552" s="112" t="b">
        <v>0</v>
      </c>
      <c r="J1552" s="112" t="b">
        <v>0</v>
      </c>
      <c r="K1552" s="112" t="b">
        <v>0</v>
      </c>
      <c r="L1552" s="112" t="b">
        <v>0</v>
      </c>
    </row>
    <row r="1553" spans="1:12" ht="15">
      <c r="A1553" s="112" t="s">
        <v>4031</v>
      </c>
      <c r="B1553" s="112" t="s">
        <v>3507</v>
      </c>
      <c r="C1553" s="112">
        <v>2</v>
      </c>
      <c r="D1553" s="117">
        <v>0.0003333834626952086</v>
      </c>
      <c r="E1553" s="117">
        <v>3.1742213816254354</v>
      </c>
      <c r="F1553" s="112" t="s">
        <v>4760</v>
      </c>
      <c r="G1553" s="112" t="b">
        <v>0</v>
      </c>
      <c r="H1553" s="112" t="b">
        <v>0</v>
      </c>
      <c r="I1553" s="112" t="b">
        <v>0</v>
      </c>
      <c r="J1553" s="112" t="b">
        <v>0</v>
      </c>
      <c r="K1553" s="112" t="b">
        <v>0</v>
      </c>
      <c r="L1553" s="112" t="b">
        <v>0</v>
      </c>
    </row>
    <row r="1554" spans="1:12" ht="15">
      <c r="A1554" s="112" t="s">
        <v>3507</v>
      </c>
      <c r="B1554" s="112" t="s">
        <v>3363</v>
      </c>
      <c r="C1554" s="112">
        <v>2</v>
      </c>
      <c r="D1554" s="117">
        <v>0.0003333834626952086</v>
      </c>
      <c r="E1554" s="117">
        <v>2.7482526493531543</v>
      </c>
      <c r="F1554" s="112" t="s">
        <v>4760</v>
      </c>
      <c r="G1554" s="112" t="b">
        <v>0</v>
      </c>
      <c r="H1554" s="112" t="b">
        <v>0</v>
      </c>
      <c r="I1554" s="112" t="b">
        <v>0</v>
      </c>
      <c r="J1554" s="112" t="b">
        <v>0</v>
      </c>
      <c r="K1554" s="112" t="b">
        <v>0</v>
      </c>
      <c r="L1554" s="112" t="b">
        <v>0</v>
      </c>
    </row>
    <row r="1555" spans="1:12" ht="15">
      <c r="A1555" s="112" t="s">
        <v>4664</v>
      </c>
      <c r="B1555" s="112" t="s">
        <v>4665</v>
      </c>
      <c r="C1555" s="112">
        <v>2</v>
      </c>
      <c r="D1555" s="117">
        <v>0.0003333834626952086</v>
      </c>
      <c r="E1555" s="117">
        <v>3.8274338954007794</v>
      </c>
      <c r="F1555" s="112" t="s">
        <v>4760</v>
      </c>
      <c r="G1555" s="112" t="b">
        <v>0</v>
      </c>
      <c r="H1555" s="112" t="b">
        <v>0</v>
      </c>
      <c r="I1555" s="112" t="b">
        <v>0</v>
      </c>
      <c r="J1555" s="112" t="b">
        <v>0</v>
      </c>
      <c r="K1555" s="112" t="b">
        <v>0</v>
      </c>
      <c r="L1555" s="112" t="b">
        <v>0</v>
      </c>
    </row>
    <row r="1556" spans="1:12" ht="15">
      <c r="A1556" s="112" t="s">
        <v>3106</v>
      </c>
      <c r="B1556" s="112" t="s">
        <v>4667</v>
      </c>
      <c r="C1556" s="112">
        <v>2</v>
      </c>
      <c r="D1556" s="117">
        <v>0.0003333834626952086</v>
      </c>
      <c r="E1556" s="117">
        <v>2.485011214578573</v>
      </c>
      <c r="F1556" s="112" t="s">
        <v>4760</v>
      </c>
      <c r="G1556" s="112" t="b">
        <v>0</v>
      </c>
      <c r="H1556" s="112" t="b">
        <v>1</v>
      </c>
      <c r="I1556" s="112" t="b">
        <v>0</v>
      </c>
      <c r="J1556" s="112" t="b">
        <v>0</v>
      </c>
      <c r="K1556" s="112" t="b">
        <v>0</v>
      </c>
      <c r="L1556" s="112" t="b">
        <v>0</v>
      </c>
    </row>
    <row r="1557" spans="1:12" ht="15">
      <c r="A1557" s="112" t="s">
        <v>3106</v>
      </c>
      <c r="B1557" s="112" t="s">
        <v>4669</v>
      </c>
      <c r="C1557" s="112">
        <v>2</v>
      </c>
      <c r="D1557" s="117">
        <v>0.0003333834626952086</v>
      </c>
      <c r="E1557" s="117">
        <v>2.485011214578573</v>
      </c>
      <c r="F1557" s="112" t="s">
        <v>4760</v>
      </c>
      <c r="G1557" s="112" t="b">
        <v>0</v>
      </c>
      <c r="H1557" s="112" t="b">
        <v>1</v>
      </c>
      <c r="I1557" s="112" t="b">
        <v>0</v>
      </c>
      <c r="J1557" s="112" t="b">
        <v>0</v>
      </c>
      <c r="K1557" s="112" t="b">
        <v>0</v>
      </c>
      <c r="L1557" s="112" t="b">
        <v>0</v>
      </c>
    </row>
    <row r="1558" spans="1:12" ht="15">
      <c r="A1558" s="112" t="s">
        <v>4039</v>
      </c>
      <c r="B1558" s="112" t="s">
        <v>3285</v>
      </c>
      <c r="C1558" s="112">
        <v>2</v>
      </c>
      <c r="D1558" s="117">
        <v>0.0003333834626952086</v>
      </c>
      <c r="E1558" s="117">
        <v>3.0492826450171355</v>
      </c>
      <c r="F1558" s="112" t="s">
        <v>4760</v>
      </c>
      <c r="G1558" s="112" t="b">
        <v>0</v>
      </c>
      <c r="H1558" s="112" t="b">
        <v>0</v>
      </c>
      <c r="I1558" s="112" t="b">
        <v>0</v>
      </c>
      <c r="J1558" s="112" t="b">
        <v>0</v>
      </c>
      <c r="K1558" s="112" t="b">
        <v>0</v>
      </c>
      <c r="L1558" s="112" t="b">
        <v>0</v>
      </c>
    </row>
    <row r="1559" spans="1:12" ht="15">
      <c r="A1559" s="112" t="s">
        <v>3603</v>
      </c>
      <c r="B1559" s="112" t="s">
        <v>3685</v>
      </c>
      <c r="C1559" s="112">
        <v>2</v>
      </c>
      <c r="D1559" s="117">
        <v>0.00028920854220742794</v>
      </c>
      <c r="E1559" s="117">
        <v>3.350312640681117</v>
      </c>
      <c r="F1559" s="112" t="s">
        <v>4760</v>
      </c>
      <c r="G1559" s="112" t="b">
        <v>0</v>
      </c>
      <c r="H1559" s="112" t="b">
        <v>0</v>
      </c>
      <c r="I1559" s="112" t="b">
        <v>0</v>
      </c>
      <c r="J1559" s="112" t="b">
        <v>1</v>
      </c>
      <c r="K1559" s="112" t="b">
        <v>0</v>
      </c>
      <c r="L1559" s="112" t="b">
        <v>0</v>
      </c>
    </row>
    <row r="1560" spans="1:12" ht="15">
      <c r="A1560" s="112" t="s">
        <v>3685</v>
      </c>
      <c r="B1560" s="112" t="s">
        <v>3734</v>
      </c>
      <c r="C1560" s="112">
        <v>2</v>
      </c>
      <c r="D1560" s="117">
        <v>0.00028920854220742794</v>
      </c>
      <c r="E1560" s="117">
        <v>3.225373904072817</v>
      </c>
      <c r="F1560" s="112" t="s">
        <v>4760</v>
      </c>
      <c r="G1560" s="112" t="b">
        <v>1</v>
      </c>
      <c r="H1560" s="112" t="b">
        <v>0</v>
      </c>
      <c r="I1560" s="112" t="b">
        <v>0</v>
      </c>
      <c r="J1560" s="112" t="b">
        <v>0</v>
      </c>
      <c r="K1560" s="112" t="b">
        <v>0</v>
      </c>
      <c r="L1560" s="112" t="b">
        <v>0</v>
      </c>
    </row>
    <row r="1561" spans="1:12" ht="15">
      <c r="A1561" s="112" t="s">
        <v>3419</v>
      </c>
      <c r="B1561" s="112" t="s">
        <v>4040</v>
      </c>
      <c r="C1561" s="112">
        <v>2</v>
      </c>
      <c r="D1561" s="117">
        <v>0.00028920854220742794</v>
      </c>
      <c r="E1561" s="117">
        <v>3.1072745919948224</v>
      </c>
      <c r="F1561" s="112" t="s">
        <v>4760</v>
      </c>
      <c r="G1561" s="112" t="b">
        <v>0</v>
      </c>
      <c r="H1561" s="112" t="b">
        <v>0</v>
      </c>
      <c r="I1561" s="112" t="b">
        <v>0</v>
      </c>
      <c r="J1561" s="112" t="b">
        <v>0</v>
      </c>
      <c r="K1561" s="112" t="b">
        <v>0</v>
      </c>
      <c r="L1561" s="112" t="b">
        <v>0</v>
      </c>
    </row>
    <row r="1562" spans="1:12" ht="15">
      <c r="A1562" s="112" t="s">
        <v>4040</v>
      </c>
      <c r="B1562" s="112" t="s">
        <v>4681</v>
      </c>
      <c r="C1562" s="112">
        <v>2</v>
      </c>
      <c r="D1562" s="117">
        <v>0.00028920854220742794</v>
      </c>
      <c r="E1562" s="117">
        <v>3.651342636345098</v>
      </c>
      <c r="F1562" s="112" t="s">
        <v>4760</v>
      </c>
      <c r="G1562" s="112" t="b">
        <v>0</v>
      </c>
      <c r="H1562" s="112" t="b">
        <v>0</v>
      </c>
      <c r="I1562" s="112" t="b">
        <v>0</v>
      </c>
      <c r="J1562" s="112" t="b">
        <v>0</v>
      </c>
      <c r="K1562" s="112" t="b">
        <v>0</v>
      </c>
      <c r="L1562" s="112" t="b">
        <v>0</v>
      </c>
    </row>
    <row r="1563" spans="1:12" ht="15">
      <c r="A1563" s="112" t="s">
        <v>4681</v>
      </c>
      <c r="B1563" s="112" t="s">
        <v>4682</v>
      </c>
      <c r="C1563" s="112">
        <v>2</v>
      </c>
      <c r="D1563" s="117">
        <v>0.00028920854220742794</v>
      </c>
      <c r="E1563" s="117">
        <v>3.8274338954007794</v>
      </c>
      <c r="F1563" s="112" t="s">
        <v>4760</v>
      </c>
      <c r="G1563" s="112" t="b">
        <v>0</v>
      </c>
      <c r="H1563" s="112" t="b">
        <v>0</v>
      </c>
      <c r="I1563" s="112" t="b">
        <v>0</v>
      </c>
      <c r="J1563" s="112" t="b">
        <v>0</v>
      </c>
      <c r="K1563" s="112" t="b">
        <v>0</v>
      </c>
      <c r="L1563" s="112" t="b">
        <v>0</v>
      </c>
    </row>
    <row r="1564" spans="1:12" ht="15">
      <c r="A1564" s="112" t="s">
        <v>4682</v>
      </c>
      <c r="B1564" s="112" t="s">
        <v>4041</v>
      </c>
      <c r="C1564" s="112">
        <v>2</v>
      </c>
      <c r="D1564" s="117">
        <v>0.00028920854220742794</v>
      </c>
      <c r="E1564" s="117">
        <v>3.651342636345098</v>
      </c>
      <c r="F1564" s="112" t="s">
        <v>4760</v>
      </c>
      <c r="G1564" s="112" t="b">
        <v>0</v>
      </c>
      <c r="H1564" s="112" t="b">
        <v>0</v>
      </c>
      <c r="I1564" s="112" t="b">
        <v>0</v>
      </c>
      <c r="J1564" s="112" t="b">
        <v>0</v>
      </c>
      <c r="K1564" s="112" t="b">
        <v>0</v>
      </c>
      <c r="L1564" s="112" t="b">
        <v>0</v>
      </c>
    </row>
    <row r="1565" spans="1:12" ht="15">
      <c r="A1565" s="112" t="s">
        <v>4042</v>
      </c>
      <c r="B1565" s="112" t="s">
        <v>4683</v>
      </c>
      <c r="C1565" s="112">
        <v>2</v>
      </c>
      <c r="D1565" s="117">
        <v>0.00028920854220742794</v>
      </c>
      <c r="E1565" s="117">
        <v>3.651342636345098</v>
      </c>
      <c r="F1565" s="112" t="s">
        <v>4760</v>
      </c>
      <c r="G1565" s="112" t="b">
        <v>0</v>
      </c>
      <c r="H1565" s="112" t="b">
        <v>0</v>
      </c>
      <c r="I1565" s="112" t="b">
        <v>0</v>
      </c>
      <c r="J1565" s="112" t="b">
        <v>0</v>
      </c>
      <c r="K1565" s="112" t="b">
        <v>1</v>
      </c>
      <c r="L1565" s="112" t="b">
        <v>0</v>
      </c>
    </row>
    <row r="1566" spans="1:12" ht="15">
      <c r="A1566" s="112" t="s">
        <v>4683</v>
      </c>
      <c r="B1566" s="112" t="s">
        <v>4684</v>
      </c>
      <c r="C1566" s="112">
        <v>2</v>
      </c>
      <c r="D1566" s="117">
        <v>0.00028920854220742794</v>
      </c>
      <c r="E1566" s="117">
        <v>3.8274338954007794</v>
      </c>
      <c r="F1566" s="112" t="s">
        <v>4760</v>
      </c>
      <c r="G1566" s="112" t="b">
        <v>0</v>
      </c>
      <c r="H1566" s="112" t="b">
        <v>1</v>
      </c>
      <c r="I1566" s="112" t="b">
        <v>0</v>
      </c>
      <c r="J1566" s="112" t="b">
        <v>0</v>
      </c>
      <c r="K1566" s="112" t="b">
        <v>0</v>
      </c>
      <c r="L1566" s="112" t="b">
        <v>0</v>
      </c>
    </row>
    <row r="1567" spans="1:12" ht="15">
      <c r="A1567" s="112" t="s">
        <v>4684</v>
      </c>
      <c r="B1567" s="112" t="s">
        <v>4685</v>
      </c>
      <c r="C1567" s="112">
        <v>2</v>
      </c>
      <c r="D1567" s="117">
        <v>0.00028920854220742794</v>
      </c>
      <c r="E1567" s="117">
        <v>3.8274338954007794</v>
      </c>
      <c r="F1567" s="112" t="s">
        <v>4760</v>
      </c>
      <c r="G1567" s="112" t="b">
        <v>0</v>
      </c>
      <c r="H1567" s="112" t="b">
        <v>0</v>
      </c>
      <c r="I1567" s="112" t="b">
        <v>0</v>
      </c>
      <c r="J1567" s="112" t="b">
        <v>0</v>
      </c>
      <c r="K1567" s="112" t="b">
        <v>0</v>
      </c>
      <c r="L1567" s="112" t="b">
        <v>0</v>
      </c>
    </row>
    <row r="1568" spans="1:12" ht="15">
      <c r="A1568" s="112" t="s">
        <v>4685</v>
      </c>
      <c r="B1568" s="112" t="s">
        <v>4686</v>
      </c>
      <c r="C1568" s="112">
        <v>2</v>
      </c>
      <c r="D1568" s="117">
        <v>0.00028920854220742794</v>
      </c>
      <c r="E1568" s="117">
        <v>3.8274338954007794</v>
      </c>
      <c r="F1568" s="112" t="s">
        <v>4760</v>
      </c>
      <c r="G1568" s="112" t="b">
        <v>0</v>
      </c>
      <c r="H1568" s="112" t="b">
        <v>0</v>
      </c>
      <c r="I1568" s="112" t="b">
        <v>0</v>
      </c>
      <c r="J1568" s="112" t="b">
        <v>0</v>
      </c>
      <c r="K1568" s="112" t="b">
        <v>0</v>
      </c>
      <c r="L1568" s="112" t="b">
        <v>0</v>
      </c>
    </row>
    <row r="1569" spans="1:12" ht="15">
      <c r="A1569" s="112" t="s">
        <v>4686</v>
      </c>
      <c r="B1569" s="112" t="s">
        <v>4687</v>
      </c>
      <c r="C1569" s="112">
        <v>2</v>
      </c>
      <c r="D1569" s="117">
        <v>0.00028920854220742794</v>
      </c>
      <c r="E1569" s="117">
        <v>3.8274338954007794</v>
      </c>
      <c r="F1569" s="112" t="s">
        <v>4760</v>
      </c>
      <c r="G1569" s="112" t="b">
        <v>0</v>
      </c>
      <c r="H1569" s="112" t="b">
        <v>0</v>
      </c>
      <c r="I1569" s="112" t="b">
        <v>0</v>
      </c>
      <c r="J1569" s="112" t="b">
        <v>0</v>
      </c>
      <c r="K1569" s="112" t="b">
        <v>0</v>
      </c>
      <c r="L1569" s="112" t="b">
        <v>0</v>
      </c>
    </row>
    <row r="1570" spans="1:12" ht="15">
      <c r="A1570" s="112" t="s">
        <v>4687</v>
      </c>
      <c r="B1570" s="112" t="s">
        <v>4688</v>
      </c>
      <c r="C1570" s="112">
        <v>2</v>
      </c>
      <c r="D1570" s="117">
        <v>0.00028920854220742794</v>
      </c>
      <c r="E1570" s="117">
        <v>3.8274338954007794</v>
      </c>
      <c r="F1570" s="112" t="s">
        <v>4760</v>
      </c>
      <c r="G1570" s="112" t="b">
        <v>0</v>
      </c>
      <c r="H1570" s="112" t="b">
        <v>0</v>
      </c>
      <c r="I1570" s="112" t="b">
        <v>0</v>
      </c>
      <c r="J1570" s="112" t="b">
        <v>0</v>
      </c>
      <c r="K1570" s="112" t="b">
        <v>0</v>
      </c>
      <c r="L1570" s="112" t="b">
        <v>0</v>
      </c>
    </row>
    <row r="1571" spans="1:12" ht="15">
      <c r="A1571" s="112" t="s">
        <v>4689</v>
      </c>
      <c r="B1571" s="112" t="s">
        <v>4690</v>
      </c>
      <c r="C1571" s="112">
        <v>2</v>
      </c>
      <c r="D1571" s="117">
        <v>0.00028920854220742794</v>
      </c>
      <c r="E1571" s="117">
        <v>3.8274338954007794</v>
      </c>
      <c r="F1571" s="112" t="s">
        <v>4760</v>
      </c>
      <c r="G1571" s="112" t="b">
        <v>0</v>
      </c>
      <c r="H1571" s="112" t="b">
        <v>0</v>
      </c>
      <c r="I1571" s="112" t="b">
        <v>0</v>
      </c>
      <c r="J1571" s="112" t="b">
        <v>0</v>
      </c>
      <c r="K1571" s="112" t="b">
        <v>0</v>
      </c>
      <c r="L1571" s="112" t="b">
        <v>0</v>
      </c>
    </row>
    <row r="1572" spans="1:12" ht="15">
      <c r="A1572" s="112" t="s">
        <v>4690</v>
      </c>
      <c r="B1572" s="112" t="s">
        <v>4043</v>
      </c>
      <c r="C1572" s="112">
        <v>2</v>
      </c>
      <c r="D1572" s="117">
        <v>0.00028920854220742794</v>
      </c>
      <c r="E1572" s="117">
        <v>3.651342636345098</v>
      </c>
      <c r="F1572" s="112" t="s">
        <v>4760</v>
      </c>
      <c r="G1572" s="112" t="b">
        <v>0</v>
      </c>
      <c r="H1572" s="112" t="b">
        <v>0</v>
      </c>
      <c r="I1572" s="112" t="b">
        <v>0</v>
      </c>
      <c r="J1572" s="112" t="b">
        <v>0</v>
      </c>
      <c r="K1572" s="112" t="b">
        <v>0</v>
      </c>
      <c r="L1572" s="112" t="b">
        <v>0</v>
      </c>
    </row>
    <row r="1573" spans="1:12" ht="15">
      <c r="A1573" s="112" t="s">
        <v>4043</v>
      </c>
      <c r="B1573" s="112" t="s">
        <v>4691</v>
      </c>
      <c r="C1573" s="112">
        <v>2</v>
      </c>
      <c r="D1573" s="117">
        <v>0.00028920854220742794</v>
      </c>
      <c r="E1573" s="117">
        <v>3.651342636345098</v>
      </c>
      <c r="F1573" s="112" t="s">
        <v>4760</v>
      </c>
      <c r="G1573" s="112" t="b">
        <v>0</v>
      </c>
      <c r="H1573" s="112" t="b">
        <v>0</v>
      </c>
      <c r="I1573" s="112" t="b">
        <v>0</v>
      </c>
      <c r="J1573" s="112" t="b">
        <v>0</v>
      </c>
      <c r="K1573" s="112" t="b">
        <v>0</v>
      </c>
      <c r="L1573" s="112" t="b">
        <v>0</v>
      </c>
    </row>
    <row r="1574" spans="1:12" ht="15">
      <c r="A1574" s="112" t="s">
        <v>4691</v>
      </c>
      <c r="B1574" s="112" t="s">
        <v>3419</v>
      </c>
      <c r="C1574" s="112">
        <v>2</v>
      </c>
      <c r="D1574" s="117">
        <v>0.00028920854220742794</v>
      </c>
      <c r="E1574" s="117">
        <v>3.2833658510505037</v>
      </c>
      <c r="F1574" s="112" t="s">
        <v>4760</v>
      </c>
      <c r="G1574" s="112" t="b">
        <v>0</v>
      </c>
      <c r="H1574" s="112" t="b">
        <v>0</v>
      </c>
      <c r="I1574" s="112" t="b">
        <v>0</v>
      </c>
      <c r="J1574" s="112" t="b">
        <v>0</v>
      </c>
      <c r="K1574" s="112" t="b">
        <v>0</v>
      </c>
      <c r="L1574" s="112" t="b">
        <v>0</v>
      </c>
    </row>
    <row r="1575" spans="1:12" ht="15">
      <c r="A1575" s="112" t="s">
        <v>3419</v>
      </c>
      <c r="B1575" s="112" t="s">
        <v>4692</v>
      </c>
      <c r="C1575" s="112">
        <v>2</v>
      </c>
      <c r="D1575" s="117">
        <v>0.00028920854220742794</v>
      </c>
      <c r="E1575" s="117">
        <v>3.2833658510505037</v>
      </c>
      <c r="F1575" s="112" t="s">
        <v>4760</v>
      </c>
      <c r="G1575" s="112" t="b">
        <v>0</v>
      </c>
      <c r="H1575" s="112" t="b">
        <v>0</v>
      </c>
      <c r="I1575" s="112" t="b">
        <v>0</v>
      </c>
      <c r="J1575" s="112" t="b">
        <v>0</v>
      </c>
      <c r="K1575" s="112" t="b">
        <v>0</v>
      </c>
      <c r="L1575" s="112" t="b">
        <v>0</v>
      </c>
    </row>
    <row r="1576" spans="1:12" ht="15">
      <c r="A1576" s="112" t="s">
        <v>4692</v>
      </c>
      <c r="B1576" s="112" t="s">
        <v>3337</v>
      </c>
      <c r="C1576" s="112">
        <v>2</v>
      </c>
      <c r="D1576" s="117">
        <v>0.00028920854220742794</v>
      </c>
      <c r="E1576" s="117">
        <v>3.225373904072817</v>
      </c>
      <c r="F1576" s="112" t="s">
        <v>4760</v>
      </c>
      <c r="G1576" s="112" t="b">
        <v>0</v>
      </c>
      <c r="H1576" s="112" t="b">
        <v>0</v>
      </c>
      <c r="I1576" s="112" t="b">
        <v>0</v>
      </c>
      <c r="J1576" s="112" t="b">
        <v>0</v>
      </c>
      <c r="K1576" s="112" t="b">
        <v>0</v>
      </c>
      <c r="L1576" s="112" t="b">
        <v>0</v>
      </c>
    </row>
    <row r="1577" spans="1:12" ht="15">
      <c r="A1577" s="112" t="s">
        <v>3337</v>
      </c>
      <c r="B1577" s="112" t="s">
        <v>3586</v>
      </c>
      <c r="C1577" s="112">
        <v>2</v>
      </c>
      <c r="D1577" s="117">
        <v>0.00028920854220742794</v>
      </c>
      <c r="E1577" s="117">
        <v>2.8274338954007794</v>
      </c>
      <c r="F1577" s="112" t="s">
        <v>4760</v>
      </c>
      <c r="G1577" s="112" t="b">
        <v>0</v>
      </c>
      <c r="H1577" s="112" t="b">
        <v>0</v>
      </c>
      <c r="I1577" s="112" t="b">
        <v>0</v>
      </c>
      <c r="J1577" s="112" t="b">
        <v>0</v>
      </c>
      <c r="K1577" s="112" t="b">
        <v>0</v>
      </c>
      <c r="L1577" s="112" t="b">
        <v>0</v>
      </c>
    </row>
    <row r="1578" spans="1:12" ht="15">
      <c r="A1578" s="112" t="s">
        <v>3586</v>
      </c>
      <c r="B1578" s="112" t="s">
        <v>3762</v>
      </c>
      <c r="C1578" s="112">
        <v>2</v>
      </c>
      <c r="D1578" s="117">
        <v>0.00028920854220742794</v>
      </c>
      <c r="E1578" s="117">
        <v>3.2534026276730605</v>
      </c>
      <c r="F1578" s="112" t="s">
        <v>4760</v>
      </c>
      <c r="G1578" s="112" t="b">
        <v>0</v>
      </c>
      <c r="H1578" s="112" t="b">
        <v>0</v>
      </c>
      <c r="I1578" s="112" t="b">
        <v>0</v>
      </c>
      <c r="J1578" s="112" t="b">
        <v>0</v>
      </c>
      <c r="K1578" s="112" t="b">
        <v>0</v>
      </c>
      <c r="L1578" s="112" t="b">
        <v>0</v>
      </c>
    </row>
    <row r="1579" spans="1:12" ht="15">
      <c r="A1579" s="112" t="s">
        <v>3762</v>
      </c>
      <c r="B1579" s="112" t="s">
        <v>4693</v>
      </c>
      <c r="C1579" s="112">
        <v>2</v>
      </c>
      <c r="D1579" s="117">
        <v>0.00028920854220742794</v>
      </c>
      <c r="E1579" s="117">
        <v>3.651342636345098</v>
      </c>
      <c r="F1579" s="112" t="s">
        <v>4760</v>
      </c>
      <c r="G1579" s="112" t="b">
        <v>0</v>
      </c>
      <c r="H1579" s="112" t="b">
        <v>0</v>
      </c>
      <c r="I1579" s="112" t="b">
        <v>0</v>
      </c>
      <c r="J1579" s="112" t="b">
        <v>0</v>
      </c>
      <c r="K1579" s="112" t="b">
        <v>0</v>
      </c>
      <c r="L1579" s="112" t="b">
        <v>0</v>
      </c>
    </row>
    <row r="1580" spans="1:12" ht="15">
      <c r="A1580" s="112" t="s">
        <v>4693</v>
      </c>
      <c r="B1580" s="112" t="s">
        <v>4694</v>
      </c>
      <c r="C1580" s="112">
        <v>2</v>
      </c>
      <c r="D1580" s="117">
        <v>0.00028920854220742794</v>
      </c>
      <c r="E1580" s="117">
        <v>3.8274338954007794</v>
      </c>
      <c r="F1580" s="112" t="s">
        <v>4760</v>
      </c>
      <c r="G1580" s="112" t="b">
        <v>0</v>
      </c>
      <c r="H1580" s="112" t="b">
        <v>0</v>
      </c>
      <c r="I1580" s="112" t="b">
        <v>0</v>
      </c>
      <c r="J1580" s="112" t="b">
        <v>0</v>
      </c>
      <c r="K1580" s="112" t="b">
        <v>0</v>
      </c>
      <c r="L1580" s="112" t="b">
        <v>0</v>
      </c>
    </row>
    <row r="1581" spans="1:12" ht="15">
      <c r="A1581" s="112" t="s">
        <v>3590</v>
      </c>
      <c r="B1581" s="112" t="s">
        <v>4695</v>
      </c>
      <c r="C1581" s="112">
        <v>2</v>
      </c>
      <c r="D1581" s="117">
        <v>0.00028920854220742794</v>
      </c>
      <c r="E1581" s="117">
        <v>3.429493886728742</v>
      </c>
      <c r="F1581" s="112" t="s">
        <v>4760</v>
      </c>
      <c r="G1581" s="112" t="b">
        <v>0</v>
      </c>
      <c r="H1581" s="112" t="b">
        <v>0</v>
      </c>
      <c r="I1581" s="112" t="b">
        <v>0</v>
      </c>
      <c r="J1581" s="112" t="b">
        <v>0</v>
      </c>
      <c r="K1581" s="112" t="b">
        <v>0</v>
      </c>
      <c r="L1581" s="112" t="b">
        <v>0</v>
      </c>
    </row>
    <row r="1582" spans="1:12" ht="15">
      <c r="A1582" s="112" t="s">
        <v>4695</v>
      </c>
      <c r="B1582" s="112" t="s">
        <v>4696</v>
      </c>
      <c r="C1582" s="112">
        <v>2</v>
      </c>
      <c r="D1582" s="117">
        <v>0.00028920854220742794</v>
      </c>
      <c r="E1582" s="117">
        <v>3.8274338954007794</v>
      </c>
      <c r="F1582" s="112" t="s">
        <v>4760</v>
      </c>
      <c r="G1582" s="112" t="b">
        <v>0</v>
      </c>
      <c r="H1582" s="112" t="b">
        <v>0</v>
      </c>
      <c r="I1582" s="112" t="b">
        <v>0</v>
      </c>
      <c r="J1582" s="112" t="b">
        <v>0</v>
      </c>
      <c r="K1582" s="112" t="b">
        <v>0</v>
      </c>
      <c r="L1582" s="112" t="b">
        <v>0</v>
      </c>
    </row>
    <row r="1583" spans="1:12" ht="15">
      <c r="A1583" s="112" t="s">
        <v>4697</v>
      </c>
      <c r="B1583" s="112" t="s">
        <v>4698</v>
      </c>
      <c r="C1583" s="112">
        <v>2</v>
      </c>
      <c r="D1583" s="117">
        <v>0.0003333834626952086</v>
      </c>
      <c r="E1583" s="117">
        <v>3.8274338954007794</v>
      </c>
      <c r="F1583" s="112" t="s">
        <v>4760</v>
      </c>
      <c r="G1583" s="112" t="b">
        <v>0</v>
      </c>
      <c r="H1583" s="112" t="b">
        <v>0</v>
      </c>
      <c r="I1583" s="112" t="b">
        <v>0</v>
      </c>
      <c r="J1583" s="112" t="b">
        <v>0</v>
      </c>
      <c r="K1583" s="112" t="b">
        <v>0</v>
      </c>
      <c r="L1583" s="112" t="b">
        <v>0</v>
      </c>
    </row>
    <row r="1584" spans="1:12" ht="15">
      <c r="A1584" s="112" t="s">
        <v>4699</v>
      </c>
      <c r="B1584" s="112" t="s">
        <v>4700</v>
      </c>
      <c r="C1584" s="112">
        <v>2</v>
      </c>
      <c r="D1584" s="117">
        <v>0.00028920854220742794</v>
      </c>
      <c r="E1584" s="117">
        <v>3.8274338954007794</v>
      </c>
      <c r="F1584" s="112" t="s">
        <v>4760</v>
      </c>
      <c r="G1584" s="112" t="b">
        <v>0</v>
      </c>
      <c r="H1584" s="112" t="b">
        <v>0</v>
      </c>
      <c r="I1584" s="112" t="b">
        <v>0</v>
      </c>
      <c r="J1584" s="112" t="b">
        <v>0</v>
      </c>
      <c r="K1584" s="112" t="b">
        <v>0</v>
      </c>
      <c r="L1584" s="112" t="b">
        <v>0</v>
      </c>
    </row>
    <row r="1585" spans="1:12" ht="15">
      <c r="A1585" s="112" t="s">
        <v>4701</v>
      </c>
      <c r="B1585" s="112" t="s">
        <v>4702</v>
      </c>
      <c r="C1585" s="112">
        <v>2</v>
      </c>
      <c r="D1585" s="117">
        <v>0.0003333834626952086</v>
      </c>
      <c r="E1585" s="117">
        <v>3.8274338954007794</v>
      </c>
      <c r="F1585" s="112" t="s">
        <v>4760</v>
      </c>
      <c r="G1585" s="112" t="b">
        <v>0</v>
      </c>
      <c r="H1585" s="112" t="b">
        <v>0</v>
      </c>
      <c r="I1585" s="112" t="b">
        <v>0</v>
      </c>
      <c r="J1585" s="112" t="b">
        <v>0</v>
      </c>
      <c r="K1585" s="112" t="b">
        <v>0</v>
      </c>
      <c r="L1585" s="112" t="b">
        <v>0</v>
      </c>
    </row>
    <row r="1586" spans="1:12" ht="15">
      <c r="A1586" s="112" t="s">
        <v>3236</v>
      </c>
      <c r="B1586" s="112" t="s">
        <v>3709</v>
      </c>
      <c r="C1586" s="112">
        <v>2</v>
      </c>
      <c r="D1586" s="117">
        <v>0.0003333834626952086</v>
      </c>
      <c r="E1586" s="117">
        <v>2.873191385961454</v>
      </c>
      <c r="F1586" s="112" t="s">
        <v>4760</v>
      </c>
      <c r="G1586" s="112" t="b">
        <v>0</v>
      </c>
      <c r="H1586" s="112" t="b">
        <v>0</v>
      </c>
      <c r="I1586" s="112" t="b">
        <v>0</v>
      </c>
      <c r="J1586" s="112" t="b">
        <v>0</v>
      </c>
      <c r="K1586" s="112" t="b">
        <v>0</v>
      </c>
      <c r="L1586" s="112" t="b">
        <v>0</v>
      </c>
    </row>
    <row r="1587" spans="1:12" ht="15">
      <c r="A1587" s="112" t="s">
        <v>3178</v>
      </c>
      <c r="B1587" s="112" t="s">
        <v>3236</v>
      </c>
      <c r="C1587" s="112">
        <v>2</v>
      </c>
      <c r="D1587" s="117">
        <v>0.0003333834626952086</v>
      </c>
      <c r="E1587" s="117">
        <v>2.1742213816254354</v>
      </c>
      <c r="F1587" s="112" t="s">
        <v>4760</v>
      </c>
      <c r="G1587" s="112" t="b">
        <v>1</v>
      </c>
      <c r="H1587" s="112" t="b">
        <v>0</v>
      </c>
      <c r="I1587" s="112" t="b">
        <v>0</v>
      </c>
      <c r="J1587" s="112" t="b">
        <v>0</v>
      </c>
      <c r="K1587" s="112" t="b">
        <v>0</v>
      </c>
      <c r="L1587" s="112" t="b">
        <v>0</v>
      </c>
    </row>
    <row r="1588" spans="1:12" ht="15">
      <c r="A1588" s="112" t="s">
        <v>3280</v>
      </c>
      <c r="B1588" s="112" t="s">
        <v>3408</v>
      </c>
      <c r="C1588" s="112">
        <v>2</v>
      </c>
      <c r="D1588" s="117">
        <v>0.0003333834626952086</v>
      </c>
      <c r="E1588" s="117">
        <v>2.584395846714485</v>
      </c>
      <c r="F1588" s="112" t="s">
        <v>4760</v>
      </c>
      <c r="G1588" s="112" t="b">
        <v>0</v>
      </c>
      <c r="H1588" s="112" t="b">
        <v>0</v>
      </c>
      <c r="I1588" s="112" t="b">
        <v>0</v>
      </c>
      <c r="J1588" s="112" t="b">
        <v>0</v>
      </c>
      <c r="K1588" s="112" t="b">
        <v>0</v>
      </c>
      <c r="L1588" s="112" t="b">
        <v>0</v>
      </c>
    </row>
    <row r="1589" spans="1:12" ht="15">
      <c r="A1589" s="112" t="s">
        <v>4709</v>
      </c>
      <c r="B1589" s="112" t="s">
        <v>4047</v>
      </c>
      <c r="C1589" s="112">
        <v>2</v>
      </c>
      <c r="D1589" s="117">
        <v>0.0003333834626952086</v>
      </c>
      <c r="E1589" s="117">
        <v>3.651342636345098</v>
      </c>
      <c r="F1589" s="112" t="s">
        <v>4760</v>
      </c>
      <c r="G1589" s="112" t="b">
        <v>0</v>
      </c>
      <c r="H1589" s="112" t="b">
        <v>0</v>
      </c>
      <c r="I1589" s="112" t="b">
        <v>0</v>
      </c>
      <c r="J1589" s="112" t="b">
        <v>0</v>
      </c>
      <c r="K1589" s="112" t="b">
        <v>0</v>
      </c>
      <c r="L1589" s="112" t="b">
        <v>0</v>
      </c>
    </row>
    <row r="1590" spans="1:12" ht="15">
      <c r="A1590" s="112" t="s">
        <v>4047</v>
      </c>
      <c r="B1590" s="112" t="s">
        <v>3705</v>
      </c>
      <c r="C1590" s="112">
        <v>2</v>
      </c>
      <c r="D1590" s="117">
        <v>0.0003333834626952086</v>
      </c>
      <c r="E1590" s="117">
        <v>3.350312640681117</v>
      </c>
      <c r="F1590" s="112" t="s">
        <v>4760</v>
      </c>
      <c r="G1590" s="112" t="b">
        <v>0</v>
      </c>
      <c r="H1590" s="112" t="b">
        <v>0</v>
      </c>
      <c r="I1590" s="112" t="b">
        <v>0</v>
      </c>
      <c r="J1590" s="112" t="b">
        <v>0</v>
      </c>
      <c r="K1590" s="112" t="b">
        <v>0</v>
      </c>
      <c r="L1590" s="112" t="b">
        <v>0</v>
      </c>
    </row>
    <row r="1591" spans="1:12" ht="15">
      <c r="A1591" s="112" t="s">
        <v>4710</v>
      </c>
      <c r="B1591" s="112" t="s">
        <v>3336</v>
      </c>
      <c r="C1591" s="112">
        <v>2</v>
      </c>
      <c r="D1591" s="117">
        <v>0.0003333834626952086</v>
      </c>
      <c r="E1591" s="117">
        <v>3.225373904072817</v>
      </c>
      <c r="F1591" s="112" t="s">
        <v>4760</v>
      </c>
      <c r="G1591" s="112" t="b">
        <v>1</v>
      </c>
      <c r="H1591" s="112" t="b">
        <v>0</v>
      </c>
      <c r="I1591" s="112" t="b">
        <v>0</v>
      </c>
      <c r="J1591" s="112" t="b">
        <v>0</v>
      </c>
      <c r="K1591" s="112" t="b">
        <v>0</v>
      </c>
      <c r="L1591" s="112" t="b">
        <v>0</v>
      </c>
    </row>
    <row r="1592" spans="1:12" ht="15">
      <c r="A1592" s="112" t="s">
        <v>3336</v>
      </c>
      <c r="B1592" s="112" t="s">
        <v>3112</v>
      </c>
      <c r="C1592" s="112">
        <v>2</v>
      </c>
      <c r="D1592" s="117">
        <v>0.0003333834626952086</v>
      </c>
      <c r="E1592" s="117">
        <v>1.946620303119988</v>
      </c>
      <c r="F1592" s="112" t="s">
        <v>4760</v>
      </c>
      <c r="G1592" s="112" t="b">
        <v>0</v>
      </c>
      <c r="H1592" s="112" t="b">
        <v>0</v>
      </c>
      <c r="I1592" s="112" t="b">
        <v>0</v>
      </c>
      <c r="J1592" s="112" t="b">
        <v>0</v>
      </c>
      <c r="K1592" s="112" t="b">
        <v>0</v>
      </c>
      <c r="L1592" s="112" t="b">
        <v>0</v>
      </c>
    </row>
    <row r="1593" spans="1:12" ht="15">
      <c r="A1593" s="112" t="s">
        <v>3112</v>
      </c>
      <c r="B1593" s="112" t="s">
        <v>4711</v>
      </c>
      <c r="C1593" s="112">
        <v>2</v>
      </c>
      <c r="D1593" s="117">
        <v>0.0003333834626952086</v>
      </c>
      <c r="E1593" s="117">
        <v>2.5486802944479505</v>
      </c>
      <c r="F1593" s="112" t="s">
        <v>4760</v>
      </c>
      <c r="G1593" s="112" t="b">
        <v>0</v>
      </c>
      <c r="H1593" s="112" t="b">
        <v>0</v>
      </c>
      <c r="I1593" s="112" t="b">
        <v>0</v>
      </c>
      <c r="J1593" s="112" t="b">
        <v>0</v>
      </c>
      <c r="K1593" s="112" t="b">
        <v>0</v>
      </c>
      <c r="L1593" s="112" t="b">
        <v>0</v>
      </c>
    </row>
    <row r="1594" spans="1:12" ht="15">
      <c r="A1594" s="112" t="s">
        <v>4711</v>
      </c>
      <c r="B1594" s="112" t="s">
        <v>4712</v>
      </c>
      <c r="C1594" s="112">
        <v>2</v>
      </c>
      <c r="D1594" s="117">
        <v>0.0003333834626952086</v>
      </c>
      <c r="E1594" s="117">
        <v>3.8274338954007794</v>
      </c>
      <c r="F1594" s="112" t="s">
        <v>4760</v>
      </c>
      <c r="G1594" s="112" t="b">
        <v>0</v>
      </c>
      <c r="H1594" s="112" t="b">
        <v>0</v>
      </c>
      <c r="I1594" s="112" t="b">
        <v>0</v>
      </c>
      <c r="J1594" s="112" t="b">
        <v>0</v>
      </c>
      <c r="K1594" s="112" t="b">
        <v>0</v>
      </c>
      <c r="L1594" s="112" t="b">
        <v>0</v>
      </c>
    </row>
    <row r="1595" spans="1:12" ht="15">
      <c r="A1595" s="112" t="s">
        <v>4712</v>
      </c>
      <c r="B1595" s="112" t="s">
        <v>4713</v>
      </c>
      <c r="C1595" s="112">
        <v>2</v>
      </c>
      <c r="D1595" s="117">
        <v>0.0003333834626952086</v>
      </c>
      <c r="E1595" s="117">
        <v>3.8274338954007794</v>
      </c>
      <c r="F1595" s="112" t="s">
        <v>4760</v>
      </c>
      <c r="G1595" s="112" t="b">
        <v>0</v>
      </c>
      <c r="H1595" s="112" t="b">
        <v>0</v>
      </c>
      <c r="I1595" s="112" t="b">
        <v>0</v>
      </c>
      <c r="J1595" s="112" t="b">
        <v>0</v>
      </c>
      <c r="K1595" s="112" t="b">
        <v>0</v>
      </c>
      <c r="L1595" s="112" t="b">
        <v>0</v>
      </c>
    </row>
    <row r="1596" spans="1:12" ht="15">
      <c r="A1596" s="112" t="s">
        <v>4713</v>
      </c>
      <c r="B1596" s="112" t="s">
        <v>4714</v>
      </c>
      <c r="C1596" s="112">
        <v>2</v>
      </c>
      <c r="D1596" s="117">
        <v>0.0003333834626952086</v>
      </c>
      <c r="E1596" s="117">
        <v>3.8274338954007794</v>
      </c>
      <c r="F1596" s="112" t="s">
        <v>4760</v>
      </c>
      <c r="G1596" s="112" t="b">
        <v>0</v>
      </c>
      <c r="H1596" s="112" t="b">
        <v>0</v>
      </c>
      <c r="I1596" s="112" t="b">
        <v>0</v>
      </c>
      <c r="J1596" s="112" t="b">
        <v>0</v>
      </c>
      <c r="K1596" s="112" t="b">
        <v>0</v>
      </c>
      <c r="L1596" s="112" t="b">
        <v>0</v>
      </c>
    </row>
    <row r="1597" spans="1:12" ht="15">
      <c r="A1597" s="112" t="s">
        <v>4718</v>
      </c>
      <c r="B1597" s="112" t="s">
        <v>4049</v>
      </c>
      <c r="C1597" s="112">
        <v>2</v>
      </c>
      <c r="D1597" s="117">
        <v>0.0003333834626952086</v>
      </c>
      <c r="E1597" s="117">
        <v>3.651342636345098</v>
      </c>
      <c r="F1597" s="112" t="s">
        <v>4760</v>
      </c>
      <c r="G1597" s="112" t="b">
        <v>0</v>
      </c>
      <c r="H1597" s="112" t="b">
        <v>0</v>
      </c>
      <c r="I1597" s="112" t="b">
        <v>0</v>
      </c>
      <c r="J1597" s="112" t="b">
        <v>0</v>
      </c>
      <c r="K1597" s="112" t="b">
        <v>0</v>
      </c>
      <c r="L1597" s="112" t="b">
        <v>0</v>
      </c>
    </row>
    <row r="1598" spans="1:12" ht="15">
      <c r="A1598" s="112" t="s">
        <v>4049</v>
      </c>
      <c r="B1598" s="112" t="s">
        <v>4719</v>
      </c>
      <c r="C1598" s="112">
        <v>2</v>
      </c>
      <c r="D1598" s="117">
        <v>0.0003333834626952086</v>
      </c>
      <c r="E1598" s="117">
        <v>3.651342636345098</v>
      </c>
      <c r="F1598" s="112" t="s">
        <v>4760</v>
      </c>
      <c r="G1598" s="112" t="b">
        <v>0</v>
      </c>
      <c r="H1598" s="112" t="b">
        <v>0</v>
      </c>
      <c r="I1598" s="112" t="b">
        <v>0</v>
      </c>
      <c r="J1598" s="112" t="b">
        <v>0</v>
      </c>
      <c r="K1598" s="112" t="b">
        <v>0</v>
      </c>
      <c r="L1598" s="112" t="b">
        <v>0</v>
      </c>
    </row>
    <row r="1599" spans="1:12" ht="15">
      <c r="A1599" s="112" t="s">
        <v>3478</v>
      </c>
      <c r="B1599" s="112" t="s">
        <v>3616</v>
      </c>
      <c r="C1599" s="112">
        <v>2</v>
      </c>
      <c r="D1599" s="117">
        <v>0.00028920854220742794</v>
      </c>
      <c r="E1599" s="117">
        <v>3.0492826450171355</v>
      </c>
      <c r="F1599" s="112" t="s">
        <v>4760</v>
      </c>
      <c r="G1599" s="112" t="b">
        <v>0</v>
      </c>
      <c r="H1599" s="112" t="b">
        <v>0</v>
      </c>
      <c r="I1599" s="112" t="b">
        <v>0</v>
      </c>
      <c r="J1599" s="112" t="b">
        <v>0</v>
      </c>
      <c r="K1599" s="112" t="b">
        <v>0</v>
      </c>
      <c r="L1599" s="112" t="b">
        <v>0</v>
      </c>
    </row>
    <row r="1600" spans="1:12" ht="15">
      <c r="A1600" s="112" t="s">
        <v>3616</v>
      </c>
      <c r="B1600" s="112" t="s">
        <v>3250</v>
      </c>
      <c r="C1600" s="112">
        <v>2</v>
      </c>
      <c r="D1600" s="117">
        <v>0.00028920854220742794</v>
      </c>
      <c r="E1600" s="117">
        <v>2.786041210242554</v>
      </c>
      <c r="F1600" s="112" t="s">
        <v>4760</v>
      </c>
      <c r="G1600" s="112" t="b">
        <v>0</v>
      </c>
      <c r="H1600" s="112" t="b">
        <v>0</v>
      </c>
      <c r="I1600" s="112" t="b">
        <v>0</v>
      </c>
      <c r="J1600" s="112" t="b">
        <v>0</v>
      </c>
      <c r="K1600" s="112" t="b">
        <v>0</v>
      </c>
      <c r="L1600" s="112" t="b">
        <v>0</v>
      </c>
    </row>
    <row r="1601" spans="1:12" ht="15">
      <c r="A1601" s="112" t="s">
        <v>3836</v>
      </c>
      <c r="B1601" s="112" t="s">
        <v>4720</v>
      </c>
      <c r="C1601" s="112">
        <v>2</v>
      </c>
      <c r="D1601" s="117">
        <v>0.0003333834626952086</v>
      </c>
      <c r="E1601" s="117">
        <v>3.651342636345098</v>
      </c>
      <c r="F1601" s="112" t="s">
        <v>4760</v>
      </c>
      <c r="G1601" s="112" t="b">
        <v>0</v>
      </c>
      <c r="H1601" s="112" t="b">
        <v>0</v>
      </c>
      <c r="I1601" s="112" t="b">
        <v>0</v>
      </c>
      <c r="J1601" s="112" t="b">
        <v>0</v>
      </c>
      <c r="K1601" s="112" t="b">
        <v>0</v>
      </c>
      <c r="L1601" s="112" t="b">
        <v>0</v>
      </c>
    </row>
    <row r="1602" spans="1:12" ht="15">
      <c r="A1602" s="112" t="s">
        <v>3096</v>
      </c>
      <c r="B1602" s="112" t="s">
        <v>4050</v>
      </c>
      <c r="C1602" s="112">
        <v>2</v>
      </c>
      <c r="D1602" s="117">
        <v>0.0003333834626952086</v>
      </c>
      <c r="E1602" s="117">
        <v>2.0950401355778108</v>
      </c>
      <c r="F1602" s="112" t="s">
        <v>4760</v>
      </c>
      <c r="G1602" s="112" t="b">
        <v>0</v>
      </c>
      <c r="H1602" s="112" t="b">
        <v>0</v>
      </c>
      <c r="I1602" s="112" t="b">
        <v>0</v>
      </c>
      <c r="J1602" s="112" t="b">
        <v>0</v>
      </c>
      <c r="K1602" s="112" t="b">
        <v>0</v>
      </c>
      <c r="L1602" s="112" t="b">
        <v>0</v>
      </c>
    </row>
    <row r="1603" spans="1:12" ht="15">
      <c r="A1603" s="112" t="s">
        <v>4726</v>
      </c>
      <c r="B1603" s="112" t="s">
        <v>3178</v>
      </c>
      <c r="C1603" s="112">
        <v>2</v>
      </c>
      <c r="D1603" s="117">
        <v>0.0003333834626952086</v>
      </c>
      <c r="E1603" s="117">
        <v>2.9523726320090793</v>
      </c>
      <c r="F1603" s="112" t="s">
        <v>4760</v>
      </c>
      <c r="G1603" s="112" t="b">
        <v>0</v>
      </c>
      <c r="H1603" s="112" t="b">
        <v>0</v>
      </c>
      <c r="I1603" s="112" t="b">
        <v>0</v>
      </c>
      <c r="J1603" s="112" t="b">
        <v>1</v>
      </c>
      <c r="K1603" s="112" t="b">
        <v>0</v>
      </c>
      <c r="L1603" s="112" t="b">
        <v>0</v>
      </c>
    </row>
    <row r="1604" spans="1:12" ht="15">
      <c r="A1604" s="112" t="s">
        <v>3178</v>
      </c>
      <c r="B1604" s="112" t="s">
        <v>3506</v>
      </c>
      <c r="C1604" s="112">
        <v>2</v>
      </c>
      <c r="D1604" s="117">
        <v>0.0003333834626952086</v>
      </c>
      <c r="E1604" s="117">
        <v>2.554432623337042</v>
      </c>
      <c r="F1604" s="112" t="s">
        <v>4760</v>
      </c>
      <c r="G1604" s="112" t="b">
        <v>1</v>
      </c>
      <c r="H1604" s="112" t="b">
        <v>0</v>
      </c>
      <c r="I1604" s="112" t="b">
        <v>0</v>
      </c>
      <c r="J1604" s="112" t="b">
        <v>0</v>
      </c>
      <c r="K1604" s="112" t="b">
        <v>0</v>
      </c>
      <c r="L1604" s="112" t="b">
        <v>0</v>
      </c>
    </row>
    <row r="1605" spans="1:12" ht="15">
      <c r="A1605" s="112" t="s">
        <v>3598</v>
      </c>
      <c r="B1605" s="112" t="s">
        <v>4751</v>
      </c>
      <c r="C1605" s="112">
        <v>2</v>
      </c>
      <c r="D1605" s="117">
        <v>0.0003333834626952086</v>
      </c>
      <c r="E1605" s="117">
        <v>3.429493886728742</v>
      </c>
      <c r="F1605" s="112" t="s">
        <v>4760</v>
      </c>
      <c r="G1605" s="112" t="b">
        <v>0</v>
      </c>
      <c r="H1605" s="112" t="b">
        <v>0</v>
      </c>
      <c r="I1605" s="112" t="b">
        <v>0</v>
      </c>
      <c r="J1605" s="112" t="b">
        <v>0</v>
      </c>
      <c r="K1605" s="112" t="b">
        <v>0</v>
      </c>
      <c r="L1605" s="112" t="b">
        <v>0</v>
      </c>
    </row>
    <row r="1606" spans="1:12" ht="15">
      <c r="A1606" s="112" t="s">
        <v>4053</v>
      </c>
      <c r="B1606" s="112" t="s">
        <v>4752</v>
      </c>
      <c r="C1606" s="112">
        <v>2</v>
      </c>
      <c r="D1606" s="117">
        <v>0.0003333834626952086</v>
      </c>
      <c r="E1606" s="117">
        <v>3.651342636345098</v>
      </c>
      <c r="F1606" s="112" t="s">
        <v>4760</v>
      </c>
      <c r="G1606" s="112" t="b">
        <v>0</v>
      </c>
      <c r="H1606" s="112" t="b">
        <v>0</v>
      </c>
      <c r="I1606" s="112" t="b">
        <v>0</v>
      </c>
      <c r="J1606" s="112" t="b">
        <v>0</v>
      </c>
      <c r="K1606" s="112" t="b">
        <v>0</v>
      </c>
      <c r="L1606" s="112" t="b">
        <v>0</v>
      </c>
    </row>
    <row r="1607" spans="1:12" ht="15">
      <c r="A1607" s="112" t="s">
        <v>3088</v>
      </c>
      <c r="B1607" s="112" t="s">
        <v>3078</v>
      </c>
      <c r="C1607" s="112">
        <v>17</v>
      </c>
      <c r="D1607" s="117">
        <v>0.0043842224632807585</v>
      </c>
      <c r="E1607" s="117">
        <v>1.492079536116553</v>
      </c>
      <c r="F1607" s="112" t="s">
        <v>3042</v>
      </c>
      <c r="G1607" s="112" t="b">
        <v>0</v>
      </c>
      <c r="H1607" s="112" t="b">
        <v>0</v>
      </c>
      <c r="I1607" s="112" t="b">
        <v>0</v>
      </c>
      <c r="J1607" s="112" t="b">
        <v>1</v>
      </c>
      <c r="K1607" s="112" t="b">
        <v>0</v>
      </c>
      <c r="L1607" s="112" t="b">
        <v>0</v>
      </c>
    </row>
    <row r="1608" spans="1:12" ht="15">
      <c r="A1608" s="112" t="s">
        <v>3086</v>
      </c>
      <c r="B1608" s="112" t="s">
        <v>3079</v>
      </c>
      <c r="C1608" s="112">
        <v>11</v>
      </c>
      <c r="D1608" s="117">
        <v>0.004920114607795784</v>
      </c>
      <c r="E1608" s="117">
        <v>1.5390760987927767</v>
      </c>
      <c r="F1608" s="112" t="s">
        <v>3042</v>
      </c>
      <c r="G1608" s="112" t="b">
        <v>0</v>
      </c>
      <c r="H1608" s="112" t="b">
        <v>0</v>
      </c>
      <c r="I1608" s="112" t="b">
        <v>0</v>
      </c>
      <c r="J1608" s="112" t="b">
        <v>0</v>
      </c>
      <c r="K1608" s="112" t="b">
        <v>0</v>
      </c>
      <c r="L1608" s="112" t="b">
        <v>0</v>
      </c>
    </row>
    <row r="1609" spans="1:12" ht="15">
      <c r="A1609" s="112" t="s">
        <v>3189</v>
      </c>
      <c r="B1609" s="112" t="s">
        <v>3149</v>
      </c>
      <c r="C1609" s="112">
        <v>9</v>
      </c>
      <c r="D1609" s="117">
        <v>0.0032308070332479084</v>
      </c>
      <c r="E1609" s="117">
        <v>1.9234433002755402</v>
      </c>
      <c r="F1609" s="112" t="s">
        <v>3042</v>
      </c>
      <c r="G1609" s="112" t="b">
        <v>0</v>
      </c>
      <c r="H1609" s="112" t="b">
        <v>0</v>
      </c>
      <c r="I1609" s="112" t="b">
        <v>0</v>
      </c>
      <c r="J1609" s="112" t="b">
        <v>0</v>
      </c>
      <c r="K1609" s="112" t="b">
        <v>0</v>
      </c>
      <c r="L1609" s="112" t="b">
        <v>0</v>
      </c>
    </row>
    <row r="1610" spans="1:12" ht="15">
      <c r="A1610" s="112" t="s">
        <v>3218</v>
      </c>
      <c r="B1610" s="112" t="s">
        <v>3219</v>
      </c>
      <c r="C1610" s="112">
        <v>9</v>
      </c>
      <c r="D1610" s="117">
        <v>0.0036032768568938886</v>
      </c>
      <c r="E1610" s="117">
        <v>2.128901633703727</v>
      </c>
      <c r="F1610" s="112" t="s">
        <v>3042</v>
      </c>
      <c r="G1610" s="112" t="b">
        <v>0</v>
      </c>
      <c r="H1610" s="112" t="b">
        <v>0</v>
      </c>
      <c r="I1610" s="112" t="b">
        <v>0</v>
      </c>
      <c r="J1610" s="112" t="b">
        <v>0</v>
      </c>
      <c r="K1610" s="112" t="b">
        <v>0</v>
      </c>
      <c r="L1610" s="112" t="b">
        <v>0</v>
      </c>
    </row>
    <row r="1611" spans="1:12" ht="15">
      <c r="A1611" s="112" t="s">
        <v>3078</v>
      </c>
      <c r="B1611" s="112" t="s">
        <v>3079</v>
      </c>
      <c r="C1611" s="112">
        <v>9</v>
      </c>
      <c r="D1611" s="117">
        <v>0.00508958741021373</v>
      </c>
      <c r="E1611" s="117">
        <v>0.9022540012056023</v>
      </c>
      <c r="F1611" s="112" t="s">
        <v>3042</v>
      </c>
      <c r="G1611" s="112" t="b">
        <v>1</v>
      </c>
      <c r="H1611" s="112" t="b">
        <v>0</v>
      </c>
      <c r="I1611" s="112" t="b">
        <v>0</v>
      </c>
      <c r="J1611" s="112" t="b">
        <v>0</v>
      </c>
      <c r="K1611" s="112" t="b">
        <v>0</v>
      </c>
      <c r="L1611" s="112" t="b">
        <v>0</v>
      </c>
    </row>
    <row r="1612" spans="1:12" ht="15">
      <c r="A1612" s="112" t="s">
        <v>3188</v>
      </c>
      <c r="B1612" s="112" t="s">
        <v>3189</v>
      </c>
      <c r="C1612" s="112">
        <v>8</v>
      </c>
      <c r="D1612" s="117">
        <v>0.0032029127616834564</v>
      </c>
      <c r="E1612" s="117">
        <v>1.907052884087371</v>
      </c>
      <c r="F1612" s="112" t="s">
        <v>3042</v>
      </c>
      <c r="G1612" s="112" t="b">
        <v>0</v>
      </c>
      <c r="H1612" s="112" t="b">
        <v>0</v>
      </c>
      <c r="I1612" s="112" t="b">
        <v>0</v>
      </c>
      <c r="J1612" s="112" t="b">
        <v>0</v>
      </c>
      <c r="K1612" s="112" t="b">
        <v>0</v>
      </c>
      <c r="L1612" s="112" t="b">
        <v>0</v>
      </c>
    </row>
    <row r="1613" spans="1:12" ht="15">
      <c r="A1613" s="112" t="s">
        <v>3149</v>
      </c>
      <c r="B1613" s="112" t="s">
        <v>3369</v>
      </c>
      <c r="C1613" s="112">
        <v>6</v>
      </c>
      <c r="D1613" s="117">
        <v>0.003008683292662106</v>
      </c>
      <c r="E1613" s="117">
        <v>1.9692007908362155</v>
      </c>
      <c r="F1613" s="112" t="s">
        <v>3042</v>
      </c>
      <c r="G1613" s="112" t="b">
        <v>0</v>
      </c>
      <c r="H1613" s="112" t="b">
        <v>0</v>
      </c>
      <c r="I1613" s="112" t="b">
        <v>0</v>
      </c>
      <c r="J1613" s="112" t="b">
        <v>0</v>
      </c>
      <c r="K1613" s="112" t="b">
        <v>0</v>
      </c>
      <c r="L1613" s="112" t="b">
        <v>0</v>
      </c>
    </row>
    <row r="1614" spans="1:12" ht="15">
      <c r="A1614" s="112" t="s">
        <v>3369</v>
      </c>
      <c r="B1614" s="112" t="s">
        <v>3164</v>
      </c>
      <c r="C1614" s="112">
        <v>6</v>
      </c>
      <c r="D1614" s="117">
        <v>0.003008683292662106</v>
      </c>
      <c r="E1614" s="117">
        <v>1.9692007908362155</v>
      </c>
      <c r="F1614" s="112" t="s">
        <v>3042</v>
      </c>
      <c r="G1614" s="112" t="b">
        <v>0</v>
      </c>
      <c r="H1614" s="112" t="b">
        <v>0</v>
      </c>
      <c r="I1614" s="112" t="b">
        <v>0</v>
      </c>
      <c r="J1614" s="112" t="b">
        <v>0</v>
      </c>
      <c r="K1614" s="112" t="b">
        <v>0</v>
      </c>
      <c r="L1614" s="112" t="b">
        <v>0</v>
      </c>
    </row>
    <row r="1615" spans="1:12" ht="15">
      <c r="A1615" s="112" t="s">
        <v>3164</v>
      </c>
      <c r="B1615" s="112" t="s">
        <v>3087</v>
      </c>
      <c r="C1615" s="112">
        <v>6</v>
      </c>
      <c r="D1615" s="117">
        <v>0.003008683292662106</v>
      </c>
      <c r="E1615" s="117">
        <v>1.6334086889130222</v>
      </c>
      <c r="F1615" s="112" t="s">
        <v>3042</v>
      </c>
      <c r="G1615" s="112" t="b">
        <v>0</v>
      </c>
      <c r="H1615" s="112" t="b">
        <v>0</v>
      </c>
      <c r="I1615" s="112" t="b">
        <v>0</v>
      </c>
      <c r="J1615" s="112" t="b">
        <v>0</v>
      </c>
      <c r="K1615" s="112" t="b">
        <v>0</v>
      </c>
      <c r="L1615" s="112" t="b">
        <v>0</v>
      </c>
    </row>
    <row r="1616" spans="1:12" ht="15">
      <c r="A1616" s="112" t="s">
        <v>3087</v>
      </c>
      <c r="B1616" s="112" t="s">
        <v>3085</v>
      </c>
      <c r="C1616" s="112">
        <v>6</v>
      </c>
      <c r="D1616" s="117">
        <v>0.003008683292662106</v>
      </c>
      <c r="E1616" s="117">
        <v>1.635986111800833</v>
      </c>
      <c r="F1616" s="112" t="s">
        <v>3042</v>
      </c>
      <c r="G1616" s="112" t="b">
        <v>0</v>
      </c>
      <c r="H1616" s="112" t="b">
        <v>0</v>
      </c>
      <c r="I1616" s="112" t="b">
        <v>0</v>
      </c>
      <c r="J1616" s="112" t="b">
        <v>0</v>
      </c>
      <c r="K1616" s="112" t="b">
        <v>0</v>
      </c>
      <c r="L1616" s="112" t="b">
        <v>0</v>
      </c>
    </row>
    <row r="1617" spans="1:12" ht="15">
      <c r="A1617" s="112" t="s">
        <v>3085</v>
      </c>
      <c r="B1617" s="112" t="s">
        <v>3108</v>
      </c>
      <c r="C1617" s="112">
        <v>6</v>
      </c>
      <c r="D1617" s="117">
        <v>0.003008683292662106</v>
      </c>
      <c r="E1617" s="117">
        <v>1.9022540012056022</v>
      </c>
      <c r="F1617" s="112" t="s">
        <v>3042</v>
      </c>
      <c r="G1617" s="112" t="b">
        <v>0</v>
      </c>
      <c r="H1617" s="112" t="b">
        <v>0</v>
      </c>
      <c r="I1617" s="112" t="b">
        <v>0</v>
      </c>
      <c r="J1617" s="112" t="b">
        <v>0</v>
      </c>
      <c r="K1617" s="112" t="b">
        <v>0</v>
      </c>
      <c r="L1617" s="112" t="b">
        <v>0</v>
      </c>
    </row>
    <row r="1618" spans="1:12" ht="15">
      <c r="A1618" s="112" t="s">
        <v>3108</v>
      </c>
      <c r="B1618" s="112" t="s">
        <v>3370</v>
      </c>
      <c r="C1618" s="112">
        <v>6</v>
      </c>
      <c r="D1618" s="117">
        <v>0.003008683292662106</v>
      </c>
      <c r="E1618" s="117">
        <v>2.3049928927594086</v>
      </c>
      <c r="F1618" s="112" t="s">
        <v>3042</v>
      </c>
      <c r="G1618" s="112" t="b">
        <v>0</v>
      </c>
      <c r="H1618" s="112" t="b">
        <v>0</v>
      </c>
      <c r="I1618" s="112" t="b">
        <v>0</v>
      </c>
      <c r="J1618" s="112" t="b">
        <v>0</v>
      </c>
      <c r="K1618" s="112" t="b">
        <v>0</v>
      </c>
      <c r="L1618" s="112" t="b">
        <v>0</v>
      </c>
    </row>
    <row r="1619" spans="1:12" ht="15">
      <c r="A1619" s="112" t="s">
        <v>3370</v>
      </c>
      <c r="B1619" s="112" t="s">
        <v>3371</v>
      </c>
      <c r="C1619" s="112">
        <v>6</v>
      </c>
      <c r="D1619" s="117">
        <v>0.003008683292662106</v>
      </c>
      <c r="E1619" s="117">
        <v>2.3049928927594086</v>
      </c>
      <c r="F1619" s="112" t="s">
        <v>3042</v>
      </c>
      <c r="G1619" s="112" t="b">
        <v>0</v>
      </c>
      <c r="H1619" s="112" t="b">
        <v>0</v>
      </c>
      <c r="I1619" s="112" t="b">
        <v>0</v>
      </c>
      <c r="J1619" s="112" t="b">
        <v>0</v>
      </c>
      <c r="K1619" s="112" t="b">
        <v>0</v>
      </c>
      <c r="L1619" s="112" t="b">
        <v>0</v>
      </c>
    </row>
    <row r="1620" spans="1:12" ht="15">
      <c r="A1620" s="112" t="s">
        <v>3371</v>
      </c>
      <c r="B1620" s="112" t="s">
        <v>3242</v>
      </c>
      <c r="C1620" s="112">
        <v>6</v>
      </c>
      <c r="D1620" s="117">
        <v>0.003008683292662106</v>
      </c>
      <c r="E1620" s="117">
        <v>2.0831441431430524</v>
      </c>
      <c r="F1620" s="112" t="s">
        <v>3042</v>
      </c>
      <c r="G1620" s="112" t="b">
        <v>0</v>
      </c>
      <c r="H1620" s="112" t="b">
        <v>0</v>
      </c>
      <c r="I1620" s="112" t="b">
        <v>0</v>
      </c>
      <c r="J1620" s="112" t="b">
        <v>0</v>
      </c>
      <c r="K1620" s="112" t="b">
        <v>0</v>
      </c>
      <c r="L1620" s="112" t="b">
        <v>0</v>
      </c>
    </row>
    <row r="1621" spans="1:12" ht="15">
      <c r="A1621" s="112" t="s">
        <v>3242</v>
      </c>
      <c r="B1621" s="112" t="s">
        <v>3322</v>
      </c>
      <c r="C1621" s="112">
        <v>6</v>
      </c>
      <c r="D1621" s="117">
        <v>0.003008683292662106</v>
      </c>
      <c r="E1621" s="117">
        <v>2.0831441431430524</v>
      </c>
      <c r="F1621" s="112" t="s">
        <v>3042</v>
      </c>
      <c r="G1621" s="112" t="b">
        <v>0</v>
      </c>
      <c r="H1621" s="112" t="b">
        <v>0</v>
      </c>
      <c r="I1621" s="112" t="b">
        <v>0</v>
      </c>
      <c r="J1621" s="112" t="b">
        <v>0</v>
      </c>
      <c r="K1621" s="112" t="b">
        <v>0</v>
      </c>
      <c r="L1621" s="112" t="b">
        <v>0</v>
      </c>
    </row>
    <row r="1622" spans="1:12" ht="15">
      <c r="A1622" s="112" t="s">
        <v>3322</v>
      </c>
      <c r="B1622" s="112" t="s">
        <v>3164</v>
      </c>
      <c r="C1622" s="112">
        <v>6</v>
      </c>
      <c r="D1622" s="117">
        <v>0.003008683292662106</v>
      </c>
      <c r="E1622" s="117">
        <v>1.9692007908362155</v>
      </c>
      <c r="F1622" s="112" t="s">
        <v>3042</v>
      </c>
      <c r="G1622" s="112" t="b">
        <v>0</v>
      </c>
      <c r="H1622" s="112" t="b">
        <v>0</v>
      </c>
      <c r="I1622" s="112" t="b">
        <v>0</v>
      </c>
      <c r="J1622" s="112" t="b">
        <v>0</v>
      </c>
      <c r="K1622" s="112" t="b">
        <v>0</v>
      </c>
      <c r="L1622" s="112" t="b">
        <v>0</v>
      </c>
    </row>
    <row r="1623" spans="1:12" ht="15">
      <c r="A1623" s="112" t="s">
        <v>3164</v>
      </c>
      <c r="B1623" s="112" t="s">
        <v>3323</v>
      </c>
      <c r="C1623" s="112">
        <v>6</v>
      </c>
      <c r="D1623" s="117">
        <v>0.003008683292662106</v>
      </c>
      <c r="E1623" s="117">
        <v>1.9692007908362155</v>
      </c>
      <c r="F1623" s="112" t="s">
        <v>3042</v>
      </c>
      <c r="G1623" s="112" t="b">
        <v>0</v>
      </c>
      <c r="H1623" s="112" t="b">
        <v>0</v>
      </c>
      <c r="I1623" s="112" t="b">
        <v>0</v>
      </c>
      <c r="J1623" s="112" t="b">
        <v>0</v>
      </c>
      <c r="K1623" s="112" t="b">
        <v>0</v>
      </c>
      <c r="L1623" s="112" t="b">
        <v>0</v>
      </c>
    </row>
    <row r="1624" spans="1:12" ht="15">
      <c r="A1624" s="112" t="s">
        <v>3323</v>
      </c>
      <c r="B1624" s="112" t="s">
        <v>3127</v>
      </c>
      <c r="C1624" s="112">
        <v>6</v>
      </c>
      <c r="D1624" s="117">
        <v>0.003008683292662106</v>
      </c>
      <c r="E1624" s="117">
        <v>1.760924848409133</v>
      </c>
      <c r="F1624" s="112" t="s">
        <v>3042</v>
      </c>
      <c r="G1624" s="112" t="b">
        <v>0</v>
      </c>
      <c r="H1624" s="112" t="b">
        <v>0</v>
      </c>
      <c r="I1624" s="112" t="b">
        <v>0</v>
      </c>
      <c r="J1624" s="112" t="b">
        <v>0</v>
      </c>
      <c r="K1624" s="112" t="b">
        <v>0</v>
      </c>
      <c r="L1624" s="112" t="b">
        <v>0</v>
      </c>
    </row>
    <row r="1625" spans="1:12" ht="15">
      <c r="A1625" s="112" t="s">
        <v>3127</v>
      </c>
      <c r="B1625" s="112" t="s">
        <v>3324</v>
      </c>
      <c r="C1625" s="112">
        <v>6</v>
      </c>
      <c r="D1625" s="117">
        <v>0.003008683292662106</v>
      </c>
      <c r="E1625" s="117">
        <v>1.7151673578484579</v>
      </c>
      <c r="F1625" s="112" t="s">
        <v>3042</v>
      </c>
      <c r="G1625" s="112" t="b">
        <v>0</v>
      </c>
      <c r="H1625" s="112" t="b">
        <v>0</v>
      </c>
      <c r="I1625" s="112" t="b">
        <v>0</v>
      </c>
      <c r="J1625" s="112" t="b">
        <v>0</v>
      </c>
      <c r="K1625" s="112" t="b">
        <v>0</v>
      </c>
      <c r="L1625" s="112" t="b">
        <v>0</v>
      </c>
    </row>
    <row r="1626" spans="1:12" ht="15">
      <c r="A1626" s="112" t="s">
        <v>3466</v>
      </c>
      <c r="B1626" s="112" t="s">
        <v>3467</v>
      </c>
      <c r="C1626" s="112">
        <v>5</v>
      </c>
      <c r="D1626" s="117">
        <v>0.0032195793581880064</v>
      </c>
      <c r="E1626" s="117">
        <v>2.3841741388070337</v>
      </c>
      <c r="F1626" s="112" t="s">
        <v>3042</v>
      </c>
      <c r="G1626" s="112" t="b">
        <v>0</v>
      </c>
      <c r="H1626" s="112" t="b">
        <v>0</v>
      </c>
      <c r="I1626" s="112" t="b">
        <v>0</v>
      </c>
      <c r="J1626" s="112" t="b">
        <v>0</v>
      </c>
      <c r="K1626" s="112" t="b">
        <v>0</v>
      </c>
      <c r="L1626" s="112" t="b">
        <v>0</v>
      </c>
    </row>
    <row r="1627" spans="1:12" ht="15">
      <c r="A1627" s="112" t="s">
        <v>3144</v>
      </c>
      <c r="B1627" s="112" t="s">
        <v>3127</v>
      </c>
      <c r="C1627" s="112">
        <v>5</v>
      </c>
      <c r="D1627" s="117">
        <v>0.0028275485612298495</v>
      </c>
      <c r="E1627" s="117">
        <v>1.3459515004383151</v>
      </c>
      <c r="F1627" s="112" t="s">
        <v>3042</v>
      </c>
      <c r="G1627" s="112" t="b">
        <v>0</v>
      </c>
      <c r="H1627" s="112" t="b">
        <v>0</v>
      </c>
      <c r="I1627" s="112" t="b">
        <v>0</v>
      </c>
      <c r="J1627" s="112" t="b">
        <v>0</v>
      </c>
      <c r="K1627" s="112" t="b">
        <v>0</v>
      </c>
      <c r="L1627" s="112" t="b">
        <v>0</v>
      </c>
    </row>
    <row r="1628" spans="1:12" ht="15">
      <c r="A1628" s="112" t="s">
        <v>3349</v>
      </c>
      <c r="B1628" s="112" t="s">
        <v>3350</v>
      </c>
      <c r="C1628" s="112">
        <v>5</v>
      </c>
      <c r="D1628" s="117">
        <v>0.005655097122459699</v>
      </c>
      <c r="E1628" s="117">
        <v>2.3841741388070337</v>
      </c>
      <c r="F1628" s="112" t="s">
        <v>3042</v>
      </c>
      <c r="G1628" s="112" t="b">
        <v>0</v>
      </c>
      <c r="H1628" s="112" t="b">
        <v>0</v>
      </c>
      <c r="I1628" s="112" t="b">
        <v>0</v>
      </c>
      <c r="J1628" s="112" t="b">
        <v>0</v>
      </c>
      <c r="K1628" s="112" t="b">
        <v>0</v>
      </c>
      <c r="L1628" s="112" t="b">
        <v>0</v>
      </c>
    </row>
    <row r="1629" spans="1:12" ht="15">
      <c r="A1629" s="112" t="s">
        <v>3078</v>
      </c>
      <c r="B1629" s="112" t="s">
        <v>3086</v>
      </c>
      <c r="C1629" s="112">
        <v>5</v>
      </c>
      <c r="D1629" s="117">
        <v>0.0037249949593542685</v>
      </c>
      <c r="E1629" s="117">
        <v>1.1496568552943467</v>
      </c>
      <c r="F1629" s="112" t="s">
        <v>3042</v>
      </c>
      <c r="G1629" s="112" t="b">
        <v>1</v>
      </c>
      <c r="H1629" s="112" t="b">
        <v>0</v>
      </c>
      <c r="I1629" s="112" t="b">
        <v>0</v>
      </c>
      <c r="J1629" s="112" t="b">
        <v>0</v>
      </c>
      <c r="K1629" s="112" t="b">
        <v>0</v>
      </c>
      <c r="L1629" s="112" t="b">
        <v>0</v>
      </c>
    </row>
    <row r="1630" spans="1:12" ht="15">
      <c r="A1630" s="112" t="s">
        <v>3085</v>
      </c>
      <c r="B1630" s="112" t="s">
        <v>3087</v>
      </c>
      <c r="C1630" s="112">
        <v>4</v>
      </c>
      <c r="D1630" s="117">
        <v>0.002575663486550405</v>
      </c>
      <c r="E1630" s="117">
        <v>1.457317429857341</v>
      </c>
      <c r="F1630" s="112" t="s">
        <v>3042</v>
      </c>
      <c r="G1630" s="112" t="b">
        <v>0</v>
      </c>
      <c r="H1630" s="112" t="b">
        <v>0</v>
      </c>
      <c r="I1630" s="112" t="b">
        <v>0</v>
      </c>
      <c r="J1630" s="112" t="b">
        <v>0</v>
      </c>
      <c r="K1630" s="112" t="b">
        <v>0</v>
      </c>
      <c r="L1630" s="112" t="b">
        <v>0</v>
      </c>
    </row>
    <row r="1631" spans="1:12" ht="15">
      <c r="A1631" s="112" t="s">
        <v>3521</v>
      </c>
      <c r="B1631" s="112" t="s">
        <v>3079</v>
      </c>
      <c r="C1631" s="112">
        <v>4</v>
      </c>
      <c r="D1631" s="117">
        <v>0.002575663486550405</v>
      </c>
      <c r="E1631" s="117">
        <v>1.5390760987927767</v>
      </c>
      <c r="F1631" s="112" t="s">
        <v>3042</v>
      </c>
      <c r="G1631" s="112" t="b">
        <v>0</v>
      </c>
      <c r="H1631" s="112" t="b">
        <v>0</v>
      </c>
      <c r="I1631" s="112" t="b">
        <v>0</v>
      </c>
      <c r="J1631" s="112" t="b">
        <v>0</v>
      </c>
      <c r="K1631" s="112" t="b">
        <v>0</v>
      </c>
      <c r="L1631" s="112" t="b">
        <v>0</v>
      </c>
    </row>
    <row r="1632" spans="1:12" ht="15">
      <c r="A1632" s="112" t="s">
        <v>3087</v>
      </c>
      <c r="B1632" s="112" t="s">
        <v>3092</v>
      </c>
      <c r="C1632" s="112">
        <v>3</v>
      </c>
      <c r="D1632" s="117">
        <v>0.002234996975612561</v>
      </c>
      <c r="E1632" s="117">
        <v>2.0039628970954273</v>
      </c>
      <c r="F1632" s="112" t="s">
        <v>3042</v>
      </c>
      <c r="G1632" s="112" t="b">
        <v>0</v>
      </c>
      <c r="H1632" s="112" t="b">
        <v>0</v>
      </c>
      <c r="I1632" s="112" t="b">
        <v>0</v>
      </c>
      <c r="J1632" s="112" t="b">
        <v>0</v>
      </c>
      <c r="K1632" s="112" t="b">
        <v>0</v>
      </c>
      <c r="L1632" s="112" t="b">
        <v>0</v>
      </c>
    </row>
    <row r="1633" spans="1:12" ht="15">
      <c r="A1633" s="112" t="s">
        <v>3464</v>
      </c>
      <c r="B1633" s="112" t="s">
        <v>3266</v>
      </c>
      <c r="C1633" s="112">
        <v>3</v>
      </c>
      <c r="D1633" s="117">
        <v>0.0026624029441943116</v>
      </c>
      <c r="E1633" s="117">
        <v>1.7821141474790712</v>
      </c>
      <c r="F1633" s="112" t="s">
        <v>3042</v>
      </c>
      <c r="G1633" s="112" t="b">
        <v>0</v>
      </c>
      <c r="H1633" s="112" t="b">
        <v>0</v>
      </c>
      <c r="I1633" s="112" t="b">
        <v>0</v>
      </c>
      <c r="J1633" s="112" t="b">
        <v>0</v>
      </c>
      <c r="K1633" s="112" t="b">
        <v>0</v>
      </c>
      <c r="L1633" s="112" t="b">
        <v>0</v>
      </c>
    </row>
    <row r="1634" spans="1:12" ht="15">
      <c r="A1634" s="112" t="s">
        <v>3079</v>
      </c>
      <c r="B1634" s="112" t="s">
        <v>3522</v>
      </c>
      <c r="C1634" s="112">
        <v>3</v>
      </c>
      <c r="D1634" s="117">
        <v>0.002234996975612561</v>
      </c>
      <c r="E1634" s="117">
        <v>1.4141373621844766</v>
      </c>
      <c r="F1634" s="112" t="s">
        <v>3042</v>
      </c>
      <c r="G1634" s="112" t="b">
        <v>0</v>
      </c>
      <c r="H1634" s="112" t="b">
        <v>0</v>
      </c>
      <c r="I1634" s="112" t="b">
        <v>0</v>
      </c>
      <c r="J1634" s="112" t="b">
        <v>0</v>
      </c>
      <c r="K1634" s="112" t="b">
        <v>0</v>
      </c>
      <c r="L1634" s="112" t="b">
        <v>0</v>
      </c>
    </row>
    <row r="1635" spans="1:12" ht="15">
      <c r="A1635" s="112" t="s">
        <v>3144</v>
      </c>
      <c r="B1635" s="112" t="s">
        <v>3218</v>
      </c>
      <c r="C1635" s="112">
        <v>3</v>
      </c>
      <c r="D1635" s="117">
        <v>0.002234996975612561</v>
      </c>
      <c r="E1635" s="117">
        <v>1.492079536116553</v>
      </c>
      <c r="F1635" s="112" t="s">
        <v>3042</v>
      </c>
      <c r="G1635" s="112" t="b">
        <v>0</v>
      </c>
      <c r="H1635" s="112" t="b">
        <v>0</v>
      </c>
      <c r="I1635" s="112" t="b">
        <v>0</v>
      </c>
      <c r="J1635" s="112" t="b">
        <v>0</v>
      </c>
      <c r="K1635" s="112" t="b">
        <v>0</v>
      </c>
      <c r="L1635" s="112" t="b">
        <v>0</v>
      </c>
    </row>
    <row r="1636" spans="1:12" ht="15">
      <c r="A1636" s="112" t="s">
        <v>3219</v>
      </c>
      <c r="B1636" s="112" t="s">
        <v>3088</v>
      </c>
      <c r="C1636" s="112">
        <v>3</v>
      </c>
      <c r="D1636" s="117">
        <v>0.002234996975612561</v>
      </c>
      <c r="E1636" s="117">
        <v>1.492079536116553</v>
      </c>
      <c r="F1636" s="112" t="s">
        <v>3042</v>
      </c>
      <c r="G1636" s="112" t="b">
        <v>0</v>
      </c>
      <c r="H1636" s="112" t="b">
        <v>0</v>
      </c>
      <c r="I1636" s="112" t="b">
        <v>0</v>
      </c>
      <c r="J1636" s="112" t="b">
        <v>0</v>
      </c>
      <c r="K1636" s="112" t="b">
        <v>0</v>
      </c>
      <c r="L1636" s="112" t="b">
        <v>0</v>
      </c>
    </row>
    <row r="1637" spans="1:12" ht="15">
      <c r="A1637" s="112" t="s">
        <v>3266</v>
      </c>
      <c r="B1637" s="112" t="s">
        <v>3180</v>
      </c>
      <c r="C1637" s="112">
        <v>3</v>
      </c>
      <c r="D1637" s="117">
        <v>0.002234996975612561</v>
      </c>
      <c r="E1637" s="117">
        <v>2.0831441431430524</v>
      </c>
      <c r="F1637" s="112" t="s">
        <v>3042</v>
      </c>
      <c r="G1637" s="112" t="b">
        <v>0</v>
      </c>
      <c r="H1637" s="112" t="b">
        <v>0</v>
      </c>
      <c r="I1637" s="112" t="b">
        <v>0</v>
      </c>
      <c r="J1637" s="112" t="b">
        <v>0</v>
      </c>
      <c r="K1637" s="112" t="b">
        <v>0</v>
      </c>
      <c r="L1637" s="112" t="b">
        <v>0</v>
      </c>
    </row>
    <row r="1638" spans="1:12" ht="15">
      <c r="A1638" s="112" t="s">
        <v>3127</v>
      </c>
      <c r="B1638" s="112" t="s">
        <v>3521</v>
      </c>
      <c r="C1638" s="112">
        <v>3</v>
      </c>
      <c r="D1638" s="117">
        <v>0.002234996975612561</v>
      </c>
      <c r="E1638" s="117">
        <v>1.657175410870771</v>
      </c>
      <c r="F1638" s="112" t="s">
        <v>3042</v>
      </c>
      <c r="G1638" s="112" t="b">
        <v>0</v>
      </c>
      <c r="H1638" s="112" t="b">
        <v>0</v>
      </c>
      <c r="I1638" s="112" t="b">
        <v>0</v>
      </c>
      <c r="J1638" s="112" t="b">
        <v>0</v>
      </c>
      <c r="K1638" s="112" t="b">
        <v>0</v>
      </c>
      <c r="L1638" s="112" t="b">
        <v>0</v>
      </c>
    </row>
    <row r="1639" spans="1:12" ht="15">
      <c r="A1639" s="112" t="s">
        <v>3522</v>
      </c>
      <c r="B1639" s="112" t="s">
        <v>3290</v>
      </c>
      <c r="C1639" s="112">
        <v>3</v>
      </c>
      <c r="D1639" s="117">
        <v>0.002234996975612561</v>
      </c>
      <c r="E1639" s="117">
        <v>2.0039628970954273</v>
      </c>
      <c r="F1639" s="112" t="s">
        <v>3042</v>
      </c>
      <c r="G1639" s="112" t="b">
        <v>0</v>
      </c>
      <c r="H1639" s="112" t="b">
        <v>0</v>
      </c>
      <c r="I1639" s="112" t="b">
        <v>0</v>
      </c>
      <c r="J1639" s="112" t="b">
        <v>0</v>
      </c>
      <c r="K1639" s="112" t="b">
        <v>0</v>
      </c>
      <c r="L1639" s="112" t="b">
        <v>0</v>
      </c>
    </row>
    <row r="1640" spans="1:12" ht="15">
      <c r="A1640" s="112" t="s">
        <v>3290</v>
      </c>
      <c r="B1640" s="112" t="s">
        <v>3088</v>
      </c>
      <c r="C1640" s="112">
        <v>3</v>
      </c>
      <c r="D1640" s="117">
        <v>0.002234996975612561</v>
      </c>
      <c r="E1640" s="117">
        <v>1.492079536116553</v>
      </c>
      <c r="F1640" s="112" t="s">
        <v>3042</v>
      </c>
      <c r="G1640" s="112" t="b">
        <v>0</v>
      </c>
      <c r="H1640" s="112" t="b">
        <v>0</v>
      </c>
      <c r="I1640" s="112" t="b">
        <v>0</v>
      </c>
      <c r="J1640" s="112" t="b">
        <v>0</v>
      </c>
      <c r="K1640" s="112" t="b">
        <v>0</v>
      </c>
      <c r="L1640" s="112" t="b">
        <v>0</v>
      </c>
    </row>
    <row r="1641" spans="1:12" ht="15">
      <c r="A1641" s="112" t="s">
        <v>3555</v>
      </c>
      <c r="B1641" s="112" t="s">
        <v>3251</v>
      </c>
      <c r="C1641" s="112">
        <v>3</v>
      </c>
      <c r="D1641" s="117">
        <v>0.002234996975612561</v>
      </c>
      <c r="E1641" s="117">
        <v>2.48108415181509</v>
      </c>
      <c r="F1641" s="112" t="s">
        <v>3042</v>
      </c>
      <c r="G1641" s="112" t="b">
        <v>0</v>
      </c>
      <c r="H1641" s="112" t="b">
        <v>0</v>
      </c>
      <c r="I1641" s="112" t="b">
        <v>0</v>
      </c>
      <c r="J1641" s="112" t="b">
        <v>0</v>
      </c>
      <c r="K1641" s="112" t="b">
        <v>0</v>
      </c>
      <c r="L1641" s="112" t="b">
        <v>0</v>
      </c>
    </row>
    <row r="1642" spans="1:12" ht="15">
      <c r="A1642" s="112" t="s">
        <v>3399</v>
      </c>
      <c r="B1642" s="112" t="s">
        <v>3851</v>
      </c>
      <c r="C1642" s="112">
        <v>3</v>
      </c>
      <c r="D1642" s="117">
        <v>0.0033930582734758193</v>
      </c>
      <c r="E1642" s="117">
        <v>2.60602288842339</v>
      </c>
      <c r="F1642" s="112" t="s">
        <v>3042</v>
      </c>
      <c r="G1642" s="112" t="b">
        <v>0</v>
      </c>
      <c r="H1642" s="112" t="b">
        <v>0</v>
      </c>
      <c r="I1642" s="112" t="b">
        <v>0</v>
      </c>
      <c r="J1642" s="112" t="b">
        <v>0</v>
      </c>
      <c r="K1642" s="112" t="b">
        <v>0</v>
      </c>
      <c r="L1642" s="112" t="b">
        <v>0</v>
      </c>
    </row>
    <row r="1643" spans="1:12" ht="15">
      <c r="A1643" s="112" t="s">
        <v>3266</v>
      </c>
      <c r="B1643" s="112" t="s">
        <v>3116</v>
      </c>
      <c r="C1643" s="112">
        <v>3</v>
      </c>
      <c r="D1643" s="117">
        <v>0.0026624029441943116</v>
      </c>
      <c r="E1643" s="117">
        <v>1.7821141474790712</v>
      </c>
      <c r="F1643" s="112" t="s">
        <v>3042</v>
      </c>
      <c r="G1643" s="112" t="b">
        <v>0</v>
      </c>
      <c r="H1643" s="112" t="b">
        <v>0</v>
      </c>
      <c r="I1643" s="112" t="b">
        <v>0</v>
      </c>
      <c r="J1643" s="112" t="b">
        <v>0</v>
      </c>
      <c r="K1643" s="112" t="b">
        <v>0</v>
      </c>
      <c r="L1643" s="112" t="b">
        <v>0</v>
      </c>
    </row>
    <row r="1644" spans="1:12" ht="15">
      <c r="A1644" s="112" t="s">
        <v>3801</v>
      </c>
      <c r="B1644" s="112" t="s">
        <v>3802</v>
      </c>
      <c r="C1644" s="112">
        <v>3</v>
      </c>
      <c r="D1644" s="117">
        <v>0.0033930582734758193</v>
      </c>
      <c r="E1644" s="117">
        <v>2.60602288842339</v>
      </c>
      <c r="F1644" s="112" t="s">
        <v>3042</v>
      </c>
      <c r="G1644" s="112" t="b">
        <v>0</v>
      </c>
      <c r="H1644" s="112" t="b">
        <v>0</v>
      </c>
      <c r="I1644" s="112" t="b">
        <v>0</v>
      </c>
      <c r="J1644" s="112" t="b">
        <v>0</v>
      </c>
      <c r="K1644" s="112" t="b">
        <v>0</v>
      </c>
      <c r="L1644" s="112" t="b">
        <v>0</v>
      </c>
    </row>
    <row r="1645" spans="1:12" ht="15">
      <c r="A1645" s="112" t="s">
        <v>3078</v>
      </c>
      <c r="B1645" s="112" t="s">
        <v>3472</v>
      </c>
      <c r="C1645" s="112">
        <v>2</v>
      </c>
      <c r="D1645" s="117">
        <v>0.0017749352961295413</v>
      </c>
      <c r="E1645" s="117">
        <v>1.0149582813968905</v>
      </c>
      <c r="F1645" s="112" t="s">
        <v>3042</v>
      </c>
      <c r="G1645" s="112" t="b">
        <v>1</v>
      </c>
      <c r="H1645" s="112" t="b">
        <v>0</v>
      </c>
      <c r="I1645" s="112" t="b">
        <v>0</v>
      </c>
      <c r="J1645" s="112" t="b">
        <v>0</v>
      </c>
      <c r="K1645" s="112" t="b">
        <v>0</v>
      </c>
      <c r="L1645" s="112" t="b">
        <v>0</v>
      </c>
    </row>
    <row r="1646" spans="1:12" ht="15">
      <c r="A1646" s="112" t="s">
        <v>3472</v>
      </c>
      <c r="B1646" s="112" t="s">
        <v>3079</v>
      </c>
      <c r="C1646" s="112">
        <v>2</v>
      </c>
      <c r="D1646" s="117">
        <v>0.0017749352961295413</v>
      </c>
      <c r="E1646" s="117">
        <v>1.0619548440731141</v>
      </c>
      <c r="F1646" s="112" t="s">
        <v>3042</v>
      </c>
      <c r="G1646" s="112" t="b">
        <v>0</v>
      </c>
      <c r="H1646" s="112" t="b">
        <v>0</v>
      </c>
      <c r="I1646" s="112" t="b">
        <v>0</v>
      </c>
      <c r="J1646" s="112" t="b">
        <v>0</v>
      </c>
      <c r="K1646" s="112" t="b">
        <v>0</v>
      </c>
      <c r="L1646" s="112" t="b">
        <v>0</v>
      </c>
    </row>
    <row r="1647" spans="1:12" ht="15">
      <c r="A1647" s="112" t="s">
        <v>3519</v>
      </c>
      <c r="B1647" s="112" t="s">
        <v>3085</v>
      </c>
      <c r="C1647" s="112">
        <v>2</v>
      </c>
      <c r="D1647" s="117">
        <v>0.0017749352961295413</v>
      </c>
      <c r="E1647" s="117">
        <v>1.760924848409133</v>
      </c>
      <c r="F1647" s="112" t="s">
        <v>3042</v>
      </c>
      <c r="G1647" s="112" t="b">
        <v>0</v>
      </c>
      <c r="H1647" s="112" t="b">
        <v>0</v>
      </c>
      <c r="I1647" s="112" t="b">
        <v>0</v>
      </c>
      <c r="J1647" s="112" t="b">
        <v>0</v>
      </c>
      <c r="K1647" s="112" t="b">
        <v>0</v>
      </c>
      <c r="L1647" s="112" t="b">
        <v>0</v>
      </c>
    </row>
    <row r="1648" spans="1:12" ht="15">
      <c r="A1648" s="112" t="s">
        <v>3266</v>
      </c>
      <c r="B1648" s="112" t="s">
        <v>3144</v>
      </c>
      <c r="C1648" s="112">
        <v>2</v>
      </c>
      <c r="D1648" s="117">
        <v>0.00226203884898388</v>
      </c>
      <c r="E1648" s="117">
        <v>1.3049928927594086</v>
      </c>
      <c r="F1648" s="112" t="s">
        <v>3042</v>
      </c>
      <c r="G1648" s="112" t="b">
        <v>0</v>
      </c>
      <c r="H1648" s="112" t="b">
        <v>0</v>
      </c>
      <c r="I1648" s="112" t="b">
        <v>0</v>
      </c>
      <c r="J1648" s="112" t="b">
        <v>0</v>
      </c>
      <c r="K1648" s="112" t="b">
        <v>0</v>
      </c>
      <c r="L1648" s="112" t="b">
        <v>0</v>
      </c>
    </row>
    <row r="1649" spans="1:12" ht="15">
      <c r="A1649" s="112" t="s">
        <v>3127</v>
      </c>
      <c r="B1649" s="112" t="s">
        <v>3086</v>
      </c>
      <c r="C1649" s="112">
        <v>2</v>
      </c>
      <c r="D1649" s="117">
        <v>0.0017749352961295413</v>
      </c>
      <c r="E1649" s="117">
        <v>1.0417514579848273</v>
      </c>
      <c r="F1649" s="112" t="s">
        <v>3042</v>
      </c>
      <c r="G1649" s="112" t="b">
        <v>0</v>
      </c>
      <c r="H1649" s="112" t="b">
        <v>0</v>
      </c>
      <c r="I1649" s="112" t="b">
        <v>0</v>
      </c>
      <c r="J1649" s="112" t="b">
        <v>0</v>
      </c>
      <c r="K1649" s="112" t="b">
        <v>0</v>
      </c>
      <c r="L1649" s="112" t="b">
        <v>0</v>
      </c>
    </row>
    <row r="1650" spans="1:12" ht="15">
      <c r="A1650" s="112" t="s">
        <v>3116</v>
      </c>
      <c r="B1650" s="112" t="s">
        <v>3518</v>
      </c>
      <c r="C1650" s="112">
        <v>2</v>
      </c>
      <c r="D1650" s="117">
        <v>0.0017749352961295413</v>
      </c>
      <c r="E1650" s="117">
        <v>1.907052884087371</v>
      </c>
      <c r="F1650" s="112" t="s">
        <v>3042</v>
      </c>
      <c r="G1650" s="112" t="b">
        <v>0</v>
      </c>
      <c r="H1650" s="112" t="b">
        <v>0</v>
      </c>
      <c r="I1650" s="112" t="b">
        <v>0</v>
      </c>
      <c r="J1650" s="112" t="b">
        <v>0</v>
      </c>
      <c r="K1650" s="112" t="b">
        <v>0</v>
      </c>
      <c r="L1650" s="112" t="b">
        <v>0</v>
      </c>
    </row>
    <row r="1651" spans="1:12" ht="15">
      <c r="A1651" s="112" t="s">
        <v>4092</v>
      </c>
      <c r="B1651" s="112" t="s">
        <v>4093</v>
      </c>
      <c r="C1651" s="112">
        <v>2</v>
      </c>
      <c r="D1651" s="117">
        <v>0.0017749352961295413</v>
      </c>
      <c r="E1651" s="117">
        <v>2.782114147479071</v>
      </c>
      <c r="F1651" s="112" t="s">
        <v>3042</v>
      </c>
      <c r="G1651" s="112" t="b">
        <v>0</v>
      </c>
      <c r="H1651" s="112" t="b">
        <v>0</v>
      </c>
      <c r="I1651" s="112" t="b">
        <v>0</v>
      </c>
      <c r="J1651" s="112" t="b">
        <v>0</v>
      </c>
      <c r="K1651" s="112" t="b">
        <v>0</v>
      </c>
      <c r="L1651" s="112" t="b">
        <v>0</v>
      </c>
    </row>
    <row r="1652" spans="1:12" ht="15">
      <c r="A1652" s="112" t="s">
        <v>4093</v>
      </c>
      <c r="B1652" s="112" t="s">
        <v>4094</v>
      </c>
      <c r="C1652" s="112">
        <v>2</v>
      </c>
      <c r="D1652" s="117">
        <v>0.0017749352961295413</v>
      </c>
      <c r="E1652" s="117">
        <v>2.782114147479071</v>
      </c>
      <c r="F1652" s="112" t="s">
        <v>3042</v>
      </c>
      <c r="G1652" s="112" t="b">
        <v>0</v>
      </c>
      <c r="H1652" s="112" t="b">
        <v>0</v>
      </c>
      <c r="I1652" s="112" t="b">
        <v>0</v>
      </c>
      <c r="J1652" s="112" t="b">
        <v>0</v>
      </c>
      <c r="K1652" s="112" t="b">
        <v>0</v>
      </c>
      <c r="L1652" s="112" t="b">
        <v>0</v>
      </c>
    </row>
    <row r="1653" spans="1:12" ht="15">
      <c r="A1653" s="112" t="s">
        <v>4094</v>
      </c>
      <c r="B1653" s="112" t="s">
        <v>4095</v>
      </c>
      <c r="C1653" s="112">
        <v>2</v>
      </c>
      <c r="D1653" s="117">
        <v>0.0017749352961295413</v>
      </c>
      <c r="E1653" s="117">
        <v>2.782114147479071</v>
      </c>
      <c r="F1653" s="112" t="s">
        <v>3042</v>
      </c>
      <c r="G1653" s="112" t="b">
        <v>0</v>
      </c>
      <c r="H1653" s="112" t="b">
        <v>0</v>
      </c>
      <c r="I1653" s="112" t="b">
        <v>0</v>
      </c>
      <c r="J1653" s="112" t="b">
        <v>0</v>
      </c>
      <c r="K1653" s="112" t="b">
        <v>0</v>
      </c>
      <c r="L1653" s="112" t="b">
        <v>0</v>
      </c>
    </row>
    <row r="1654" spans="1:12" ht="15">
      <c r="A1654" s="112" t="s">
        <v>4095</v>
      </c>
      <c r="B1654" s="112" t="s">
        <v>4096</v>
      </c>
      <c r="C1654" s="112">
        <v>2</v>
      </c>
      <c r="D1654" s="117">
        <v>0.0017749352961295413</v>
      </c>
      <c r="E1654" s="117">
        <v>2.782114147479071</v>
      </c>
      <c r="F1654" s="112" t="s">
        <v>3042</v>
      </c>
      <c r="G1654" s="112" t="b">
        <v>0</v>
      </c>
      <c r="H1654" s="112" t="b">
        <v>0</v>
      </c>
      <c r="I1654" s="112" t="b">
        <v>0</v>
      </c>
      <c r="J1654" s="112" t="b">
        <v>0</v>
      </c>
      <c r="K1654" s="112" t="b">
        <v>0</v>
      </c>
      <c r="L1654" s="112" t="b">
        <v>0</v>
      </c>
    </row>
    <row r="1655" spans="1:12" ht="15">
      <c r="A1655" s="112" t="s">
        <v>4097</v>
      </c>
      <c r="B1655" s="112" t="s">
        <v>4098</v>
      </c>
      <c r="C1655" s="112">
        <v>2</v>
      </c>
      <c r="D1655" s="117">
        <v>0.0017749352961295413</v>
      </c>
      <c r="E1655" s="117">
        <v>2.782114147479071</v>
      </c>
      <c r="F1655" s="112" t="s">
        <v>3042</v>
      </c>
      <c r="G1655" s="112" t="b">
        <v>0</v>
      </c>
      <c r="H1655" s="112" t="b">
        <v>0</v>
      </c>
      <c r="I1655" s="112" t="b">
        <v>0</v>
      </c>
      <c r="J1655" s="112" t="b">
        <v>0</v>
      </c>
      <c r="K1655" s="112" t="b">
        <v>0</v>
      </c>
      <c r="L1655" s="112" t="b">
        <v>0</v>
      </c>
    </row>
    <row r="1656" spans="1:12" ht="15">
      <c r="A1656" s="112" t="s">
        <v>4098</v>
      </c>
      <c r="B1656" s="112" t="s">
        <v>4099</v>
      </c>
      <c r="C1656" s="112">
        <v>2</v>
      </c>
      <c r="D1656" s="117">
        <v>0.0017749352961295413</v>
      </c>
      <c r="E1656" s="117">
        <v>2.782114147479071</v>
      </c>
      <c r="F1656" s="112" t="s">
        <v>3042</v>
      </c>
      <c r="G1656" s="112" t="b">
        <v>0</v>
      </c>
      <c r="H1656" s="112" t="b">
        <v>0</v>
      </c>
      <c r="I1656" s="112" t="b">
        <v>0</v>
      </c>
      <c r="J1656" s="112" t="b">
        <v>0</v>
      </c>
      <c r="K1656" s="112" t="b">
        <v>0</v>
      </c>
      <c r="L1656" s="112" t="b">
        <v>0</v>
      </c>
    </row>
    <row r="1657" spans="1:12" ht="15">
      <c r="A1657" s="112" t="s">
        <v>4099</v>
      </c>
      <c r="B1657" s="112" t="s">
        <v>3763</v>
      </c>
      <c r="C1657" s="112">
        <v>2</v>
      </c>
      <c r="D1657" s="117">
        <v>0.0017749352961295413</v>
      </c>
      <c r="E1657" s="117">
        <v>2.782114147479071</v>
      </c>
      <c r="F1657" s="112" t="s">
        <v>3042</v>
      </c>
      <c r="G1657" s="112" t="b">
        <v>0</v>
      </c>
      <c r="H1657" s="112" t="b">
        <v>0</v>
      </c>
      <c r="I1657" s="112" t="b">
        <v>0</v>
      </c>
      <c r="J1657" s="112" t="b">
        <v>0</v>
      </c>
      <c r="K1657" s="112" t="b">
        <v>0</v>
      </c>
      <c r="L1657" s="112" t="b">
        <v>0</v>
      </c>
    </row>
    <row r="1658" spans="1:12" ht="15">
      <c r="A1658" s="112" t="s">
        <v>3763</v>
      </c>
      <c r="B1658" s="112" t="s">
        <v>4100</v>
      </c>
      <c r="C1658" s="112">
        <v>2</v>
      </c>
      <c r="D1658" s="117">
        <v>0.0017749352961295413</v>
      </c>
      <c r="E1658" s="117">
        <v>2.782114147479071</v>
      </c>
      <c r="F1658" s="112" t="s">
        <v>3042</v>
      </c>
      <c r="G1658" s="112" t="b">
        <v>0</v>
      </c>
      <c r="H1658" s="112" t="b">
        <v>0</v>
      </c>
      <c r="I1658" s="112" t="b">
        <v>0</v>
      </c>
      <c r="J1658" s="112" t="b">
        <v>0</v>
      </c>
      <c r="K1658" s="112" t="b">
        <v>0</v>
      </c>
      <c r="L1658" s="112" t="b">
        <v>0</v>
      </c>
    </row>
    <row r="1659" spans="1:12" ht="15">
      <c r="A1659" s="112" t="s">
        <v>4100</v>
      </c>
      <c r="B1659" s="112" t="s">
        <v>3321</v>
      </c>
      <c r="C1659" s="112">
        <v>2</v>
      </c>
      <c r="D1659" s="117">
        <v>0.0017749352961295413</v>
      </c>
      <c r="E1659" s="117">
        <v>2.3841741388070337</v>
      </c>
      <c r="F1659" s="112" t="s">
        <v>3042</v>
      </c>
      <c r="G1659" s="112" t="b">
        <v>0</v>
      </c>
      <c r="H1659" s="112" t="b">
        <v>0</v>
      </c>
      <c r="I1659" s="112" t="b">
        <v>0</v>
      </c>
      <c r="J1659" s="112" t="b">
        <v>0</v>
      </c>
      <c r="K1659" s="112" t="b">
        <v>0</v>
      </c>
      <c r="L1659" s="112" t="b">
        <v>0</v>
      </c>
    </row>
    <row r="1660" spans="1:12" ht="15">
      <c r="A1660" s="112" t="s">
        <v>3321</v>
      </c>
      <c r="B1660" s="112" t="s">
        <v>4101</v>
      </c>
      <c r="C1660" s="112">
        <v>2</v>
      </c>
      <c r="D1660" s="117">
        <v>0.0017749352961295413</v>
      </c>
      <c r="E1660" s="117">
        <v>2.3841741388070337</v>
      </c>
      <c r="F1660" s="112" t="s">
        <v>3042</v>
      </c>
      <c r="G1660" s="112" t="b">
        <v>0</v>
      </c>
      <c r="H1660" s="112" t="b">
        <v>0</v>
      </c>
      <c r="I1660" s="112" t="b">
        <v>0</v>
      </c>
      <c r="J1660" s="112" t="b">
        <v>0</v>
      </c>
      <c r="K1660" s="112" t="b">
        <v>0</v>
      </c>
      <c r="L1660" s="112" t="b">
        <v>0</v>
      </c>
    </row>
    <row r="1661" spans="1:12" ht="15">
      <c r="A1661" s="112" t="s">
        <v>4101</v>
      </c>
      <c r="B1661" s="112" t="s">
        <v>3764</v>
      </c>
      <c r="C1661" s="112">
        <v>2</v>
      </c>
      <c r="D1661" s="117">
        <v>0.0017749352961295413</v>
      </c>
      <c r="E1661" s="117">
        <v>2.782114147479071</v>
      </c>
      <c r="F1661" s="112" t="s">
        <v>3042</v>
      </c>
      <c r="G1661" s="112" t="b">
        <v>0</v>
      </c>
      <c r="H1661" s="112" t="b">
        <v>0</v>
      </c>
      <c r="I1661" s="112" t="b">
        <v>0</v>
      </c>
      <c r="J1661" s="112" t="b">
        <v>0</v>
      </c>
      <c r="K1661" s="112" t="b">
        <v>0</v>
      </c>
      <c r="L1661" s="112" t="b">
        <v>0</v>
      </c>
    </row>
    <row r="1662" spans="1:12" ht="15">
      <c r="A1662" s="112" t="s">
        <v>3764</v>
      </c>
      <c r="B1662" s="112" t="s">
        <v>4102</v>
      </c>
      <c r="C1662" s="112">
        <v>2</v>
      </c>
      <c r="D1662" s="117">
        <v>0.0017749352961295413</v>
      </c>
      <c r="E1662" s="117">
        <v>2.782114147479071</v>
      </c>
      <c r="F1662" s="112" t="s">
        <v>3042</v>
      </c>
      <c r="G1662" s="112" t="b">
        <v>0</v>
      </c>
      <c r="H1662" s="112" t="b">
        <v>0</v>
      </c>
      <c r="I1662" s="112" t="b">
        <v>0</v>
      </c>
      <c r="J1662" s="112" t="b">
        <v>0</v>
      </c>
      <c r="K1662" s="112" t="b">
        <v>0</v>
      </c>
      <c r="L1662" s="112" t="b">
        <v>0</v>
      </c>
    </row>
    <row r="1663" spans="1:12" ht="15">
      <c r="A1663" s="112" t="s">
        <v>4102</v>
      </c>
      <c r="B1663" s="112" t="s">
        <v>3610</v>
      </c>
      <c r="C1663" s="112">
        <v>2</v>
      </c>
      <c r="D1663" s="117">
        <v>0.0017749352961295413</v>
      </c>
      <c r="E1663" s="117">
        <v>2.48108415181509</v>
      </c>
      <c r="F1663" s="112" t="s">
        <v>3042</v>
      </c>
      <c r="G1663" s="112" t="b">
        <v>0</v>
      </c>
      <c r="H1663" s="112" t="b">
        <v>0</v>
      </c>
      <c r="I1663" s="112" t="b">
        <v>0</v>
      </c>
      <c r="J1663" s="112" t="b">
        <v>0</v>
      </c>
      <c r="K1663" s="112" t="b">
        <v>0</v>
      </c>
      <c r="L1663" s="112" t="b">
        <v>0</v>
      </c>
    </row>
    <row r="1664" spans="1:12" ht="15">
      <c r="A1664" s="112" t="s">
        <v>3610</v>
      </c>
      <c r="B1664" s="112" t="s">
        <v>3610</v>
      </c>
      <c r="C1664" s="112">
        <v>2</v>
      </c>
      <c r="D1664" s="117">
        <v>0.0017749352961295413</v>
      </c>
      <c r="E1664" s="117">
        <v>2.1800541561511086</v>
      </c>
      <c r="F1664" s="112" t="s">
        <v>3042</v>
      </c>
      <c r="G1664" s="112" t="b">
        <v>0</v>
      </c>
      <c r="H1664" s="112" t="b">
        <v>0</v>
      </c>
      <c r="I1664" s="112" t="b">
        <v>0</v>
      </c>
      <c r="J1664" s="112" t="b">
        <v>0</v>
      </c>
      <c r="K1664" s="112" t="b">
        <v>0</v>
      </c>
      <c r="L1664" s="112" t="b">
        <v>0</v>
      </c>
    </row>
    <row r="1665" spans="1:12" ht="15">
      <c r="A1665" s="112" t="s">
        <v>3610</v>
      </c>
      <c r="B1665" s="112" t="s">
        <v>4103</v>
      </c>
      <c r="C1665" s="112">
        <v>2</v>
      </c>
      <c r="D1665" s="117">
        <v>0.0017749352961295413</v>
      </c>
      <c r="E1665" s="117">
        <v>2.48108415181509</v>
      </c>
      <c r="F1665" s="112" t="s">
        <v>3042</v>
      </c>
      <c r="G1665" s="112" t="b">
        <v>0</v>
      </c>
      <c r="H1665" s="112" t="b">
        <v>0</v>
      </c>
      <c r="I1665" s="112" t="b">
        <v>0</v>
      </c>
      <c r="J1665" s="112" t="b">
        <v>0</v>
      </c>
      <c r="K1665" s="112" t="b">
        <v>0</v>
      </c>
      <c r="L1665" s="112" t="b">
        <v>0</v>
      </c>
    </row>
    <row r="1666" spans="1:12" ht="15">
      <c r="A1666" s="112" t="s">
        <v>4103</v>
      </c>
      <c r="B1666" s="112" t="s">
        <v>3765</v>
      </c>
      <c r="C1666" s="112">
        <v>2</v>
      </c>
      <c r="D1666" s="117">
        <v>0.0017749352961295413</v>
      </c>
      <c r="E1666" s="117">
        <v>2.60602288842339</v>
      </c>
      <c r="F1666" s="112" t="s">
        <v>3042</v>
      </c>
      <c r="G1666" s="112" t="b">
        <v>0</v>
      </c>
      <c r="H1666" s="112" t="b">
        <v>0</v>
      </c>
      <c r="I1666" s="112" t="b">
        <v>0</v>
      </c>
      <c r="J1666" s="112" t="b">
        <v>0</v>
      </c>
      <c r="K1666" s="112" t="b">
        <v>0</v>
      </c>
      <c r="L1666" s="112" t="b">
        <v>0</v>
      </c>
    </row>
    <row r="1667" spans="1:12" ht="15">
      <c r="A1667" s="112" t="s">
        <v>3765</v>
      </c>
      <c r="B1667" s="112" t="s">
        <v>4104</v>
      </c>
      <c r="C1667" s="112">
        <v>2</v>
      </c>
      <c r="D1667" s="117">
        <v>0.0017749352961295413</v>
      </c>
      <c r="E1667" s="117">
        <v>2.60602288842339</v>
      </c>
      <c r="F1667" s="112" t="s">
        <v>3042</v>
      </c>
      <c r="G1667" s="112" t="b">
        <v>0</v>
      </c>
      <c r="H1667" s="112" t="b">
        <v>0</v>
      </c>
      <c r="I1667" s="112" t="b">
        <v>0</v>
      </c>
      <c r="J1667" s="112" t="b">
        <v>0</v>
      </c>
      <c r="K1667" s="112" t="b">
        <v>0</v>
      </c>
      <c r="L1667" s="112" t="b">
        <v>0</v>
      </c>
    </row>
    <row r="1668" spans="1:12" ht="15">
      <c r="A1668" s="112" t="s">
        <v>4104</v>
      </c>
      <c r="B1668" s="112" t="s">
        <v>4105</v>
      </c>
      <c r="C1668" s="112">
        <v>2</v>
      </c>
      <c r="D1668" s="117">
        <v>0.0017749352961295413</v>
      </c>
      <c r="E1668" s="117">
        <v>2.782114147479071</v>
      </c>
      <c r="F1668" s="112" t="s">
        <v>3042</v>
      </c>
      <c r="G1668" s="112" t="b">
        <v>0</v>
      </c>
      <c r="H1668" s="112" t="b">
        <v>0</v>
      </c>
      <c r="I1668" s="112" t="b">
        <v>0</v>
      </c>
      <c r="J1668" s="112" t="b">
        <v>0</v>
      </c>
      <c r="K1668" s="112" t="b">
        <v>0</v>
      </c>
      <c r="L1668" s="112" t="b">
        <v>0</v>
      </c>
    </row>
    <row r="1669" spans="1:12" ht="15">
      <c r="A1669" s="112" t="s">
        <v>4105</v>
      </c>
      <c r="B1669" s="112" t="s">
        <v>4106</v>
      </c>
      <c r="C1669" s="112">
        <v>2</v>
      </c>
      <c r="D1669" s="117">
        <v>0.0017749352961295413</v>
      </c>
      <c r="E1669" s="117">
        <v>2.782114147479071</v>
      </c>
      <c r="F1669" s="112" t="s">
        <v>3042</v>
      </c>
      <c r="G1669" s="112" t="b">
        <v>0</v>
      </c>
      <c r="H1669" s="112" t="b">
        <v>0</v>
      </c>
      <c r="I1669" s="112" t="b">
        <v>0</v>
      </c>
      <c r="J1669" s="112" t="b">
        <v>0</v>
      </c>
      <c r="K1669" s="112" t="b">
        <v>0</v>
      </c>
      <c r="L1669" s="112" t="b">
        <v>0</v>
      </c>
    </row>
    <row r="1670" spans="1:12" ht="15">
      <c r="A1670" s="112" t="s">
        <v>4354</v>
      </c>
      <c r="B1670" s="112" t="s">
        <v>3289</v>
      </c>
      <c r="C1670" s="112">
        <v>2</v>
      </c>
      <c r="D1670" s="117">
        <v>0.0017749352961295413</v>
      </c>
      <c r="E1670" s="117">
        <v>2.3049928927594086</v>
      </c>
      <c r="F1670" s="112" t="s">
        <v>3042</v>
      </c>
      <c r="G1670" s="112" t="b">
        <v>0</v>
      </c>
      <c r="H1670" s="112" t="b">
        <v>0</v>
      </c>
      <c r="I1670" s="112" t="b">
        <v>0</v>
      </c>
      <c r="J1670" s="112" t="b">
        <v>0</v>
      </c>
      <c r="K1670" s="112" t="b">
        <v>0</v>
      </c>
      <c r="L1670" s="112" t="b">
        <v>0</v>
      </c>
    </row>
    <row r="1671" spans="1:12" ht="15">
      <c r="A1671" s="112" t="s">
        <v>3289</v>
      </c>
      <c r="B1671" s="112" t="s">
        <v>3520</v>
      </c>
      <c r="C1671" s="112">
        <v>2</v>
      </c>
      <c r="D1671" s="117">
        <v>0.0017749352961295413</v>
      </c>
      <c r="E1671" s="117">
        <v>1.907052884087371</v>
      </c>
      <c r="F1671" s="112" t="s">
        <v>3042</v>
      </c>
      <c r="G1671" s="112" t="b">
        <v>0</v>
      </c>
      <c r="H1671" s="112" t="b">
        <v>0</v>
      </c>
      <c r="I1671" s="112" t="b">
        <v>0</v>
      </c>
      <c r="J1671" s="112" t="b">
        <v>0</v>
      </c>
      <c r="K1671" s="112" t="b">
        <v>0</v>
      </c>
      <c r="L1671" s="112" t="b">
        <v>0</v>
      </c>
    </row>
    <row r="1672" spans="1:12" ht="15">
      <c r="A1672" s="112" t="s">
        <v>3520</v>
      </c>
      <c r="B1672" s="112" t="s">
        <v>3520</v>
      </c>
      <c r="C1672" s="112">
        <v>2</v>
      </c>
      <c r="D1672" s="117">
        <v>0.0017749352961295413</v>
      </c>
      <c r="E1672" s="117">
        <v>1.986234130134996</v>
      </c>
      <c r="F1672" s="112" t="s">
        <v>3042</v>
      </c>
      <c r="G1672" s="112" t="b">
        <v>0</v>
      </c>
      <c r="H1672" s="112" t="b">
        <v>0</v>
      </c>
      <c r="I1672" s="112" t="b">
        <v>0</v>
      </c>
      <c r="J1672" s="112" t="b">
        <v>0</v>
      </c>
      <c r="K1672" s="112" t="b">
        <v>0</v>
      </c>
      <c r="L1672" s="112" t="b">
        <v>0</v>
      </c>
    </row>
    <row r="1673" spans="1:12" ht="15">
      <c r="A1673" s="112" t="s">
        <v>3772</v>
      </c>
      <c r="B1673" s="112" t="s">
        <v>4112</v>
      </c>
      <c r="C1673" s="112">
        <v>2</v>
      </c>
      <c r="D1673" s="117">
        <v>0.0017749352961295413</v>
      </c>
      <c r="E1673" s="117">
        <v>2.60602288842339</v>
      </c>
      <c r="F1673" s="112" t="s">
        <v>3042</v>
      </c>
      <c r="G1673" s="112" t="b">
        <v>0</v>
      </c>
      <c r="H1673" s="112" t="b">
        <v>0</v>
      </c>
      <c r="I1673" s="112" t="b">
        <v>0</v>
      </c>
      <c r="J1673" s="112" t="b">
        <v>0</v>
      </c>
      <c r="K1673" s="112" t="b">
        <v>0</v>
      </c>
      <c r="L1673" s="112" t="b">
        <v>0</v>
      </c>
    </row>
    <row r="1674" spans="1:12" ht="15">
      <c r="A1674" s="112" t="s">
        <v>3771</v>
      </c>
      <c r="B1674" s="112" t="s">
        <v>3289</v>
      </c>
      <c r="C1674" s="112">
        <v>2</v>
      </c>
      <c r="D1674" s="117">
        <v>0.0017749352961295413</v>
      </c>
      <c r="E1674" s="117">
        <v>2.128901633703727</v>
      </c>
      <c r="F1674" s="112" t="s">
        <v>3042</v>
      </c>
      <c r="G1674" s="112" t="b">
        <v>0</v>
      </c>
      <c r="H1674" s="112" t="b">
        <v>0</v>
      </c>
      <c r="I1674" s="112" t="b">
        <v>0</v>
      </c>
      <c r="J1674" s="112" t="b">
        <v>0</v>
      </c>
      <c r="K1674" s="112" t="b">
        <v>0</v>
      </c>
      <c r="L1674" s="112" t="b">
        <v>0</v>
      </c>
    </row>
    <row r="1675" spans="1:12" ht="15">
      <c r="A1675" s="112" t="s">
        <v>3803</v>
      </c>
      <c r="B1675" s="112" t="s">
        <v>3804</v>
      </c>
      <c r="C1675" s="112">
        <v>2</v>
      </c>
      <c r="D1675" s="117">
        <v>0.0017749352961295413</v>
      </c>
      <c r="E1675" s="117">
        <v>2.782114147479071</v>
      </c>
      <c r="F1675" s="112" t="s">
        <v>3042</v>
      </c>
      <c r="G1675" s="112" t="b">
        <v>0</v>
      </c>
      <c r="H1675" s="112" t="b">
        <v>0</v>
      </c>
      <c r="I1675" s="112" t="b">
        <v>0</v>
      </c>
      <c r="J1675" s="112" t="b">
        <v>0</v>
      </c>
      <c r="K1675" s="112" t="b">
        <v>0</v>
      </c>
      <c r="L1675" s="112" t="b">
        <v>0</v>
      </c>
    </row>
    <row r="1676" spans="1:12" ht="15">
      <c r="A1676" s="112" t="s">
        <v>3144</v>
      </c>
      <c r="B1676" s="112" t="s">
        <v>3468</v>
      </c>
      <c r="C1676" s="112">
        <v>2</v>
      </c>
      <c r="D1676" s="117">
        <v>0.0017749352961295413</v>
      </c>
      <c r="E1676" s="117">
        <v>1.5712607821641777</v>
      </c>
      <c r="F1676" s="112" t="s">
        <v>3042</v>
      </c>
      <c r="G1676" s="112" t="b">
        <v>0</v>
      </c>
      <c r="H1676" s="112" t="b">
        <v>0</v>
      </c>
      <c r="I1676" s="112" t="b">
        <v>0</v>
      </c>
      <c r="J1676" s="112" t="b">
        <v>0</v>
      </c>
      <c r="K1676" s="112" t="b">
        <v>0</v>
      </c>
      <c r="L1676" s="112" t="b">
        <v>0</v>
      </c>
    </row>
    <row r="1677" spans="1:12" ht="15">
      <c r="A1677" s="112" t="s">
        <v>3817</v>
      </c>
      <c r="B1677" s="112" t="s">
        <v>1254</v>
      </c>
      <c r="C1677" s="112">
        <v>2</v>
      </c>
      <c r="D1677" s="117">
        <v>0.0017749352961295413</v>
      </c>
      <c r="E1677" s="117">
        <v>2.4299316293677085</v>
      </c>
      <c r="F1677" s="112" t="s">
        <v>3042</v>
      </c>
      <c r="G1677" s="112" t="b">
        <v>0</v>
      </c>
      <c r="H1677" s="112" t="b">
        <v>0</v>
      </c>
      <c r="I1677" s="112" t="b">
        <v>0</v>
      </c>
      <c r="J1677" s="112" t="b">
        <v>0</v>
      </c>
      <c r="K1677" s="112" t="b">
        <v>0</v>
      </c>
      <c r="L1677" s="112" t="b">
        <v>0</v>
      </c>
    </row>
    <row r="1678" spans="1:12" ht="15">
      <c r="A1678" s="112" t="s">
        <v>3350</v>
      </c>
      <c r="B1678" s="112" t="s">
        <v>3078</v>
      </c>
      <c r="C1678" s="112">
        <v>2</v>
      </c>
      <c r="D1678" s="117">
        <v>0.00226203884898388</v>
      </c>
      <c r="E1678" s="117">
        <v>1.1910495404525718</v>
      </c>
      <c r="F1678" s="112" t="s">
        <v>3042</v>
      </c>
      <c r="G1678" s="112" t="b">
        <v>0</v>
      </c>
      <c r="H1678" s="112" t="b">
        <v>0</v>
      </c>
      <c r="I1678" s="112" t="b">
        <v>0</v>
      </c>
      <c r="J1678" s="112" t="b">
        <v>1</v>
      </c>
      <c r="K1678" s="112" t="b">
        <v>0</v>
      </c>
      <c r="L1678" s="112" t="b">
        <v>0</v>
      </c>
    </row>
    <row r="1679" spans="1:12" ht="15">
      <c r="A1679" s="112" t="s">
        <v>3104</v>
      </c>
      <c r="B1679" s="112" t="s">
        <v>3199</v>
      </c>
      <c r="C1679" s="112">
        <v>2</v>
      </c>
      <c r="D1679" s="117">
        <v>0.00226203884898388</v>
      </c>
      <c r="E1679" s="117">
        <v>2.3841741388070337</v>
      </c>
      <c r="F1679" s="112" t="s">
        <v>3042</v>
      </c>
      <c r="G1679" s="112" t="b">
        <v>0</v>
      </c>
      <c r="H1679" s="112" t="b">
        <v>0</v>
      </c>
      <c r="I1679" s="112" t="b">
        <v>0</v>
      </c>
      <c r="J1679" s="112" t="b">
        <v>0</v>
      </c>
      <c r="K1679" s="112" t="b">
        <v>0</v>
      </c>
      <c r="L1679" s="112" t="b">
        <v>0</v>
      </c>
    </row>
    <row r="1680" spans="1:12" ht="15">
      <c r="A1680" s="112" t="s">
        <v>3199</v>
      </c>
      <c r="B1680" s="112" t="s">
        <v>3177</v>
      </c>
      <c r="C1680" s="112">
        <v>2</v>
      </c>
      <c r="D1680" s="117">
        <v>0.00226203884898388</v>
      </c>
      <c r="E1680" s="117">
        <v>2.782114147479071</v>
      </c>
      <c r="F1680" s="112" t="s">
        <v>3042</v>
      </c>
      <c r="G1680" s="112" t="b">
        <v>0</v>
      </c>
      <c r="H1680" s="112" t="b">
        <v>0</v>
      </c>
      <c r="I1680" s="112" t="b">
        <v>0</v>
      </c>
      <c r="J1680" s="112" t="b">
        <v>0</v>
      </c>
      <c r="K1680" s="112" t="b">
        <v>0</v>
      </c>
      <c r="L1680" s="112" t="b">
        <v>0</v>
      </c>
    </row>
    <row r="1681" spans="1:12" ht="15">
      <c r="A1681" s="112" t="s">
        <v>3851</v>
      </c>
      <c r="B1681" s="112" t="s">
        <v>3104</v>
      </c>
      <c r="C1681" s="112">
        <v>2</v>
      </c>
      <c r="D1681" s="117">
        <v>0.00226203884898388</v>
      </c>
      <c r="E1681" s="117">
        <v>2.2080828797513523</v>
      </c>
      <c r="F1681" s="112" t="s">
        <v>3042</v>
      </c>
      <c r="G1681" s="112" t="b">
        <v>0</v>
      </c>
      <c r="H1681" s="112" t="b">
        <v>0</v>
      </c>
      <c r="I1681" s="112" t="b">
        <v>0</v>
      </c>
      <c r="J1681" s="112" t="b">
        <v>0</v>
      </c>
      <c r="K1681" s="112" t="b">
        <v>0</v>
      </c>
      <c r="L1681" s="112" t="b">
        <v>0</v>
      </c>
    </row>
    <row r="1682" spans="1:12" ht="15">
      <c r="A1682" s="112" t="s">
        <v>3563</v>
      </c>
      <c r="B1682" s="112" t="s">
        <v>3564</v>
      </c>
      <c r="C1682" s="112">
        <v>2</v>
      </c>
      <c r="D1682" s="117">
        <v>0.0017749352961295413</v>
      </c>
      <c r="E1682" s="117">
        <v>2.782114147479071</v>
      </c>
      <c r="F1682" s="112" t="s">
        <v>3042</v>
      </c>
      <c r="G1682" s="112" t="b">
        <v>0</v>
      </c>
      <c r="H1682" s="112" t="b">
        <v>0</v>
      </c>
      <c r="I1682" s="112" t="b">
        <v>0</v>
      </c>
      <c r="J1682" s="112" t="b">
        <v>0</v>
      </c>
      <c r="K1682" s="112" t="b">
        <v>0</v>
      </c>
      <c r="L1682" s="112" t="b">
        <v>0</v>
      </c>
    </row>
    <row r="1683" spans="1:12" ht="15">
      <c r="A1683" s="112" t="s">
        <v>4223</v>
      </c>
      <c r="B1683" s="112" t="s">
        <v>3078</v>
      </c>
      <c r="C1683" s="112">
        <v>2</v>
      </c>
      <c r="D1683" s="117">
        <v>0.0017749352961295413</v>
      </c>
      <c r="E1683" s="117">
        <v>1.492079536116553</v>
      </c>
      <c r="F1683" s="112" t="s">
        <v>3042</v>
      </c>
      <c r="G1683" s="112" t="b">
        <v>0</v>
      </c>
      <c r="H1683" s="112" t="b">
        <v>0</v>
      </c>
      <c r="I1683" s="112" t="b">
        <v>0</v>
      </c>
      <c r="J1683" s="112" t="b">
        <v>1</v>
      </c>
      <c r="K1683" s="112" t="b">
        <v>0</v>
      </c>
      <c r="L1683" s="112" t="b">
        <v>0</v>
      </c>
    </row>
    <row r="1684" spans="1:12" ht="15">
      <c r="A1684" s="112" t="s">
        <v>3468</v>
      </c>
      <c r="B1684" s="112" t="s">
        <v>3086</v>
      </c>
      <c r="C1684" s="112">
        <v>2</v>
      </c>
      <c r="D1684" s="117">
        <v>0.00226203884898388</v>
      </c>
      <c r="E1684" s="117">
        <v>1.6438114493127896</v>
      </c>
      <c r="F1684" s="112" t="s">
        <v>3042</v>
      </c>
      <c r="G1684" s="112" t="b">
        <v>0</v>
      </c>
      <c r="H1684" s="112" t="b">
        <v>0</v>
      </c>
      <c r="I1684" s="112" t="b">
        <v>0</v>
      </c>
      <c r="J1684" s="112" t="b">
        <v>0</v>
      </c>
      <c r="K1684" s="112" t="b">
        <v>0</v>
      </c>
      <c r="L1684" s="112" t="b">
        <v>0</v>
      </c>
    </row>
    <row r="1685" spans="1:12" ht="15">
      <c r="A1685" s="112" t="s">
        <v>3766</v>
      </c>
      <c r="B1685" s="112" t="s">
        <v>3767</v>
      </c>
      <c r="C1685" s="112">
        <v>2</v>
      </c>
      <c r="D1685" s="117">
        <v>0.0017749352961295413</v>
      </c>
      <c r="E1685" s="117">
        <v>2.60602288842339</v>
      </c>
      <c r="F1685" s="112" t="s">
        <v>3042</v>
      </c>
      <c r="G1685" s="112" t="b">
        <v>0</v>
      </c>
      <c r="H1685" s="112" t="b">
        <v>0</v>
      </c>
      <c r="I1685" s="112" t="b">
        <v>0</v>
      </c>
      <c r="J1685" s="112" t="b">
        <v>0</v>
      </c>
      <c r="K1685" s="112" t="b">
        <v>0</v>
      </c>
      <c r="L1685" s="112" t="b">
        <v>0</v>
      </c>
    </row>
    <row r="1686" spans="1:12" ht="15">
      <c r="A1686" s="112" t="s">
        <v>4228</v>
      </c>
      <c r="B1686" s="112" t="s">
        <v>4229</v>
      </c>
      <c r="C1686" s="112">
        <v>2</v>
      </c>
      <c r="D1686" s="117">
        <v>0.00226203884898388</v>
      </c>
      <c r="E1686" s="117">
        <v>2.782114147479071</v>
      </c>
      <c r="F1686" s="112" t="s">
        <v>3042</v>
      </c>
      <c r="G1686" s="112" t="b">
        <v>0</v>
      </c>
      <c r="H1686" s="112" t="b">
        <v>0</v>
      </c>
      <c r="I1686" s="112" t="b">
        <v>0</v>
      </c>
      <c r="J1686" s="112" t="b">
        <v>0</v>
      </c>
      <c r="K1686" s="112" t="b">
        <v>0</v>
      </c>
      <c r="L1686" s="112" t="b">
        <v>0</v>
      </c>
    </row>
    <row r="1687" spans="1:12" ht="15">
      <c r="A1687" s="112" t="s">
        <v>4209</v>
      </c>
      <c r="B1687" s="112" t="s">
        <v>3648</v>
      </c>
      <c r="C1687" s="112">
        <v>2</v>
      </c>
      <c r="D1687" s="117">
        <v>0.0017749352961295413</v>
      </c>
      <c r="E1687" s="117">
        <v>2.60602288842339</v>
      </c>
      <c r="F1687" s="112" t="s">
        <v>3042</v>
      </c>
      <c r="G1687" s="112" t="b">
        <v>0</v>
      </c>
      <c r="H1687" s="112" t="b">
        <v>0</v>
      </c>
      <c r="I1687" s="112" t="b">
        <v>0</v>
      </c>
      <c r="J1687" s="112" t="b">
        <v>0</v>
      </c>
      <c r="K1687" s="112" t="b">
        <v>0</v>
      </c>
      <c r="L1687" s="112" t="b">
        <v>0</v>
      </c>
    </row>
    <row r="1688" spans="1:12" ht="15">
      <c r="A1688" s="112" t="s">
        <v>3305</v>
      </c>
      <c r="B1688" s="112" t="s">
        <v>3078</v>
      </c>
      <c r="C1688" s="112">
        <v>2</v>
      </c>
      <c r="D1688" s="117">
        <v>0.00226203884898388</v>
      </c>
      <c r="E1688" s="117">
        <v>0.8900195447885906</v>
      </c>
      <c r="F1688" s="112" t="s">
        <v>3042</v>
      </c>
      <c r="G1688" s="112" t="b">
        <v>0</v>
      </c>
      <c r="H1688" s="112" t="b">
        <v>0</v>
      </c>
      <c r="I1688" s="112" t="b">
        <v>0</v>
      </c>
      <c r="J1688" s="112" t="b">
        <v>1</v>
      </c>
      <c r="K1688" s="112" t="b">
        <v>0</v>
      </c>
      <c r="L1688" s="112" t="b">
        <v>0</v>
      </c>
    </row>
    <row r="1689" spans="1:12" ht="15">
      <c r="A1689" s="112" t="s">
        <v>4239</v>
      </c>
      <c r="B1689" s="112" t="s">
        <v>3290</v>
      </c>
      <c r="C1689" s="112">
        <v>2</v>
      </c>
      <c r="D1689" s="117">
        <v>0.00226203884898388</v>
      </c>
      <c r="E1689" s="117">
        <v>2.128901633703727</v>
      </c>
      <c r="F1689" s="112" t="s">
        <v>3042</v>
      </c>
      <c r="G1689" s="112" t="b">
        <v>0</v>
      </c>
      <c r="H1689" s="112" t="b">
        <v>0</v>
      </c>
      <c r="I1689" s="112" t="b">
        <v>0</v>
      </c>
      <c r="J1689" s="112" t="b">
        <v>0</v>
      </c>
      <c r="K1689" s="112" t="b">
        <v>0</v>
      </c>
      <c r="L1689" s="112" t="b">
        <v>0</v>
      </c>
    </row>
    <row r="1690" spans="1:12" ht="15">
      <c r="A1690" s="112" t="s">
        <v>3843</v>
      </c>
      <c r="B1690" s="112" t="s">
        <v>3147</v>
      </c>
      <c r="C1690" s="112">
        <v>2</v>
      </c>
      <c r="D1690" s="117">
        <v>0.00226203884898388</v>
      </c>
      <c r="E1690" s="117">
        <v>2.4299316293677085</v>
      </c>
      <c r="F1690" s="112" t="s">
        <v>3042</v>
      </c>
      <c r="G1690" s="112" t="b">
        <v>0</v>
      </c>
      <c r="H1690" s="112" t="b">
        <v>0</v>
      </c>
      <c r="I1690" s="112" t="b">
        <v>0</v>
      </c>
      <c r="J1690" s="112" t="b">
        <v>0</v>
      </c>
      <c r="K1690" s="112" t="b">
        <v>0</v>
      </c>
      <c r="L1690" s="112" t="b">
        <v>0</v>
      </c>
    </row>
    <row r="1691" spans="1:12" ht="15">
      <c r="A1691" s="112" t="s">
        <v>3147</v>
      </c>
      <c r="B1691" s="112" t="s">
        <v>3652</v>
      </c>
      <c r="C1691" s="112">
        <v>2</v>
      </c>
      <c r="D1691" s="117">
        <v>0.00226203884898388</v>
      </c>
      <c r="E1691" s="117">
        <v>2.3049928927594086</v>
      </c>
      <c r="F1691" s="112" t="s">
        <v>3042</v>
      </c>
      <c r="G1691" s="112" t="b">
        <v>0</v>
      </c>
      <c r="H1691" s="112" t="b">
        <v>0</v>
      </c>
      <c r="I1691" s="112" t="b">
        <v>0</v>
      </c>
      <c r="J1691" s="112" t="b">
        <v>0</v>
      </c>
      <c r="K1691" s="112" t="b">
        <v>0</v>
      </c>
      <c r="L1691" s="112" t="b">
        <v>0</v>
      </c>
    </row>
    <row r="1692" spans="1:12" ht="15">
      <c r="A1692" s="112" t="s">
        <v>3144</v>
      </c>
      <c r="B1692" s="112" t="s">
        <v>3466</v>
      </c>
      <c r="C1692" s="112">
        <v>2</v>
      </c>
      <c r="D1692" s="117">
        <v>0.0017749352961295413</v>
      </c>
      <c r="E1692" s="117">
        <v>1.5712607821641777</v>
      </c>
      <c r="F1692" s="112" t="s">
        <v>3042</v>
      </c>
      <c r="G1692" s="112" t="b">
        <v>0</v>
      </c>
      <c r="H1692" s="112" t="b">
        <v>0</v>
      </c>
      <c r="I1692" s="112" t="b">
        <v>0</v>
      </c>
      <c r="J1692" s="112" t="b">
        <v>0</v>
      </c>
      <c r="K1692" s="112" t="b">
        <v>0</v>
      </c>
      <c r="L1692" s="112" t="b">
        <v>0</v>
      </c>
    </row>
    <row r="1693" spans="1:12" ht="15">
      <c r="A1693" s="112" t="s">
        <v>3219</v>
      </c>
      <c r="B1693" s="112" t="s">
        <v>3127</v>
      </c>
      <c r="C1693" s="112">
        <v>2</v>
      </c>
      <c r="D1693" s="117">
        <v>0.0017749352961295413</v>
      </c>
      <c r="E1693" s="117">
        <v>1.1077123346337894</v>
      </c>
      <c r="F1693" s="112" t="s">
        <v>3042</v>
      </c>
      <c r="G1693" s="112" t="b">
        <v>0</v>
      </c>
      <c r="H1693" s="112" t="b">
        <v>0</v>
      </c>
      <c r="I1693" s="112" t="b">
        <v>0</v>
      </c>
      <c r="J1693" s="112" t="b">
        <v>0</v>
      </c>
      <c r="K1693" s="112" t="b">
        <v>0</v>
      </c>
      <c r="L1693" s="112" t="b">
        <v>0</v>
      </c>
    </row>
    <row r="1694" spans="1:12" ht="15">
      <c r="A1694" s="112" t="s">
        <v>4177</v>
      </c>
      <c r="B1694" s="112" t="s">
        <v>3321</v>
      </c>
      <c r="C1694" s="112">
        <v>2</v>
      </c>
      <c r="D1694" s="117">
        <v>0.00226203884898388</v>
      </c>
      <c r="E1694" s="117">
        <v>2.3841741388070337</v>
      </c>
      <c r="F1694" s="112" t="s">
        <v>3042</v>
      </c>
      <c r="G1694" s="112" t="b">
        <v>0</v>
      </c>
      <c r="H1694" s="112" t="b">
        <v>0</v>
      </c>
      <c r="I1694" s="112" t="b">
        <v>0</v>
      </c>
      <c r="J1694" s="112" t="b">
        <v>0</v>
      </c>
      <c r="K1694" s="112" t="b">
        <v>0</v>
      </c>
      <c r="L1694" s="112" t="b">
        <v>0</v>
      </c>
    </row>
    <row r="1695" spans="1:12" ht="15">
      <c r="A1695" s="112" t="s">
        <v>4119</v>
      </c>
      <c r="B1695" s="112" t="s">
        <v>4120</v>
      </c>
      <c r="C1695" s="112">
        <v>2</v>
      </c>
      <c r="D1695" s="117">
        <v>0.0017749352961295413</v>
      </c>
      <c r="E1695" s="117">
        <v>2.782114147479071</v>
      </c>
      <c r="F1695" s="112" t="s">
        <v>3042</v>
      </c>
      <c r="G1695" s="112" t="b">
        <v>0</v>
      </c>
      <c r="H1695" s="112" t="b">
        <v>0</v>
      </c>
      <c r="I1695" s="112" t="b">
        <v>0</v>
      </c>
      <c r="J1695" s="112" t="b">
        <v>0</v>
      </c>
      <c r="K1695" s="112" t="b">
        <v>0</v>
      </c>
      <c r="L1695" s="112" t="b">
        <v>0</v>
      </c>
    </row>
    <row r="1696" spans="1:12" ht="15">
      <c r="A1696" s="112" t="s">
        <v>4170</v>
      </c>
      <c r="B1696" s="112" t="s">
        <v>4171</v>
      </c>
      <c r="C1696" s="112">
        <v>2</v>
      </c>
      <c r="D1696" s="117">
        <v>0.00226203884898388</v>
      </c>
      <c r="E1696" s="117">
        <v>2.782114147479071</v>
      </c>
      <c r="F1696" s="112" t="s">
        <v>3042</v>
      </c>
      <c r="G1696" s="112" t="b">
        <v>0</v>
      </c>
      <c r="H1696" s="112" t="b">
        <v>0</v>
      </c>
      <c r="I1696" s="112" t="b">
        <v>0</v>
      </c>
      <c r="J1696" s="112" t="b">
        <v>0</v>
      </c>
      <c r="K1696" s="112" t="b">
        <v>0</v>
      </c>
      <c r="L1696" s="112" t="b">
        <v>0</v>
      </c>
    </row>
    <row r="1697" spans="1:12" ht="15">
      <c r="A1697" s="112" t="s">
        <v>3098</v>
      </c>
      <c r="B1697" s="112" t="s">
        <v>3114</v>
      </c>
      <c r="C1697" s="112">
        <v>23</v>
      </c>
      <c r="D1697" s="117">
        <v>0.011650453833874435</v>
      </c>
      <c r="E1697" s="117">
        <v>1.918240090221415</v>
      </c>
      <c r="F1697" s="112" t="s">
        <v>3043</v>
      </c>
      <c r="G1697" s="112" t="b">
        <v>0</v>
      </c>
      <c r="H1697" s="112" t="b">
        <v>0</v>
      </c>
      <c r="I1697" s="112" t="b">
        <v>0</v>
      </c>
      <c r="J1697" s="112" t="b">
        <v>0</v>
      </c>
      <c r="K1697" s="112" t="b">
        <v>0</v>
      </c>
      <c r="L1697" s="112" t="b">
        <v>0</v>
      </c>
    </row>
    <row r="1698" spans="1:12" ht="15">
      <c r="A1698" s="112" t="s">
        <v>3114</v>
      </c>
      <c r="B1698" s="112" t="s">
        <v>3100</v>
      </c>
      <c r="C1698" s="112">
        <v>16</v>
      </c>
      <c r="D1698" s="117">
        <v>0.008104663536608303</v>
      </c>
      <c r="E1698" s="117">
        <v>1.760632236859747</v>
      </c>
      <c r="F1698" s="112" t="s">
        <v>3043</v>
      </c>
      <c r="G1698" s="112" t="b">
        <v>0</v>
      </c>
      <c r="H1698" s="112" t="b">
        <v>0</v>
      </c>
      <c r="I1698" s="112" t="b">
        <v>0</v>
      </c>
      <c r="J1698" s="112" t="b">
        <v>0</v>
      </c>
      <c r="K1698" s="112" t="b">
        <v>0</v>
      </c>
      <c r="L1698" s="112" t="b">
        <v>0</v>
      </c>
    </row>
    <row r="1699" spans="1:12" ht="15">
      <c r="A1699" s="112" t="s">
        <v>3088</v>
      </c>
      <c r="B1699" s="112" t="s">
        <v>3078</v>
      </c>
      <c r="C1699" s="112">
        <v>15</v>
      </c>
      <c r="D1699" s="117">
        <v>0.0020239727075212614</v>
      </c>
      <c r="E1699" s="117">
        <v>1.5059475808983684</v>
      </c>
      <c r="F1699" s="112" t="s">
        <v>3043</v>
      </c>
      <c r="G1699" s="112" t="b">
        <v>0</v>
      </c>
      <c r="H1699" s="112" t="b">
        <v>0</v>
      </c>
      <c r="I1699" s="112" t="b">
        <v>0</v>
      </c>
      <c r="J1699" s="112" t="b">
        <v>1</v>
      </c>
      <c r="K1699" s="112" t="b">
        <v>0</v>
      </c>
      <c r="L1699" s="112" t="b">
        <v>0</v>
      </c>
    </row>
    <row r="1700" spans="1:12" ht="15">
      <c r="A1700" s="112" t="s">
        <v>3086</v>
      </c>
      <c r="B1700" s="112" t="s">
        <v>3079</v>
      </c>
      <c r="C1700" s="112">
        <v>15</v>
      </c>
      <c r="D1700" s="117">
        <v>0.0017749604850340695</v>
      </c>
      <c r="E1700" s="117">
        <v>1.6649020848953087</v>
      </c>
      <c r="F1700" s="112" t="s">
        <v>3043</v>
      </c>
      <c r="G1700" s="112" t="b">
        <v>0</v>
      </c>
      <c r="H1700" s="112" t="b">
        <v>0</v>
      </c>
      <c r="I1700" s="112" t="b">
        <v>0</v>
      </c>
      <c r="J1700" s="112" t="b">
        <v>0</v>
      </c>
      <c r="K1700" s="112" t="b">
        <v>0</v>
      </c>
      <c r="L1700" s="112" t="b">
        <v>0</v>
      </c>
    </row>
    <row r="1701" spans="1:12" ht="15">
      <c r="A1701" s="112" t="s">
        <v>3087</v>
      </c>
      <c r="B1701" s="112" t="s">
        <v>3081</v>
      </c>
      <c r="C1701" s="112">
        <v>14</v>
      </c>
      <c r="D1701" s="117">
        <v>0.0018890411936865106</v>
      </c>
      <c r="E1701" s="117">
        <v>1.6650405937409742</v>
      </c>
      <c r="F1701" s="112" t="s">
        <v>3043</v>
      </c>
      <c r="G1701" s="112" t="b">
        <v>0</v>
      </c>
      <c r="H1701" s="112" t="b">
        <v>0</v>
      </c>
      <c r="I1701" s="112" t="b">
        <v>0</v>
      </c>
      <c r="J1701" s="112" t="b">
        <v>0</v>
      </c>
      <c r="K1701" s="112" t="b">
        <v>0</v>
      </c>
      <c r="L1701" s="112" t="b">
        <v>0</v>
      </c>
    </row>
    <row r="1702" spans="1:12" ht="15">
      <c r="A1702" s="112" t="s">
        <v>3090</v>
      </c>
      <c r="B1702" s="112" t="s">
        <v>3083</v>
      </c>
      <c r="C1702" s="112">
        <v>12</v>
      </c>
      <c r="D1702" s="117">
        <v>0.003344278427701715</v>
      </c>
      <c r="E1702" s="117">
        <v>1.1810474475166777</v>
      </c>
      <c r="F1702" s="112" t="s">
        <v>3043</v>
      </c>
      <c r="G1702" s="112" t="b">
        <v>0</v>
      </c>
      <c r="H1702" s="112" t="b">
        <v>0</v>
      </c>
      <c r="I1702" s="112" t="b">
        <v>0</v>
      </c>
      <c r="J1702" s="112" t="b">
        <v>0</v>
      </c>
      <c r="K1702" s="112" t="b">
        <v>0</v>
      </c>
      <c r="L1702" s="112" t="b">
        <v>0</v>
      </c>
    </row>
    <row r="1703" spans="1:12" ht="15">
      <c r="A1703" s="112" t="s">
        <v>3081</v>
      </c>
      <c r="B1703" s="112" t="s">
        <v>3083</v>
      </c>
      <c r="C1703" s="112">
        <v>12</v>
      </c>
      <c r="D1703" s="117">
        <v>0.003344278427701715</v>
      </c>
      <c r="E1703" s="117">
        <v>1.0775068556096083</v>
      </c>
      <c r="F1703" s="112" t="s">
        <v>3043</v>
      </c>
      <c r="G1703" s="112" t="b">
        <v>0</v>
      </c>
      <c r="H1703" s="112" t="b">
        <v>0</v>
      </c>
      <c r="I1703" s="112" t="b">
        <v>0</v>
      </c>
      <c r="J1703" s="112" t="b">
        <v>0</v>
      </c>
      <c r="K1703" s="112" t="b">
        <v>0</v>
      </c>
      <c r="L1703" s="112" t="b">
        <v>0</v>
      </c>
    </row>
    <row r="1704" spans="1:12" ht="15">
      <c r="A1704" s="112" t="s">
        <v>3089</v>
      </c>
      <c r="B1704" s="112" t="s">
        <v>3084</v>
      </c>
      <c r="C1704" s="112">
        <v>11</v>
      </c>
      <c r="D1704" s="117">
        <v>0.007153298087962522</v>
      </c>
      <c r="E1704" s="117">
        <v>1.8892254536395203</v>
      </c>
      <c r="F1704" s="112" t="s">
        <v>3043</v>
      </c>
      <c r="G1704" s="112" t="b">
        <v>0</v>
      </c>
      <c r="H1704" s="112" t="b">
        <v>0</v>
      </c>
      <c r="I1704" s="112" t="b">
        <v>0</v>
      </c>
      <c r="J1704" s="112" t="b">
        <v>0</v>
      </c>
      <c r="K1704" s="112" t="b">
        <v>0</v>
      </c>
      <c r="L1704" s="112" t="b">
        <v>0</v>
      </c>
    </row>
    <row r="1705" spans="1:12" ht="15">
      <c r="A1705" s="112" t="s">
        <v>3085</v>
      </c>
      <c r="B1705" s="112" t="s">
        <v>3081</v>
      </c>
      <c r="C1705" s="112">
        <v>10</v>
      </c>
      <c r="D1705" s="117">
        <v>0.001727449073627473</v>
      </c>
      <c r="E1705" s="117">
        <v>1.5423936539122591</v>
      </c>
      <c r="F1705" s="112" t="s">
        <v>3043</v>
      </c>
      <c r="G1705" s="112" t="b">
        <v>0</v>
      </c>
      <c r="H1705" s="112" t="b">
        <v>0</v>
      </c>
      <c r="I1705" s="112" t="b">
        <v>0</v>
      </c>
      <c r="J1705" s="112" t="b">
        <v>0</v>
      </c>
      <c r="K1705" s="112" t="b">
        <v>0</v>
      </c>
      <c r="L1705" s="112" t="b">
        <v>0</v>
      </c>
    </row>
    <row r="1706" spans="1:12" ht="15">
      <c r="A1706" s="112" t="s">
        <v>3078</v>
      </c>
      <c r="B1706" s="112" t="s">
        <v>3079</v>
      </c>
      <c r="C1706" s="112">
        <v>9</v>
      </c>
      <c r="D1706" s="117">
        <v>0.003265048043078641</v>
      </c>
      <c r="E1706" s="117">
        <v>0.9311699743000779</v>
      </c>
      <c r="F1706" s="112" t="s">
        <v>3043</v>
      </c>
      <c r="G1706" s="112" t="b">
        <v>1</v>
      </c>
      <c r="H1706" s="112" t="b">
        <v>0</v>
      </c>
      <c r="I1706" s="112" t="b">
        <v>0</v>
      </c>
      <c r="J1706" s="112" t="b">
        <v>0</v>
      </c>
      <c r="K1706" s="112" t="b">
        <v>0</v>
      </c>
      <c r="L1706" s="112" t="b">
        <v>0</v>
      </c>
    </row>
    <row r="1707" spans="1:12" ht="15">
      <c r="A1707" s="112" t="s">
        <v>3112</v>
      </c>
      <c r="B1707" s="112" t="s">
        <v>3124</v>
      </c>
      <c r="C1707" s="112">
        <v>8</v>
      </c>
      <c r="D1707" s="117">
        <v>0.001752198086057877</v>
      </c>
      <c r="E1707" s="117">
        <v>2.3161800988934527</v>
      </c>
      <c r="F1707" s="112" t="s">
        <v>3043</v>
      </c>
      <c r="G1707" s="112" t="b">
        <v>0</v>
      </c>
      <c r="H1707" s="112" t="b">
        <v>0</v>
      </c>
      <c r="I1707" s="112" t="b">
        <v>0</v>
      </c>
      <c r="J1707" s="112" t="b">
        <v>0</v>
      </c>
      <c r="K1707" s="112" t="b">
        <v>0</v>
      </c>
      <c r="L1707" s="112" t="b">
        <v>0</v>
      </c>
    </row>
    <row r="1708" spans="1:12" ht="15">
      <c r="A1708" s="112" t="s">
        <v>3082</v>
      </c>
      <c r="B1708" s="112" t="s">
        <v>3078</v>
      </c>
      <c r="C1708" s="112">
        <v>8</v>
      </c>
      <c r="D1708" s="117">
        <v>0.001752198086057877</v>
      </c>
      <c r="E1708" s="117">
        <v>1.1314886680758538</v>
      </c>
      <c r="F1708" s="112" t="s">
        <v>3043</v>
      </c>
      <c r="G1708" s="112" t="b">
        <v>0</v>
      </c>
      <c r="H1708" s="112" t="b">
        <v>0</v>
      </c>
      <c r="I1708" s="112" t="b">
        <v>0</v>
      </c>
      <c r="J1708" s="112" t="b">
        <v>1</v>
      </c>
      <c r="K1708" s="112" t="b">
        <v>0</v>
      </c>
      <c r="L1708" s="112" t="b">
        <v>0</v>
      </c>
    </row>
    <row r="1709" spans="1:12" ht="15">
      <c r="A1709" s="112" t="s">
        <v>3185</v>
      </c>
      <c r="B1709" s="112" t="s">
        <v>3186</v>
      </c>
      <c r="C1709" s="112">
        <v>8</v>
      </c>
      <c r="D1709" s="117">
        <v>0.002902264927181014</v>
      </c>
      <c r="E1709" s="117">
        <v>2.413090111901509</v>
      </c>
      <c r="F1709" s="112" t="s">
        <v>3043</v>
      </c>
      <c r="G1709" s="112" t="b">
        <v>0</v>
      </c>
      <c r="H1709" s="112" t="b">
        <v>0</v>
      </c>
      <c r="I1709" s="112" t="b">
        <v>0</v>
      </c>
      <c r="J1709" s="112" t="b">
        <v>0</v>
      </c>
      <c r="K1709" s="112" t="b">
        <v>0</v>
      </c>
      <c r="L1709" s="112" t="b">
        <v>0</v>
      </c>
    </row>
    <row r="1710" spans="1:12" ht="15">
      <c r="A1710" s="112" t="s">
        <v>3082</v>
      </c>
      <c r="B1710" s="112" t="s">
        <v>3086</v>
      </c>
      <c r="C1710" s="112">
        <v>7</v>
      </c>
      <c r="D1710" s="117">
        <v>0.0017270337020168828</v>
      </c>
      <c r="E1710" s="117">
        <v>1.5769469145401787</v>
      </c>
      <c r="F1710" s="112" t="s">
        <v>3043</v>
      </c>
      <c r="G1710" s="112" t="b">
        <v>0</v>
      </c>
      <c r="H1710" s="112" t="b">
        <v>0</v>
      </c>
      <c r="I1710" s="112" t="b">
        <v>0</v>
      </c>
      <c r="J1710" s="112" t="b">
        <v>0</v>
      </c>
      <c r="K1710" s="112" t="b">
        <v>0</v>
      </c>
      <c r="L1710" s="112" t="b">
        <v>0</v>
      </c>
    </row>
    <row r="1711" spans="1:12" ht="15">
      <c r="A1711" s="112" t="s">
        <v>3083</v>
      </c>
      <c r="B1711" s="112" t="s">
        <v>3083</v>
      </c>
      <c r="C1711" s="112">
        <v>6</v>
      </c>
      <c r="D1711" s="117">
        <v>0.0016721392138508576</v>
      </c>
      <c r="E1711" s="117">
        <v>0.539115944151023</v>
      </c>
      <c r="F1711" s="112" t="s">
        <v>3043</v>
      </c>
      <c r="G1711" s="112" t="b">
        <v>0</v>
      </c>
      <c r="H1711" s="112" t="b">
        <v>0</v>
      </c>
      <c r="I1711" s="112" t="b">
        <v>0</v>
      </c>
      <c r="J1711" s="112" t="b">
        <v>0</v>
      </c>
      <c r="K1711" s="112" t="b">
        <v>0</v>
      </c>
      <c r="L1711" s="112" t="b">
        <v>0</v>
      </c>
    </row>
    <row r="1712" spans="1:12" ht="15">
      <c r="A1712" s="112" t="s">
        <v>3152</v>
      </c>
      <c r="B1712" s="112" t="s">
        <v>3163</v>
      </c>
      <c r="C1712" s="112">
        <v>6</v>
      </c>
      <c r="D1712" s="117">
        <v>0.0016721392138508576</v>
      </c>
      <c r="E1712" s="117">
        <v>2.538028848509809</v>
      </c>
      <c r="F1712" s="112" t="s">
        <v>3043</v>
      </c>
      <c r="G1712" s="112" t="b">
        <v>0</v>
      </c>
      <c r="H1712" s="112" t="b">
        <v>0</v>
      </c>
      <c r="I1712" s="112" t="b">
        <v>0</v>
      </c>
      <c r="J1712" s="112" t="b">
        <v>0</v>
      </c>
      <c r="K1712" s="112" t="b">
        <v>0</v>
      </c>
      <c r="L1712" s="112" t="b">
        <v>0</v>
      </c>
    </row>
    <row r="1713" spans="1:12" ht="15">
      <c r="A1713" s="112" t="s">
        <v>3201</v>
      </c>
      <c r="B1713" s="112" t="s">
        <v>3179</v>
      </c>
      <c r="C1713" s="112">
        <v>6</v>
      </c>
      <c r="D1713" s="117">
        <v>0.0016721392138508576</v>
      </c>
      <c r="E1713" s="117">
        <v>2.538028848509809</v>
      </c>
      <c r="F1713" s="112" t="s">
        <v>3043</v>
      </c>
      <c r="G1713" s="112" t="b">
        <v>0</v>
      </c>
      <c r="H1713" s="112" t="b">
        <v>0</v>
      </c>
      <c r="I1713" s="112" t="b">
        <v>0</v>
      </c>
      <c r="J1713" s="112" t="b">
        <v>0</v>
      </c>
      <c r="K1713" s="112" t="b">
        <v>0</v>
      </c>
      <c r="L1713" s="112" t="b">
        <v>0</v>
      </c>
    </row>
    <row r="1714" spans="1:12" ht="15">
      <c r="A1714" s="112" t="s">
        <v>3120</v>
      </c>
      <c r="B1714" s="112" t="s">
        <v>3083</v>
      </c>
      <c r="C1714" s="112">
        <v>6</v>
      </c>
      <c r="D1714" s="117">
        <v>0.0016721392138508576</v>
      </c>
      <c r="E1714" s="117">
        <v>1.2949907998235144</v>
      </c>
      <c r="F1714" s="112" t="s">
        <v>3043</v>
      </c>
      <c r="G1714" s="112" t="b">
        <v>0</v>
      </c>
      <c r="H1714" s="112" t="b">
        <v>0</v>
      </c>
      <c r="I1714" s="112" t="b">
        <v>0</v>
      </c>
      <c r="J1714" s="112" t="b">
        <v>0</v>
      </c>
      <c r="K1714" s="112" t="b">
        <v>0</v>
      </c>
      <c r="L1714" s="112" t="b">
        <v>0</v>
      </c>
    </row>
    <row r="1715" spans="1:12" ht="15">
      <c r="A1715" s="112" t="s">
        <v>3083</v>
      </c>
      <c r="B1715" s="112" t="s">
        <v>3112</v>
      </c>
      <c r="C1715" s="112">
        <v>6</v>
      </c>
      <c r="D1715" s="117">
        <v>0.0016721392138508576</v>
      </c>
      <c r="E1715" s="117">
        <v>1.3384564936046048</v>
      </c>
      <c r="F1715" s="112" t="s">
        <v>3043</v>
      </c>
      <c r="G1715" s="112" t="b">
        <v>0</v>
      </c>
      <c r="H1715" s="112" t="b">
        <v>0</v>
      </c>
      <c r="I1715" s="112" t="b">
        <v>0</v>
      </c>
      <c r="J1715" s="112" t="b">
        <v>0</v>
      </c>
      <c r="K1715" s="112" t="b">
        <v>0</v>
      </c>
      <c r="L1715" s="112" t="b">
        <v>0</v>
      </c>
    </row>
    <row r="1716" spans="1:12" ht="15">
      <c r="A1716" s="112" t="s">
        <v>3124</v>
      </c>
      <c r="B1716" s="112" t="s">
        <v>3083</v>
      </c>
      <c r="C1716" s="112">
        <v>6</v>
      </c>
      <c r="D1716" s="117">
        <v>0.0016721392138508576</v>
      </c>
      <c r="E1716" s="117">
        <v>1.3919008128315709</v>
      </c>
      <c r="F1716" s="112" t="s">
        <v>3043</v>
      </c>
      <c r="G1716" s="112" t="b">
        <v>0</v>
      </c>
      <c r="H1716" s="112" t="b">
        <v>0</v>
      </c>
      <c r="I1716" s="112" t="b">
        <v>0</v>
      </c>
      <c r="J1716" s="112" t="b">
        <v>0</v>
      </c>
      <c r="K1716" s="112" t="b">
        <v>0</v>
      </c>
      <c r="L1716" s="112" t="b">
        <v>0</v>
      </c>
    </row>
    <row r="1717" spans="1:12" ht="15">
      <c r="A1717" s="112" t="s">
        <v>3083</v>
      </c>
      <c r="B1717" s="112" t="s">
        <v>3090</v>
      </c>
      <c r="C1717" s="112">
        <v>6</v>
      </c>
      <c r="D1717" s="117">
        <v>0.0016721392138508576</v>
      </c>
      <c r="E1717" s="117">
        <v>0.9234831456337869</v>
      </c>
      <c r="F1717" s="112" t="s">
        <v>3043</v>
      </c>
      <c r="G1717" s="112" t="b">
        <v>0</v>
      </c>
      <c r="H1717" s="112" t="b">
        <v>0</v>
      </c>
      <c r="I1717" s="112" t="b">
        <v>0</v>
      </c>
      <c r="J1717" s="112" t="b">
        <v>0</v>
      </c>
      <c r="K1717" s="112" t="b">
        <v>0</v>
      </c>
      <c r="L1717" s="112" t="b">
        <v>0</v>
      </c>
    </row>
    <row r="1718" spans="1:12" ht="15">
      <c r="A1718" s="112" t="s">
        <v>3083</v>
      </c>
      <c r="B1718" s="112" t="s">
        <v>3183</v>
      </c>
      <c r="C1718" s="112">
        <v>6</v>
      </c>
      <c r="D1718" s="117">
        <v>0.0016721392138508576</v>
      </c>
      <c r="E1718" s="117">
        <v>1.5603052432209612</v>
      </c>
      <c r="F1718" s="112" t="s">
        <v>3043</v>
      </c>
      <c r="G1718" s="112" t="b">
        <v>0</v>
      </c>
      <c r="H1718" s="112" t="b">
        <v>0</v>
      </c>
      <c r="I1718" s="112" t="b">
        <v>0</v>
      </c>
      <c r="J1718" s="112" t="b">
        <v>0</v>
      </c>
      <c r="K1718" s="112" t="b">
        <v>0</v>
      </c>
      <c r="L1718" s="112" t="b">
        <v>0</v>
      </c>
    </row>
    <row r="1719" spans="1:12" ht="15">
      <c r="A1719" s="112" t="s">
        <v>3183</v>
      </c>
      <c r="B1719" s="112" t="s">
        <v>3083</v>
      </c>
      <c r="C1719" s="112">
        <v>6</v>
      </c>
      <c r="D1719" s="117">
        <v>0.0016721392138508576</v>
      </c>
      <c r="E1719" s="117">
        <v>1.516839549439871</v>
      </c>
      <c r="F1719" s="112" t="s">
        <v>3043</v>
      </c>
      <c r="G1719" s="112" t="b">
        <v>0</v>
      </c>
      <c r="H1719" s="112" t="b">
        <v>0</v>
      </c>
      <c r="I1719" s="112" t="b">
        <v>0</v>
      </c>
      <c r="J1719" s="112" t="b">
        <v>0</v>
      </c>
      <c r="K1719" s="112" t="b">
        <v>0</v>
      </c>
      <c r="L1719" s="112" t="b">
        <v>0</v>
      </c>
    </row>
    <row r="1720" spans="1:12" ht="15">
      <c r="A1720" s="112" t="s">
        <v>3083</v>
      </c>
      <c r="B1720" s="112" t="s">
        <v>3238</v>
      </c>
      <c r="C1720" s="112">
        <v>6</v>
      </c>
      <c r="D1720" s="117">
        <v>0.0016721392138508576</v>
      </c>
      <c r="E1720" s="117">
        <v>1.5603052432209612</v>
      </c>
      <c r="F1720" s="112" t="s">
        <v>3043</v>
      </c>
      <c r="G1720" s="112" t="b">
        <v>0</v>
      </c>
      <c r="H1720" s="112" t="b">
        <v>0</v>
      </c>
      <c r="I1720" s="112" t="b">
        <v>0</v>
      </c>
      <c r="J1720" s="112" t="b">
        <v>0</v>
      </c>
      <c r="K1720" s="112" t="b">
        <v>0</v>
      </c>
      <c r="L1720" s="112" t="b">
        <v>0</v>
      </c>
    </row>
    <row r="1721" spans="1:12" ht="15">
      <c r="A1721" s="112" t="s">
        <v>3238</v>
      </c>
      <c r="B1721" s="112" t="s">
        <v>3107</v>
      </c>
      <c r="C1721" s="112">
        <v>6</v>
      </c>
      <c r="D1721" s="117">
        <v>0.0016721392138508576</v>
      </c>
      <c r="E1721" s="117">
        <v>2.2747874137352277</v>
      </c>
      <c r="F1721" s="112" t="s">
        <v>3043</v>
      </c>
      <c r="G1721" s="112" t="b">
        <v>0</v>
      </c>
      <c r="H1721" s="112" t="b">
        <v>0</v>
      </c>
      <c r="I1721" s="112" t="b">
        <v>0</v>
      </c>
      <c r="J1721" s="112" t="b">
        <v>0</v>
      </c>
      <c r="K1721" s="112" t="b">
        <v>0</v>
      </c>
      <c r="L1721" s="112" t="b">
        <v>0</v>
      </c>
    </row>
    <row r="1722" spans="1:12" ht="15">
      <c r="A1722" s="112" t="s">
        <v>3107</v>
      </c>
      <c r="B1722" s="112" t="s">
        <v>3083</v>
      </c>
      <c r="C1722" s="112">
        <v>6</v>
      </c>
      <c r="D1722" s="117">
        <v>0.0016721392138508576</v>
      </c>
      <c r="E1722" s="117">
        <v>1.2535981146652895</v>
      </c>
      <c r="F1722" s="112" t="s">
        <v>3043</v>
      </c>
      <c r="G1722" s="112" t="b">
        <v>0</v>
      </c>
      <c r="H1722" s="112" t="b">
        <v>0</v>
      </c>
      <c r="I1722" s="112" t="b">
        <v>0</v>
      </c>
      <c r="J1722" s="112" t="b">
        <v>0</v>
      </c>
      <c r="K1722" s="112" t="b">
        <v>0</v>
      </c>
      <c r="L1722" s="112" t="b">
        <v>0</v>
      </c>
    </row>
    <row r="1723" spans="1:12" ht="15">
      <c r="A1723" s="112" t="s">
        <v>3083</v>
      </c>
      <c r="B1723" s="112" t="s">
        <v>3085</v>
      </c>
      <c r="C1723" s="112">
        <v>6</v>
      </c>
      <c r="D1723" s="117">
        <v>0.0016721392138508576</v>
      </c>
      <c r="E1723" s="117">
        <v>1.0597028926517758</v>
      </c>
      <c r="F1723" s="112" t="s">
        <v>3043</v>
      </c>
      <c r="G1723" s="112" t="b">
        <v>0</v>
      </c>
      <c r="H1723" s="112" t="b">
        <v>0</v>
      </c>
      <c r="I1723" s="112" t="b">
        <v>0</v>
      </c>
      <c r="J1723" s="112" t="b">
        <v>0</v>
      </c>
      <c r="K1723" s="112" t="b">
        <v>0</v>
      </c>
      <c r="L1723" s="112" t="b">
        <v>0</v>
      </c>
    </row>
    <row r="1724" spans="1:12" ht="15">
      <c r="A1724" s="112" t="s">
        <v>3083</v>
      </c>
      <c r="B1724" s="112" t="s">
        <v>3087</v>
      </c>
      <c r="C1724" s="112">
        <v>6</v>
      </c>
      <c r="D1724" s="117">
        <v>0.0016721392138508576</v>
      </c>
      <c r="E1724" s="117">
        <v>1.0597028926517758</v>
      </c>
      <c r="F1724" s="112" t="s">
        <v>3043</v>
      </c>
      <c r="G1724" s="112" t="b">
        <v>0</v>
      </c>
      <c r="H1724" s="112" t="b">
        <v>0</v>
      </c>
      <c r="I1724" s="112" t="b">
        <v>0</v>
      </c>
      <c r="J1724" s="112" t="b">
        <v>0</v>
      </c>
      <c r="K1724" s="112" t="b">
        <v>0</v>
      </c>
      <c r="L1724" s="112" t="b">
        <v>0</v>
      </c>
    </row>
    <row r="1725" spans="1:12" ht="15">
      <c r="A1725" s="112" t="s">
        <v>3083</v>
      </c>
      <c r="B1725" s="112" t="s">
        <v>3092</v>
      </c>
      <c r="C1725" s="112">
        <v>6</v>
      </c>
      <c r="D1725" s="117">
        <v>0.0016721392138508576</v>
      </c>
      <c r="E1725" s="117">
        <v>1.108007572226331</v>
      </c>
      <c r="F1725" s="112" t="s">
        <v>3043</v>
      </c>
      <c r="G1725" s="112" t="b">
        <v>0</v>
      </c>
      <c r="H1725" s="112" t="b">
        <v>0</v>
      </c>
      <c r="I1725" s="112" t="b">
        <v>0</v>
      </c>
      <c r="J1725" s="112" t="b">
        <v>0</v>
      </c>
      <c r="K1725" s="112" t="b">
        <v>0</v>
      </c>
      <c r="L1725" s="112" t="b">
        <v>0</v>
      </c>
    </row>
    <row r="1726" spans="1:12" ht="15">
      <c r="A1726" s="112" t="s">
        <v>3137</v>
      </c>
      <c r="B1726" s="112" t="s">
        <v>3080</v>
      </c>
      <c r="C1726" s="112">
        <v>6</v>
      </c>
      <c r="D1726" s="117">
        <v>0.0016721392138508576</v>
      </c>
      <c r="E1726" s="117">
        <v>1.8690220675512335</v>
      </c>
      <c r="F1726" s="112" t="s">
        <v>3043</v>
      </c>
      <c r="G1726" s="112" t="b">
        <v>0</v>
      </c>
      <c r="H1726" s="112" t="b">
        <v>1</v>
      </c>
      <c r="I1726" s="112" t="b">
        <v>0</v>
      </c>
      <c r="J1726" s="112" t="b">
        <v>0</v>
      </c>
      <c r="K1726" s="112" t="b">
        <v>0</v>
      </c>
      <c r="L1726" s="112" t="b">
        <v>0</v>
      </c>
    </row>
    <row r="1727" spans="1:12" ht="15">
      <c r="A1727" s="112" t="s">
        <v>3418</v>
      </c>
      <c r="B1727" s="112" t="s">
        <v>3359</v>
      </c>
      <c r="C1727" s="112">
        <v>5</v>
      </c>
      <c r="D1727" s="117">
        <v>0.0025327073551900947</v>
      </c>
      <c r="E1727" s="117">
        <v>2.617210094557434</v>
      </c>
      <c r="F1727" s="112" t="s">
        <v>3043</v>
      </c>
      <c r="G1727" s="112" t="b">
        <v>0</v>
      </c>
      <c r="H1727" s="112" t="b">
        <v>0</v>
      </c>
      <c r="I1727" s="112" t="b">
        <v>0</v>
      </c>
      <c r="J1727" s="112" t="b">
        <v>0</v>
      </c>
      <c r="K1727" s="112" t="b">
        <v>0</v>
      </c>
      <c r="L1727" s="112" t="b">
        <v>0</v>
      </c>
    </row>
    <row r="1728" spans="1:12" ht="15">
      <c r="A1728" s="112" t="s">
        <v>3095</v>
      </c>
      <c r="B1728" s="112" t="s">
        <v>3082</v>
      </c>
      <c r="C1728" s="112">
        <v>5</v>
      </c>
      <c r="D1728" s="117">
        <v>0.0015825163125156975</v>
      </c>
      <c r="E1728" s="117">
        <v>1.7184849129679403</v>
      </c>
      <c r="F1728" s="112" t="s">
        <v>3043</v>
      </c>
      <c r="G1728" s="112" t="b">
        <v>0</v>
      </c>
      <c r="H1728" s="112" t="b">
        <v>0</v>
      </c>
      <c r="I1728" s="112" t="b">
        <v>0</v>
      </c>
      <c r="J1728" s="112" t="b">
        <v>0</v>
      </c>
      <c r="K1728" s="112" t="b">
        <v>0</v>
      </c>
      <c r="L1728" s="112" t="b">
        <v>0</v>
      </c>
    </row>
    <row r="1729" spans="1:12" ht="15">
      <c r="A1729" s="112" t="s">
        <v>3199</v>
      </c>
      <c r="B1729" s="112" t="s">
        <v>3177</v>
      </c>
      <c r="C1729" s="112">
        <v>5</v>
      </c>
      <c r="D1729" s="117">
        <v>0.0015825163125156975</v>
      </c>
      <c r="E1729" s="117">
        <v>2.617210094557434</v>
      </c>
      <c r="F1729" s="112" t="s">
        <v>3043</v>
      </c>
      <c r="G1729" s="112" t="b">
        <v>0</v>
      </c>
      <c r="H1729" s="112" t="b">
        <v>0</v>
      </c>
      <c r="I1729" s="112" t="b">
        <v>0</v>
      </c>
      <c r="J1729" s="112" t="b">
        <v>0</v>
      </c>
      <c r="K1729" s="112" t="b">
        <v>0</v>
      </c>
      <c r="L1729" s="112" t="b">
        <v>0</v>
      </c>
    </row>
    <row r="1730" spans="1:12" ht="15">
      <c r="A1730" s="112" t="s">
        <v>3079</v>
      </c>
      <c r="B1730" s="112" t="s">
        <v>3110</v>
      </c>
      <c r="C1730" s="112">
        <v>5</v>
      </c>
      <c r="D1730" s="117">
        <v>0.0021122411205776754</v>
      </c>
      <c r="E1730" s="117">
        <v>1.3609735613515108</v>
      </c>
      <c r="F1730" s="112" t="s">
        <v>3043</v>
      </c>
      <c r="G1730" s="112" t="b">
        <v>0</v>
      </c>
      <c r="H1730" s="112" t="b">
        <v>0</v>
      </c>
      <c r="I1730" s="112" t="b">
        <v>0</v>
      </c>
      <c r="J1730" s="112" t="b">
        <v>0</v>
      </c>
      <c r="K1730" s="112" t="b">
        <v>0</v>
      </c>
      <c r="L1730" s="112" t="b">
        <v>0</v>
      </c>
    </row>
    <row r="1731" spans="1:12" ht="15">
      <c r="A1731" s="112" t="s">
        <v>3081</v>
      </c>
      <c r="B1731" s="112" t="s">
        <v>3098</v>
      </c>
      <c r="C1731" s="112">
        <v>4</v>
      </c>
      <c r="D1731" s="117">
        <v>0.0020261658841520757</v>
      </c>
      <c r="E1731" s="117">
        <v>1.00178614167149</v>
      </c>
      <c r="F1731" s="112" t="s">
        <v>3043</v>
      </c>
      <c r="G1731" s="112" t="b">
        <v>0</v>
      </c>
      <c r="H1731" s="112" t="b">
        <v>0</v>
      </c>
      <c r="I1731" s="112" t="b">
        <v>0</v>
      </c>
      <c r="J1731" s="112" t="b">
        <v>0</v>
      </c>
      <c r="K1731" s="112" t="b">
        <v>0</v>
      </c>
      <c r="L1731" s="112" t="b">
        <v>0</v>
      </c>
    </row>
    <row r="1732" spans="1:12" ht="15">
      <c r="A1732" s="112" t="s">
        <v>3187</v>
      </c>
      <c r="B1732" s="112" t="s">
        <v>3091</v>
      </c>
      <c r="C1732" s="112">
        <v>4</v>
      </c>
      <c r="D1732" s="117">
        <v>0.001451132463590507</v>
      </c>
      <c r="E1732" s="117">
        <v>2.1400888398377713</v>
      </c>
      <c r="F1732" s="112" t="s">
        <v>3043</v>
      </c>
      <c r="G1732" s="112" t="b">
        <v>0</v>
      </c>
      <c r="H1732" s="112" t="b">
        <v>0</v>
      </c>
      <c r="I1732" s="112" t="b">
        <v>0</v>
      </c>
      <c r="J1732" s="112" t="b">
        <v>0</v>
      </c>
      <c r="K1732" s="112" t="b">
        <v>0</v>
      </c>
      <c r="L1732" s="112" t="b">
        <v>0</v>
      </c>
    </row>
    <row r="1733" spans="1:12" ht="15">
      <c r="A1733" s="112" t="s">
        <v>3101</v>
      </c>
      <c r="B1733" s="112" t="s">
        <v>3081</v>
      </c>
      <c r="C1733" s="112">
        <v>4</v>
      </c>
      <c r="D1733" s="117">
        <v>0.001451132463590507</v>
      </c>
      <c r="E1733" s="117">
        <v>1.4454836409042027</v>
      </c>
      <c r="F1733" s="112" t="s">
        <v>3043</v>
      </c>
      <c r="G1733" s="112" t="b">
        <v>0</v>
      </c>
      <c r="H1733" s="112" t="b">
        <v>0</v>
      </c>
      <c r="I1733" s="112" t="b">
        <v>0</v>
      </c>
      <c r="J1733" s="112" t="b">
        <v>0</v>
      </c>
      <c r="K1733" s="112" t="b">
        <v>0</v>
      </c>
      <c r="L1733" s="112" t="b">
        <v>0</v>
      </c>
    </row>
    <row r="1734" spans="1:12" ht="15">
      <c r="A1734" s="112" t="s">
        <v>3081</v>
      </c>
      <c r="B1734" s="112" t="s">
        <v>3092</v>
      </c>
      <c r="C1734" s="112">
        <v>4</v>
      </c>
      <c r="D1734" s="117">
        <v>0.001451132463590507</v>
      </c>
      <c r="E1734" s="117">
        <v>1.1692772289652535</v>
      </c>
      <c r="F1734" s="112" t="s">
        <v>3043</v>
      </c>
      <c r="G1734" s="112" t="b">
        <v>0</v>
      </c>
      <c r="H1734" s="112" t="b">
        <v>0</v>
      </c>
      <c r="I1734" s="112" t="b">
        <v>0</v>
      </c>
      <c r="J1734" s="112" t="b">
        <v>0</v>
      </c>
      <c r="K1734" s="112" t="b">
        <v>0</v>
      </c>
      <c r="L1734" s="112" t="b">
        <v>0</v>
      </c>
    </row>
    <row r="1735" spans="1:12" ht="15">
      <c r="A1735" s="112" t="s">
        <v>3088</v>
      </c>
      <c r="B1735" s="112" t="s">
        <v>3129</v>
      </c>
      <c r="C1735" s="112">
        <v>4</v>
      </c>
      <c r="D1735" s="117">
        <v>0.0016897928964621403</v>
      </c>
      <c r="E1735" s="117">
        <v>1.9405164849325671</v>
      </c>
      <c r="F1735" s="112" t="s">
        <v>3043</v>
      </c>
      <c r="G1735" s="112" t="b">
        <v>0</v>
      </c>
      <c r="H1735" s="112" t="b">
        <v>0</v>
      </c>
      <c r="I1735" s="112" t="b">
        <v>0</v>
      </c>
      <c r="J1735" s="112" t="b">
        <v>0</v>
      </c>
      <c r="K1735" s="112" t="b">
        <v>0</v>
      </c>
      <c r="L1735" s="112" t="b">
        <v>0</v>
      </c>
    </row>
    <row r="1736" spans="1:12" ht="15">
      <c r="A1736" s="112" t="s">
        <v>3318</v>
      </c>
      <c r="B1736" s="112" t="s">
        <v>3154</v>
      </c>
      <c r="C1736" s="112">
        <v>4</v>
      </c>
      <c r="D1736" s="117">
        <v>0.001451132463590507</v>
      </c>
      <c r="E1736" s="117">
        <v>2.617210094557434</v>
      </c>
      <c r="F1736" s="112" t="s">
        <v>3043</v>
      </c>
      <c r="G1736" s="112" t="b">
        <v>0</v>
      </c>
      <c r="H1736" s="112" t="b">
        <v>0</v>
      </c>
      <c r="I1736" s="112" t="b">
        <v>0</v>
      </c>
      <c r="J1736" s="112" t="b">
        <v>0</v>
      </c>
      <c r="K1736" s="112" t="b">
        <v>0</v>
      </c>
      <c r="L1736" s="112" t="b">
        <v>0</v>
      </c>
    </row>
    <row r="1737" spans="1:12" ht="15">
      <c r="A1737" s="112" t="s">
        <v>3715</v>
      </c>
      <c r="B1737" s="112" t="s">
        <v>3233</v>
      </c>
      <c r="C1737" s="112">
        <v>4</v>
      </c>
      <c r="D1737" s="117">
        <v>0.0020261658841520757</v>
      </c>
      <c r="E1737" s="117">
        <v>2.2747874137352277</v>
      </c>
      <c r="F1737" s="112" t="s">
        <v>3043</v>
      </c>
      <c r="G1737" s="112" t="b">
        <v>0</v>
      </c>
      <c r="H1737" s="112" t="b">
        <v>0</v>
      </c>
      <c r="I1737" s="112" t="b">
        <v>0</v>
      </c>
      <c r="J1737" s="112" t="b">
        <v>0</v>
      </c>
      <c r="K1737" s="112" t="b">
        <v>0</v>
      </c>
      <c r="L1737" s="112" t="b">
        <v>0</v>
      </c>
    </row>
    <row r="1738" spans="1:12" ht="15">
      <c r="A1738" s="112" t="s">
        <v>3081</v>
      </c>
      <c r="B1738" s="112" t="s">
        <v>3089</v>
      </c>
      <c r="C1738" s="112">
        <v>4</v>
      </c>
      <c r="D1738" s="117">
        <v>0.0026011993047136443</v>
      </c>
      <c r="E1738" s="117">
        <v>1.2857827980366907</v>
      </c>
      <c r="F1738" s="112" t="s">
        <v>3043</v>
      </c>
      <c r="G1738" s="112" t="b">
        <v>0</v>
      </c>
      <c r="H1738" s="112" t="b">
        <v>0</v>
      </c>
      <c r="I1738" s="112" t="b">
        <v>0</v>
      </c>
      <c r="J1738" s="112" t="b">
        <v>0</v>
      </c>
      <c r="K1738" s="112" t="b">
        <v>0</v>
      </c>
      <c r="L1738" s="112" t="b">
        <v>0</v>
      </c>
    </row>
    <row r="1739" spans="1:12" ht="15">
      <c r="A1739" s="112" t="s">
        <v>3670</v>
      </c>
      <c r="B1739" s="112" t="s">
        <v>3671</v>
      </c>
      <c r="C1739" s="112">
        <v>4</v>
      </c>
      <c r="D1739" s="117">
        <v>0.0026011993047136443</v>
      </c>
      <c r="E1739" s="117">
        <v>2.71412010756549</v>
      </c>
      <c r="F1739" s="112" t="s">
        <v>3043</v>
      </c>
      <c r="G1739" s="112" t="b">
        <v>0</v>
      </c>
      <c r="H1739" s="112" t="b">
        <v>0</v>
      </c>
      <c r="I1739" s="112" t="b">
        <v>0</v>
      </c>
      <c r="J1739" s="112" t="b">
        <v>0</v>
      </c>
      <c r="K1739" s="112" t="b">
        <v>0</v>
      </c>
      <c r="L1739" s="112" t="b">
        <v>0</v>
      </c>
    </row>
    <row r="1740" spans="1:12" ht="15">
      <c r="A1740" s="112" t="s">
        <v>3671</v>
      </c>
      <c r="B1740" s="112" t="s">
        <v>3672</v>
      </c>
      <c r="C1740" s="112">
        <v>4</v>
      </c>
      <c r="D1740" s="117">
        <v>0.0026011993047136443</v>
      </c>
      <c r="E1740" s="117">
        <v>2.71412010756549</v>
      </c>
      <c r="F1740" s="112" t="s">
        <v>3043</v>
      </c>
      <c r="G1740" s="112" t="b">
        <v>0</v>
      </c>
      <c r="H1740" s="112" t="b">
        <v>0</v>
      </c>
      <c r="I1740" s="112" t="b">
        <v>0</v>
      </c>
      <c r="J1740" s="112" t="b">
        <v>0</v>
      </c>
      <c r="K1740" s="112" t="b">
        <v>0</v>
      </c>
      <c r="L1740" s="112" t="b">
        <v>0</v>
      </c>
    </row>
    <row r="1741" spans="1:12" ht="15">
      <c r="A1741" s="112" t="s">
        <v>3672</v>
      </c>
      <c r="B1741" s="112" t="s">
        <v>3673</v>
      </c>
      <c r="C1741" s="112">
        <v>4</v>
      </c>
      <c r="D1741" s="117">
        <v>0.0026011993047136443</v>
      </c>
      <c r="E1741" s="117">
        <v>2.71412010756549</v>
      </c>
      <c r="F1741" s="112" t="s">
        <v>3043</v>
      </c>
      <c r="G1741" s="112" t="b">
        <v>0</v>
      </c>
      <c r="H1741" s="112" t="b">
        <v>0</v>
      </c>
      <c r="I1741" s="112" t="b">
        <v>0</v>
      </c>
      <c r="J1741" s="112" t="b">
        <v>0</v>
      </c>
      <c r="K1741" s="112" t="b">
        <v>0</v>
      </c>
      <c r="L1741" s="112" t="b">
        <v>0</v>
      </c>
    </row>
    <row r="1742" spans="1:12" ht="15">
      <c r="A1742" s="112" t="s">
        <v>3232</v>
      </c>
      <c r="B1742" s="112" t="s">
        <v>3200</v>
      </c>
      <c r="C1742" s="112">
        <v>3</v>
      </c>
      <c r="D1742" s="117">
        <v>0.0012673446723466051</v>
      </c>
      <c r="E1742" s="117">
        <v>2.617210094557434</v>
      </c>
      <c r="F1742" s="112" t="s">
        <v>3043</v>
      </c>
      <c r="G1742" s="112" t="b">
        <v>0</v>
      </c>
      <c r="H1742" s="112" t="b">
        <v>0</v>
      </c>
      <c r="I1742" s="112" t="b">
        <v>0</v>
      </c>
      <c r="J1742" s="112" t="b">
        <v>0</v>
      </c>
      <c r="K1742" s="112" t="b">
        <v>0</v>
      </c>
      <c r="L1742" s="112" t="b">
        <v>0</v>
      </c>
    </row>
    <row r="1743" spans="1:12" ht="15">
      <c r="A1743" s="112" t="s">
        <v>3089</v>
      </c>
      <c r="B1743" s="112" t="s">
        <v>3103</v>
      </c>
      <c r="C1743" s="112">
        <v>3</v>
      </c>
      <c r="D1743" s="117">
        <v>0.0012673446723466051</v>
      </c>
      <c r="E1743" s="117">
        <v>2.0451133266069146</v>
      </c>
      <c r="F1743" s="112" t="s">
        <v>3043</v>
      </c>
      <c r="G1743" s="112" t="b">
        <v>0</v>
      </c>
      <c r="H1743" s="112" t="b">
        <v>0</v>
      </c>
      <c r="I1743" s="112" t="b">
        <v>0</v>
      </c>
      <c r="J1743" s="112" t="b">
        <v>0</v>
      </c>
      <c r="K1743" s="112" t="b">
        <v>0</v>
      </c>
      <c r="L1743" s="112" t="b">
        <v>0</v>
      </c>
    </row>
    <row r="1744" spans="1:12" ht="15">
      <c r="A1744" s="112" t="s">
        <v>3103</v>
      </c>
      <c r="B1744" s="112" t="s">
        <v>3207</v>
      </c>
      <c r="C1744" s="112">
        <v>3</v>
      </c>
      <c r="D1744" s="117">
        <v>0.0012673446723466051</v>
      </c>
      <c r="E1744" s="117">
        <v>2.5891813709571903</v>
      </c>
      <c r="F1744" s="112" t="s">
        <v>3043</v>
      </c>
      <c r="G1744" s="112" t="b">
        <v>0</v>
      </c>
      <c r="H1744" s="112" t="b">
        <v>0</v>
      </c>
      <c r="I1744" s="112" t="b">
        <v>0</v>
      </c>
      <c r="J1744" s="112" t="b">
        <v>0</v>
      </c>
      <c r="K1744" s="112" t="b">
        <v>0</v>
      </c>
      <c r="L1744" s="112" t="b">
        <v>0</v>
      </c>
    </row>
    <row r="1745" spans="1:12" ht="15">
      <c r="A1745" s="112" t="s">
        <v>3207</v>
      </c>
      <c r="B1745" s="112" t="s">
        <v>3084</v>
      </c>
      <c r="C1745" s="112">
        <v>3</v>
      </c>
      <c r="D1745" s="117">
        <v>0.0012673446723466051</v>
      </c>
      <c r="E1745" s="117">
        <v>1.8690220675512335</v>
      </c>
      <c r="F1745" s="112" t="s">
        <v>3043</v>
      </c>
      <c r="G1745" s="112" t="b">
        <v>0</v>
      </c>
      <c r="H1745" s="112" t="b">
        <v>0</v>
      </c>
      <c r="I1745" s="112" t="b">
        <v>0</v>
      </c>
      <c r="J1745" s="112" t="b">
        <v>0</v>
      </c>
      <c r="K1745" s="112" t="b">
        <v>0</v>
      </c>
      <c r="L1745" s="112" t="b">
        <v>0</v>
      </c>
    </row>
    <row r="1746" spans="1:12" ht="15">
      <c r="A1746" s="112" t="s">
        <v>3082</v>
      </c>
      <c r="B1746" s="112" t="s">
        <v>3088</v>
      </c>
      <c r="C1746" s="112">
        <v>3</v>
      </c>
      <c r="D1746" s="117">
        <v>0.0012673446723466051</v>
      </c>
      <c r="E1746" s="117">
        <v>1.182641190523235</v>
      </c>
      <c r="F1746" s="112" t="s">
        <v>3043</v>
      </c>
      <c r="G1746" s="112" t="b">
        <v>0</v>
      </c>
      <c r="H1746" s="112" t="b">
        <v>0</v>
      </c>
      <c r="I1746" s="112" t="b">
        <v>0</v>
      </c>
      <c r="J1746" s="112" t="b">
        <v>0</v>
      </c>
      <c r="K1746" s="112" t="b">
        <v>0</v>
      </c>
      <c r="L1746" s="112" t="b">
        <v>0</v>
      </c>
    </row>
    <row r="1747" spans="1:12" ht="15">
      <c r="A1747" s="112" t="s">
        <v>3096</v>
      </c>
      <c r="B1747" s="112" t="s">
        <v>3176</v>
      </c>
      <c r="C1747" s="112">
        <v>3</v>
      </c>
      <c r="D1747" s="117">
        <v>0.0015196244131140567</v>
      </c>
      <c r="E1747" s="117">
        <v>1.5477886857989653</v>
      </c>
      <c r="F1747" s="112" t="s">
        <v>3043</v>
      </c>
      <c r="G1747" s="112" t="b">
        <v>0</v>
      </c>
      <c r="H1747" s="112" t="b">
        <v>0</v>
      </c>
      <c r="I1747" s="112" t="b">
        <v>0</v>
      </c>
      <c r="J1747" s="112" t="b">
        <v>0</v>
      </c>
      <c r="K1747" s="112" t="b">
        <v>0</v>
      </c>
      <c r="L1747" s="112" t="b">
        <v>0</v>
      </c>
    </row>
    <row r="1748" spans="1:12" ht="15">
      <c r="A1748" s="112" t="s">
        <v>3081</v>
      </c>
      <c r="B1748" s="112" t="s">
        <v>3087</v>
      </c>
      <c r="C1748" s="112">
        <v>3</v>
      </c>
      <c r="D1748" s="117">
        <v>0.0012673446723466051</v>
      </c>
      <c r="E1748" s="117">
        <v>0.9960338127823986</v>
      </c>
      <c r="F1748" s="112" t="s">
        <v>3043</v>
      </c>
      <c r="G1748" s="112" t="b">
        <v>0</v>
      </c>
      <c r="H1748" s="112" t="b">
        <v>0</v>
      </c>
      <c r="I1748" s="112" t="b">
        <v>0</v>
      </c>
      <c r="J1748" s="112" t="b">
        <v>0</v>
      </c>
      <c r="K1748" s="112" t="b">
        <v>0</v>
      </c>
      <c r="L1748" s="112" t="b">
        <v>0</v>
      </c>
    </row>
    <row r="1749" spans="1:12" ht="15">
      <c r="A1749" s="112" t="s">
        <v>3083</v>
      </c>
      <c r="B1749" s="112" t="s">
        <v>3156</v>
      </c>
      <c r="C1749" s="112">
        <v>3</v>
      </c>
      <c r="D1749" s="117">
        <v>0.0012673446723466051</v>
      </c>
      <c r="E1749" s="117">
        <v>1.25927524755698</v>
      </c>
      <c r="F1749" s="112" t="s">
        <v>3043</v>
      </c>
      <c r="G1749" s="112" t="b">
        <v>0</v>
      </c>
      <c r="H1749" s="112" t="b">
        <v>0</v>
      </c>
      <c r="I1749" s="112" t="b">
        <v>0</v>
      </c>
      <c r="J1749" s="112" t="b">
        <v>1</v>
      </c>
      <c r="K1749" s="112" t="b">
        <v>0</v>
      </c>
      <c r="L1749" s="112" t="b">
        <v>0</v>
      </c>
    </row>
    <row r="1750" spans="1:12" ht="15">
      <c r="A1750" s="112" t="s">
        <v>3156</v>
      </c>
      <c r="B1750" s="112" t="s">
        <v>3422</v>
      </c>
      <c r="C1750" s="112">
        <v>3</v>
      </c>
      <c r="D1750" s="117">
        <v>0.0012673446723466051</v>
      </c>
      <c r="E1750" s="117">
        <v>2.538028848509809</v>
      </c>
      <c r="F1750" s="112" t="s">
        <v>3043</v>
      </c>
      <c r="G1750" s="112" t="b">
        <v>1</v>
      </c>
      <c r="H1750" s="112" t="b">
        <v>0</v>
      </c>
      <c r="I1750" s="112" t="b">
        <v>0</v>
      </c>
      <c r="J1750" s="112" t="b">
        <v>0</v>
      </c>
      <c r="K1750" s="112" t="b">
        <v>0</v>
      </c>
      <c r="L1750" s="112" t="b">
        <v>0</v>
      </c>
    </row>
    <row r="1751" spans="1:12" ht="15">
      <c r="A1751" s="112" t="s">
        <v>3422</v>
      </c>
      <c r="B1751" s="112" t="s">
        <v>3152</v>
      </c>
      <c r="C1751" s="112">
        <v>3</v>
      </c>
      <c r="D1751" s="117">
        <v>0.0012673446723466051</v>
      </c>
      <c r="E1751" s="117">
        <v>2.538028848509809</v>
      </c>
      <c r="F1751" s="112" t="s">
        <v>3043</v>
      </c>
      <c r="G1751" s="112" t="b">
        <v>0</v>
      </c>
      <c r="H1751" s="112" t="b">
        <v>0</v>
      </c>
      <c r="I1751" s="112" t="b">
        <v>0</v>
      </c>
      <c r="J1751" s="112" t="b">
        <v>0</v>
      </c>
      <c r="K1751" s="112" t="b">
        <v>0</v>
      </c>
      <c r="L1751" s="112" t="b">
        <v>0</v>
      </c>
    </row>
    <row r="1752" spans="1:12" ht="15">
      <c r="A1752" s="112" t="s">
        <v>3163</v>
      </c>
      <c r="B1752" s="112" t="s">
        <v>3139</v>
      </c>
      <c r="C1752" s="112">
        <v>3</v>
      </c>
      <c r="D1752" s="117">
        <v>0.0012673446723466051</v>
      </c>
      <c r="E1752" s="117">
        <v>2.538028848509809</v>
      </c>
      <c r="F1752" s="112" t="s">
        <v>3043</v>
      </c>
      <c r="G1752" s="112" t="b">
        <v>0</v>
      </c>
      <c r="H1752" s="112" t="b">
        <v>0</v>
      </c>
      <c r="I1752" s="112" t="b">
        <v>0</v>
      </c>
      <c r="J1752" s="112" t="b">
        <v>0</v>
      </c>
      <c r="K1752" s="112" t="b">
        <v>0</v>
      </c>
      <c r="L1752" s="112" t="b">
        <v>0</v>
      </c>
    </row>
    <row r="1753" spans="1:12" ht="15">
      <c r="A1753" s="112" t="s">
        <v>3139</v>
      </c>
      <c r="B1753" s="112" t="s">
        <v>3140</v>
      </c>
      <c r="C1753" s="112">
        <v>3</v>
      </c>
      <c r="D1753" s="117">
        <v>0.0012673446723466051</v>
      </c>
      <c r="E1753" s="117">
        <v>2.538028848509809</v>
      </c>
      <c r="F1753" s="112" t="s">
        <v>3043</v>
      </c>
      <c r="G1753" s="112" t="b">
        <v>0</v>
      </c>
      <c r="H1753" s="112" t="b">
        <v>0</v>
      </c>
      <c r="I1753" s="112" t="b">
        <v>0</v>
      </c>
      <c r="J1753" s="112" t="b">
        <v>0</v>
      </c>
      <c r="K1753" s="112" t="b">
        <v>0</v>
      </c>
      <c r="L1753" s="112" t="b">
        <v>0</v>
      </c>
    </row>
    <row r="1754" spans="1:12" ht="15">
      <c r="A1754" s="112" t="s">
        <v>3140</v>
      </c>
      <c r="B1754" s="112" t="s">
        <v>3310</v>
      </c>
      <c r="C1754" s="112">
        <v>3</v>
      </c>
      <c r="D1754" s="117">
        <v>0.0012673446723466051</v>
      </c>
      <c r="E1754" s="117">
        <v>2.413090111901509</v>
      </c>
      <c r="F1754" s="112" t="s">
        <v>3043</v>
      </c>
      <c r="G1754" s="112" t="b">
        <v>0</v>
      </c>
      <c r="H1754" s="112" t="b">
        <v>0</v>
      </c>
      <c r="I1754" s="112" t="b">
        <v>0</v>
      </c>
      <c r="J1754" s="112" t="b">
        <v>1</v>
      </c>
      <c r="K1754" s="112" t="b">
        <v>0</v>
      </c>
      <c r="L1754" s="112" t="b">
        <v>0</v>
      </c>
    </row>
    <row r="1755" spans="1:12" ht="15">
      <c r="A1755" s="112" t="s">
        <v>3310</v>
      </c>
      <c r="B1755" s="112" t="s">
        <v>3123</v>
      </c>
      <c r="C1755" s="112">
        <v>3</v>
      </c>
      <c r="D1755" s="117">
        <v>0.0012673446723466051</v>
      </c>
      <c r="E1755" s="117">
        <v>2.1912413622851528</v>
      </c>
      <c r="F1755" s="112" t="s">
        <v>3043</v>
      </c>
      <c r="G1755" s="112" t="b">
        <v>1</v>
      </c>
      <c r="H1755" s="112" t="b">
        <v>0</v>
      </c>
      <c r="I1755" s="112" t="b">
        <v>0</v>
      </c>
      <c r="J1755" s="112" t="b">
        <v>0</v>
      </c>
      <c r="K1755" s="112" t="b">
        <v>0</v>
      </c>
      <c r="L1755" s="112" t="b">
        <v>0</v>
      </c>
    </row>
    <row r="1756" spans="1:12" ht="15">
      <c r="A1756" s="112" t="s">
        <v>3123</v>
      </c>
      <c r="B1756" s="112" t="s">
        <v>3311</v>
      </c>
      <c r="C1756" s="112">
        <v>3</v>
      </c>
      <c r="D1756" s="117">
        <v>0.0012673446723466051</v>
      </c>
      <c r="E1756" s="117">
        <v>2.3161800988934527</v>
      </c>
      <c r="F1756" s="112" t="s">
        <v>3043</v>
      </c>
      <c r="G1756" s="112" t="b">
        <v>0</v>
      </c>
      <c r="H1756" s="112" t="b">
        <v>0</v>
      </c>
      <c r="I1756" s="112" t="b">
        <v>0</v>
      </c>
      <c r="J1756" s="112" t="b">
        <v>0</v>
      </c>
      <c r="K1756" s="112" t="b">
        <v>0</v>
      </c>
      <c r="L1756" s="112" t="b">
        <v>0</v>
      </c>
    </row>
    <row r="1757" spans="1:12" ht="15">
      <c r="A1757" s="112" t="s">
        <v>3311</v>
      </c>
      <c r="B1757" s="112" t="s">
        <v>3201</v>
      </c>
      <c r="C1757" s="112">
        <v>3</v>
      </c>
      <c r="D1757" s="117">
        <v>0.0012673446723466051</v>
      </c>
      <c r="E1757" s="117">
        <v>2.538028848509809</v>
      </c>
      <c r="F1757" s="112" t="s">
        <v>3043</v>
      </c>
      <c r="G1757" s="112" t="b">
        <v>0</v>
      </c>
      <c r="H1757" s="112" t="b">
        <v>0</v>
      </c>
      <c r="I1757" s="112" t="b">
        <v>0</v>
      </c>
      <c r="J1757" s="112" t="b">
        <v>0</v>
      </c>
      <c r="K1757" s="112" t="b">
        <v>0</v>
      </c>
      <c r="L1757" s="112" t="b">
        <v>0</v>
      </c>
    </row>
    <row r="1758" spans="1:12" ht="15">
      <c r="A1758" s="112" t="s">
        <v>3179</v>
      </c>
      <c r="B1758" s="112" t="s">
        <v>3423</v>
      </c>
      <c r="C1758" s="112">
        <v>3</v>
      </c>
      <c r="D1758" s="117">
        <v>0.0012673446723466051</v>
      </c>
      <c r="E1758" s="117">
        <v>2.538028848509809</v>
      </c>
      <c r="F1758" s="112" t="s">
        <v>3043</v>
      </c>
      <c r="G1758" s="112" t="b">
        <v>0</v>
      </c>
      <c r="H1758" s="112" t="b">
        <v>0</v>
      </c>
      <c r="I1758" s="112" t="b">
        <v>0</v>
      </c>
      <c r="J1758" s="112" t="b">
        <v>0</v>
      </c>
      <c r="K1758" s="112" t="b">
        <v>0</v>
      </c>
      <c r="L1758" s="112" t="b">
        <v>0</v>
      </c>
    </row>
    <row r="1759" spans="1:12" ht="15">
      <c r="A1759" s="112" t="s">
        <v>3423</v>
      </c>
      <c r="B1759" s="112" t="s">
        <v>3091</v>
      </c>
      <c r="C1759" s="112">
        <v>3</v>
      </c>
      <c r="D1759" s="117">
        <v>0.0012673446723466051</v>
      </c>
      <c r="E1759" s="117">
        <v>2.1400888398377713</v>
      </c>
      <c r="F1759" s="112" t="s">
        <v>3043</v>
      </c>
      <c r="G1759" s="112" t="b">
        <v>0</v>
      </c>
      <c r="H1759" s="112" t="b">
        <v>0</v>
      </c>
      <c r="I1759" s="112" t="b">
        <v>0</v>
      </c>
      <c r="J1759" s="112" t="b">
        <v>0</v>
      </c>
      <c r="K1759" s="112" t="b">
        <v>0</v>
      </c>
      <c r="L1759" s="112" t="b">
        <v>0</v>
      </c>
    </row>
    <row r="1760" spans="1:12" ht="15">
      <c r="A1760" s="112" t="s">
        <v>3091</v>
      </c>
      <c r="B1760" s="112" t="s">
        <v>3364</v>
      </c>
      <c r="C1760" s="112">
        <v>3</v>
      </c>
      <c r="D1760" s="117">
        <v>0.0012673446723466051</v>
      </c>
      <c r="E1760" s="117">
        <v>2.1700520632152145</v>
      </c>
      <c r="F1760" s="112" t="s">
        <v>3043</v>
      </c>
      <c r="G1760" s="112" t="b">
        <v>0</v>
      </c>
      <c r="H1760" s="112" t="b">
        <v>0</v>
      </c>
      <c r="I1760" s="112" t="b">
        <v>0</v>
      </c>
      <c r="J1760" s="112" t="b">
        <v>0</v>
      </c>
      <c r="K1760" s="112" t="b">
        <v>0</v>
      </c>
      <c r="L1760" s="112" t="b">
        <v>0</v>
      </c>
    </row>
    <row r="1761" spans="1:12" ht="15">
      <c r="A1761" s="112" t="s">
        <v>3364</v>
      </c>
      <c r="B1761" s="112" t="s">
        <v>3202</v>
      </c>
      <c r="C1761" s="112">
        <v>3</v>
      </c>
      <c r="D1761" s="117">
        <v>0.0012673446723466051</v>
      </c>
      <c r="E1761" s="117">
        <v>2.83905884417379</v>
      </c>
      <c r="F1761" s="112" t="s">
        <v>3043</v>
      </c>
      <c r="G1761" s="112" t="b">
        <v>0</v>
      </c>
      <c r="H1761" s="112" t="b">
        <v>0</v>
      </c>
      <c r="I1761" s="112" t="b">
        <v>0</v>
      </c>
      <c r="J1761" s="112" t="b">
        <v>0</v>
      </c>
      <c r="K1761" s="112" t="b">
        <v>0</v>
      </c>
      <c r="L1761" s="112" t="b">
        <v>0</v>
      </c>
    </row>
    <row r="1762" spans="1:12" ht="15">
      <c r="A1762" s="112" t="s">
        <v>3202</v>
      </c>
      <c r="B1762" s="112" t="s">
        <v>3424</v>
      </c>
      <c r="C1762" s="112">
        <v>3</v>
      </c>
      <c r="D1762" s="117">
        <v>0.0012673446723466051</v>
      </c>
      <c r="E1762" s="117">
        <v>2.83905884417379</v>
      </c>
      <c r="F1762" s="112" t="s">
        <v>3043</v>
      </c>
      <c r="G1762" s="112" t="b">
        <v>0</v>
      </c>
      <c r="H1762" s="112" t="b">
        <v>0</v>
      </c>
      <c r="I1762" s="112" t="b">
        <v>0</v>
      </c>
      <c r="J1762" s="112" t="b">
        <v>0</v>
      </c>
      <c r="K1762" s="112" t="b">
        <v>0</v>
      </c>
      <c r="L1762" s="112" t="b">
        <v>0</v>
      </c>
    </row>
    <row r="1763" spans="1:12" ht="15">
      <c r="A1763" s="112" t="s">
        <v>3424</v>
      </c>
      <c r="B1763" s="112" t="s">
        <v>3425</v>
      </c>
      <c r="C1763" s="112">
        <v>3</v>
      </c>
      <c r="D1763" s="117">
        <v>0.0012673446723466051</v>
      </c>
      <c r="E1763" s="117">
        <v>2.83905884417379</v>
      </c>
      <c r="F1763" s="112" t="s">
        <v>3043</v>
      </c>
      <c r="G1763" s="112" t="b">
        <v>0</v>
      </c>
      <c r="H1763" s="112" t="b">
        <v>0</v>
      </c>
      <c r="I1763" s="112" t="b">
        <v>0</v>
      </c>
      <c r="J1763" s="112" t="b">
        <v>0</v>
      </c>
      <c r="K1763" s="112" t="b">
        <v>0</v>
      </c>
      <c r="L1763" s="112" t="b">
        <v>0</v>
      </c>
    </row>
    <row r="1764" spans="1:12" ht="15">
      <c r="A1764" s="112" t="s">
        <v>3425</v>
      </c>
      <c r="B1764" s="112" t="s">
        <v>3083</v>
      </c>
      <c r="C1764" s="112">
        <v>3</v>
      </c>
      <c r="D1764" s="117">
        <v>0.0012673446723466051</v>
      </c>
      <c r="E1764" s="117">
        <v>1.516839549439871</v>
      </c>
      <c r="F1764" s="112" t="s">
        <v>3043</v>
      </c>
      <c r="G1764" s="112" t="b">
        <v>0</v>
      </c>
      <c r="H1764" s="112" t="b">
        <v>0</v>
      </c>
      <c r="I1764" s="112" t="b">
        <v>0</v>
      </c>
      <c r="J1764" s="112" t="b">
        <v>0</v>
      </c>
      <c r="K1764" s="112" t="b">
        <v>0</v>
      </c>
      <c r="L1764" s="112" t="b">
        <v>0</v>
      </c>
    </row>
    <row r="1765" spans="1:12" ht="15">
      <c r="A1765" s="112" t="s">
        <v>3083</v>
      </c>
      <c r="B1765" s="112" t="s">
        <v>3312</v>
      </c>
      <c r="C1765" s="112">
        <v>3</v>
      </c>
      <c r="D1765" s="117">
        <v>0.0012673446723466051</v>
      </c>
      <c r="E1765" s="117">
        <v>1.4353665066126613</v>
      </c>
      <c r="F1765" s="112" t="s">
        <v>3043</v>
      </c>
      <c r="G1765" s="112" t="b">
        <v>0</v>
      </c>
      <c r="H1765" s="112" t="b">
        <v>0</v>
      </c>
      <c r="I1765" s="112" t="b">
        <v>0</v>
      </c>
      <c r="J1765" s="112" t="b">
        <v>0</v>
      </c>
      <c r="K1765" s="112" t="b">
        <v>0</v>
      </c>
      <c r="L1765" s="112" t="b">
        <v>0</v>
      </c>
    </row>
    <row r="1766" spans="1:12" ht="15">
      <c r="A1766" s="112" t="s">
        <v>3312</v>
      </c>
      <c r="B1766" s="112" t="s">
        <v>3105</v>
      </c>
      <c r="C1766" s="112">
        <v>3</v>
      </c>
      <c r="D1766" s="117">
        <v>0.0012673446723466051</v>
      </c>
      <c r="E1766" s="117">
        <v>2.413090111901509</v>
      </c>
      <c r="F1766" s="112" t="s">
        <v>3043</v>
      </c>
      <c r="G1766" s="112" t="b">
        <v>0</v>
      </c>
      <c r="H1766" s="112" t="b">
        <v>0</v>
      </c>
      <c r="I1766" s="112" t="b">
        <v>0</v>
      </c>
      <c r="J1766" s="112" t="b">
        <v>0</v>
      </c>
      <c r="K1766" s="112" t="b">
        <v>0</v>
      </c>
      <c r="L1766" s="112" t="b">
        <v>0</v>
      </c>
    </row>
    <row r="1767" spans="1:12" ht="15">
      <c r="A1767" s="112" t="s">
        <v>3105</v>
      </c>
      <c r="B1767" s="112" t="s">
        <v>3426</v>
      </c>
      <c r="C1767" s="112">
        <v>3</v>
      </c>
      <c r="D1767" s="117">
        <v>0.0012673446723466051</v>
      </c>
      <c r="E1767" s="117">
        <v>2.538028848509809</v>
      </c>
      <c r="F1767" s="112" t="s">
        <v>3043</v>
      </c>
      <c r="G1767" s="112" t="b">
        <v>0</v>
      </c>
      <c r="H1767" s="112" t="b">
        <v>0</v>
      </c>
      <c r="I1767" s="112" t="b">
        <v>0</v>
      </c>
      <c r="J1767" s="112" t="b">
        <v>0</v>
      </c>
      <c r="K1767" s="112" t="b">
        <v>0</v>
      </c>
      <c r="L1767" s="112" t="b">
        <v>0</v>
      </c>
    </row>
    <row r="1768" spans="1:12" ht="15">
      <c r="A1768" s="112" t="s">
        <v>3426</v>
      </c>
      <c r="B1768" s="112" t="s">
        <v>3100</v>
      </c>
      <c r="C1768" s="112">
        <v>3</v>
      </c>
      <c r="D1768" s="117">
        <v>0.0012673446723466051</v>
      </c>
      <c r="E1768" s="117">
        <v>1.918240090221415</v>
      </c>
      <c r="F1768" s="112" t="s">
        <v>3043</v>
      </c>
      <c r="G1768" s="112" t="b">
        <v>0</v>
      </c>
      <c r="H1768" s="112" t="b">
        <v>0</v>
      </c>
      <c r="I1768" s="112" t="b">
        <v>0</v>
      </c>
      <c r="J1768" s="112" t="b">
        <v>0</v>
      </c>
      <c r="K1768" s="112" t="b">
        <v>0</v>
      </c>
      <c r="L1768" s="112" t="b">
        <v>0</v>
      </c>
    </row>
    <row r="1769" spans="1:12" ht="15">
      <c r="A1769" s="112" t="s">
        <v>3100</v>
      </c>
      <c r="B1769" s="112" t="s">
        <v>3080</v>
      </c>
      <c r="C1769" s="112">
        <v>3</v>
      </c>
      <c r="D1769" s="117">
        <v>0.0012673446723466051</v>
      </c>
      <c r="E1769" s="117">
        <v>1.0151501032294714</v>
      </c>
      <c r="F1769" s="112" t="s">
        <v>3043</v>
      </c>
      <c r="G1769" s="112" t="b">
        <v>0</v>
      </c>
      <c r="H1769" s="112" t="b">
        <v>0</v>
      </c>
      <c r="I1769" s="112" t="b">
        <v>0</v>
      </c>
      <c r="J1769" s="112" t="b">
        <v>0</v>
      </c>
      <c r="K1769" s="112" t="b">
        <v>0</v>
      </c>
      <c r="L1769" s="112" t="b">
        <v>0</v>
      </c>
    </row>
    <row r="1770" spans="1:12" ht="15">
      <c r="A1770" s="112" t="s">
        <v>3080</v>
      </c>
      <c r="B1770" s="112" t="s">
        <v>3237</v>
      </c>
      <c r="C1770" s="112">
        <v>3</v>
      </c>
      <c r="D1770" s="117">
        <v>0.0012673446723466051</v>
      </c>
      <c r="E1770" s="117">
        <v>1.9012067509226347</v>
      </c>
      <c r="F1770" s="112" t="s">
        <v>3043</v>
      </c>
      <c r="G1770" s="112" t="b">
        <v>0</v>
      </c>
      <c r="H1770" s="112" t="b">
        <v>0</v>
      </c>
      <c r="I1770" s="112" t="b">
        <v>0</v>
      </c>
      <c r="J1770" s="112" t="b">
        <v>0</v>
      </c>
      <c r="K1770" s="112" t="b">
        <v>0</v>
      </c>
      <c r="L1770" s="112" t="b">
        <v>0</v>
      </c>
    </row>
    <row r="1771" spans="1:12" ht="15">
      <c r="A1771" s="112" t="s">
        <v>3237</v>
      </c>
      <c r="B1771" s="112" t="s">
        <v>3123</v>
      </c>
      <c r="C1771" s="112">
        <v>3</v>
      </c>
      <c r="D1771" s="117">
        <v>0.0012673446723466051</v>
      </c>
      <c r="E1771" s="117">
        <v>2.3161800988934527</v>
      </c>
      <c r="F1771" s="112" t="s">
        <v>3043</v>
      </c>
      <c r="G1771" s="112" t="b">
        <v>0</v>
      </c>
      <c r="H1771" s="112" t="b">
        <v>0</v>
      </c>
      <c r="I1771" s="112" t="b">
        <v>0</v>
      </c>
      <c r="J1771" s="112" t="b">
        <v>0</v>
      </c>
      <c r="K1771" s="112" t="b">
        <v>0</v>
      </c>
      <c r="L1771" s="112" t="b">
        <v>0</v>
      </c>
    </row>
    <row r="1772" spans="1:12" ht="15">
      <c r="A1772" s="112" t="s">
        <v>3123</v>
      </c>
      <c r="B1772" s="112" t="s">
        <v>3427</v>
      </c>
      <c r="C1772" s="112">
        <v>3</v>
      </c>
      <c r="D1772" s="117">
        <v>0.0012673446723466051</v>
      </c>
      <c r="E1772" s="117">
        <v>2.3161800988934527</v>
      </c>
      <c r="F1772" s="112" t="s">
        <v>3043</v>
      </c>
      <c r="G1772" s="112" t="b">
        <v>0</v>
      </c>
      <c r="H1772" s="112" t="b">
        <v>0</v>
      </c>
      <c r="I1772" s="112" t="b">
        <v>0</v>
      </c>
      <c r="J1772" s="112" t="b">
        <v>0</v>
      </c>
      <c r="K1772" s="112" t="b">
        <v>0</v>
      </c>
      <c r="L1772" s="112" t="b">
        <v>0</v>
      </c>
    </row>
    <row r="1773" spans="1:12" ht="15">
      <c r="A1773" s="112" t="s">
        <v>3427</v>
      </c>
      <c r="B1773" s="112" t="s">
        <v>3313</v>
      </c>
      <c r="C1773" s="112">
        <v>3</v>
      </c>
      <c r="D1773" s="117">
        <v>0.0012673446723466051</v>
      </c>
      <c r="E1773" s="117">
        <v>2.83905884417379</v>
      </c>
      <c r="F1773" s="112" t="s">
        <v>3043</v>
      </c>
      <c r="G1773" s="112" t="b">
        <v>0</v>
      </c>
      <c r="H1773" s="112" t="b">
        <v>0</v>
      </c>
      <c r="I1773" s="112" t="b">
        <v>0</v>
      </c>
      <c r="J1773" s="112" t="b">
        <v>1</v>
      </c>
      <c r="K1773" s="112" t="b">
        <v>0</v>
      </c>
      <c r="L1773" s="112" t="b">
        <v>0</v>
      </c>
    </row>
    <row r="1774" spans="1:12" ht="15">
      <c r="A1774" s="112" t="s">
        <v>3313</v>
      </c>
      <c r="B1774" s="112" t="s">
        <v>3259</v>
      </c>
      <c r="C1774" s="112">
        <v>3</v>
      </c>
      <c r="D1774" s="117">
        <v>0.0012673446723466051</v>
      </c>
      <c r="E1774" s="117">
        <v>2.617210094557434</v>
      </c>
      <c r="F1774" s="112" t="s">
        <v>3043</v>
      </c>
      <c r="G1774" s="112" t="b">
        <v>1</v>
      </c>
      <c r="H1774" s="112" t="b">
        <v>0</v>
      </c>
      <c r="I1774" s="112" t="b">
        <v>0</v>
      </c>
      <c r="J1774" s="112" t="b">
        <v>1</v>
      </c>
      <c r="K1774" s="112" t="b">
        <v>0</v>
      </c>
      <c r="L1774" s="112" t="b">
        <v>0</v>
      </c>
    </row>
    <row r="1775" spans="1:12" ht="15">
      <c r="A1775" s="112" t="s">
        <v>3259</v>
      </c>
      <c r="B1775" s="112" t="s">
        <v>3260</v>
      </c>
      <c r="C1775" s="112">
        <v>3</v>
      </c>
      <c r="D1775" s="117">
        <v>0.0012673446723466051</v>
      </c>
      <c r="E1775" s="117">
        <v>2.617210094557434</v>
      </c>
      <c r="F1775" s="112" t="s">
        <v>3043</v>
      </c>
      <c r="G1775" s="112" t="b">
        <v>1</v>
      </c>
      <c r="H1775" s="112" t="b">
        <v>0</v>
      </c>
      <c r="I1775" s="112" t="b">
        <v>0</v>
      </c>
      <c r="J1775" s="112" t="b">
        <v>0</v>
      </c>
      <c r="K1775" s="112" t="b">
        <v>0</v>
      </c>
      <c r="L1775" s="112" t="b">
        <v>0</v>
      </c>
    </row>
    <row r="1776" spans="1:12" ht="15">
      <c r="A1776" s="112" t="s">
        <v>3260</v>
      </c>
      <c r="B1776" s="112" t="s">
        <v>3428</v>
      </c>
      <c r="C1776" s="112">
        <v>3</v>
      </c>
      <c r="D1776" s="117">
        <v>0.0012673446723466051</v>
      </c>
      <c r="E1776" s="117">
        <v>2.83905884417379</v>
      </c>
      <c r="F1776" s="112" t="s">
        <v>3043</v>
      </c>
      <c r="G1776" s="112" t="b">
        <v>0</v>
      </c>
      <c r="H1776" s="112" t="b">
        <v>0</v>
      </c>
      <c r="I1776" s="112" t="b">
        <v>0</v>
      </c>
      <c r="J1776" s="112" t="b">
        <v>0</v>
      </c>
      <c r="K1776" s="112" t="b">
        <v>0</v>
      </c>
      <c r="L1776" s="112" t="b">
        <v>0</v>
      </c>
    </row>
    <row r="1777" spans="1:12" ht="15">
      <c r="A1777" s="112" t="s">
        <v>3428</v>
      </c>
      <c r="B1777" s="112" t="s">
        <v>3148</v>
      </c>
      <c r="C1777" s="112">
        <v>3</v>
      </c>
      <c r="D1777" s="117">
        <v>0.0012673446723466051</v>
      </c>
      <c r="E1777" s="117">
        <v>2.71412010756549</v>
      </c>
      <c r="F1777" s="112" t="s">
        <v>3043</v>
      </c>
      <c r="G1777" s="112" t="b">
        <v>0</v>
      </c>
      <c r="H1777" s="112" t="b">
        <v>0</v>
      </c>
      <c r="I1777" s="112" t="b">
        <v>0</v>
      </c>
      <c r="J1777" s="112" t="b">
        <v>0</v>
      </c>
      <c r="K1777" s="112" t="b">
        <v>0</v>
      </c>
      <c r="L1777" s="112" t="b">
        <v>0</v>
      </c>
    </row>
    <row r="1778" spans="1:12" ht="15">
      <c r="A1778" s="112" t="s">
        <v>3148</v>
      </c>
      <c r="B1778" s="112" t="s">
        <v>3282</v>
      </c>
      <c r="C1778" s="112">
        <v>3</v>
      </c>
      <c r="D1778" s="117">
        <v>0.0012673446723466051</v>
      </c>
      <c r="E1778" s="117">
        <v>2.71412010756549</v>
      </c>
      <c r="F1778" s="112" t="s">
        <v>3043</v>
      </c>
      <c r="G1778" s="112" t="b">
        <v>0</v>
      </c>
      <c r="H1778" s="112" t="b">
        <v>0</v>
      </c>
      <c r="I1778" s="112" t="b">
        <v>0</v>
      </c>
      <c r="J1778" s="112" t="b">
        <v>0</v>
      </c>
      <c r="K1778" s="112" t="b">
        <v>0</v>
      </c>
      <c r="L1778" s="112" t="b">
        <v>0</v>
      </c>
    </row>
    <row r="1779" spans="1:12" ht="15">
      <c r="A1779" s="112" t="s">
        <v>3282</v>
      </c>
      <c r="B1779" s="112" t="s">
        <v>3118</v>
      </c>
      <c r="C1779" s="112">
        <v>3</v>
      </c>
      <c r="D1779" s="117">
        <v>0.0012673446723466051</v>
      </c>
      <c r="E1779" s="117">
        <v>2.413090111901509</v>
      </c>
      <c r="F1779" s="112" t="s">
        <v>3043</v>
      </c>
      <c r="G1779" s="112" t="b">
        <v>0</v>
      </c>
      <c r="H1779" s="112" t="b">
        <v>0</v>
      </c>
      <c r="I1779" s="112" t="b">
        <v>0</v>
      </c>
      <c r="J1779" s="112" t="b">
        <v>0</v>
      </c>
      <c r="K1779" s="112" t="b">
        <v>0</v>
      </c>
      <c r="L1779" s="112" t="b">
        <v>0</v>
      </c>
    </row>
    <row r="1780" spans="1:12" ht="15">
      <c r="A1780" s="112" t="s">
        <v>3118</v>
      </c>
      <c r="B1780" s="112" t="s">
        <v>3283</v>
      </c>
      <c r="C1780" s="112">
        <v>3</v>
      </c>
      <c r="D1780" s="117">
        <v>0.0012673446723466051</v>
      </c>
      <c r="E1780" s="117">
        <v>2.288151375293209</v>
      </c>
      <c r="F1780" s="112" t="s">
        <v>3043</v>
      </c>
      <c r="G1780" s="112" t="b">
        <v>0</v>
      </c>
      <c r="H1780" s="112" t="b">
        <v>0</v>
      </c>
      <c r="I1780" s="112" t="b">
        <v>0</v>
      </c>
      <c r="J1780" s="112" t="b">
        <v>0</v>
      </c>
      <c r="K1780" s="112" t="b">
        <v>0</v>
      </c>
      <c r="L1780" s="112" t="b">
        <v>0</v>
      </c>
    </row>
    <row r="1781" spans="1:12" ht="15">
      <c r="A1781" s="112" t="s">
        <v>3283</v>
      </c>
      <c r="B1781" s="112" t="s">
        <v>3284</v>
      </c>
      <c r="C1781" s="112">
        <v>3</v>
      </c>
      <c r="D1781" s="117">
        <v>0.0012673446723466051</v>
      </c>
      <c r="E1781" s="117">
        <v>2.71412010756549</v>
      </c>
      <c r="F1781" s="112" t="s">
        <v>3043</v>
      </c>
      <c r="G1781" s="112" t="b">
        <v>0</v>
      </c>
      <c r="H1781" s="112" t="b">
        <v>0</v>
      </c>
      <c r="I1781" s="112" t="b">
        <v>0</v>
      </c>
      <c r="J1781" s="112" t="b">
        <v>0</v>
      </c>
      <c r="K1781" s="112" t="b">
        <v>0</v>
      </c>
      <c r="L1781" s="112" t="b">
        <v>0</v>
      </c>
    </row>
    <row r="1782" spans="1:12" ht="15">
      <c r="A1782" s="112" t="s">
        <v>3284</v>
      </c>
      <c r="B1782" s="112" t="s">
        <v>3120</v>
      </c>
      <c r="C1782" s="112">
        <v>3</v>
      </c>
      <c r="D1782" s="117">
        <v>0.0012673446723466051</v>
      </c>
      <c r="E1782" s="117">
        <v>2.3161800988934527</v>
      </c>
      <c r="F1782" s="112" t="s">
        <v>3043</v>
      </c>
      <c r="G1782" s="112" t="b">
        <v>0</v>
      </c>
      <c r="H1782" s="112" t="b">
        <v>0</v>
      </c>
      <c r="I1782" s="112" t="b">
        <v>0</v>
      </c>
      <c r="J1782" s="112" t="b">
        <v>0</v>
      </c>
      <c r="K1782" s="112" t="b">
        <v>0</v>
      </c>
      <c r="L1782" s="112" t="b">
        <v>0</v>
      </c>
    </row>
    <row r="1783" spans="1:12" ht="15">
      <c r="A1783" s="112" t="s">
        <v>3147</v>
      </c>
      <c r="B1783" s="112" t="s">
        <v>3477</v>
      </c>
      <c r="C1783" s="112">
        <v>3</v>
      </c>
      <c r="D1783" s="117">
        <v>0.0012673446723466051</v>
      </c>
      <c r="E1783" s="117">
        <v>2.1912413622851528</v>
      </c>
      <c r="F1783" s="112" t="s">
        <v>3043</v>
      </c>
      <c r="G1783" s="112" t="b">
        <v>0</v>
      </c>
      <c r="H1783" s="112" t="b">
        <v>0</v>
      </c>
      <c r="I1783" s="112" t="b">
        <v>0</v>
      </c>
      <c r="J1783" s="112" t="b">
        <v>0</v>
      </c>
      <c r="K1783" s="112" t="b">
        <v>0</v>
      </c>
      <c r="L1783" s="112" t="b">
        <v>0</v>
      </c>
    </row>
    <row r="1784" spans="1:12" ht="15">
      <c r="A1784" s="112" t="s">
        <v>3870</v>
      </c>
      <c r="B1784" s="112" t="s">
        <v>3478</v>
      </c>
      <c r="C1784" s="112">
        <v>3</v>
      </c>
      <c r="D1784" s="117">
        <v>0.0015196244131140567</v>
      </c>
      <c r="E1784" s="117">
        <v>2.71412010756549</v>
      </c>
      <c r="F1784" s="112" t="s">
        <v>3043</v>
      </c>
      <c r="G1784" s="112" t="b">
        <v>0</v>
      </c>
      <c r="H1784" s="112" t="b">
        <v>0</v>
      </c>
      <c r="I1784" s="112" t="b">
        <v>0</v>
      </c>
      <c r="J1784" s="112" t="b">
        <v>0</v>
      </c>
      <c r="K1784" s="112" t="b">
        <v>0</v>
      </c>
      <c r="L1784" s="112" t="b">
        <v>0</v>
      </c>
    </row>
    <row r="1785" spans="1:12" ht="15">
      <c r="A1785" s="112" t="s">
        <v>3147</v>
      </c>
      <c r="B1785" s="112" t="s">
        <v>3348</v>
      </c>
      <c r="C1785" s="112">
        <v>3</v>
      </c>
      <c r="D1785" s="117">
        <v>0.0015196244131140567</v>
      </c>
      <c r="E1785" s="117">
        <v>2.1912413622851528</v>
      </c>
      <c r="F1785" s="112" t="s">
        <v>3043</v>
      </c>
      <c r="G1785" s="112" t="b">
        <v>0</v>
      </c>
      <c r="H1785" s="112" t="b">
        <v>0</v>
      </c>
      <c r="I1785" s="112" t="b">
        <v>0</v>
      </c>
      <c r="J1785" s="112" t="b">
        <v>0</v>
      </c>
      <c r="K1785" s="112" t="b">
        <v>0</v>
      </c>
      <c r="L1785" s="112" t="b">
        <v>0</v>
      </c>
    </row>
    <row r="1786" spans="1:12" ht="15">
      <c r="A1786" s="112" t="s">
        <v>3258</v>
      </c>
      <c r="B1786" s="112" t="s">
        <v>3214</v>
      </c>
      <c r="C1786" s="112">
        <v>3</v>
      </c>
      <c r="D1786" s="117">
        <v>0.0012673446723466051</v>
      </c>
      <c r="E1786" s="117">
        <v>2.83905884417379</v>
      </c>
      <c r="F1786" s="112" t="s">
        <v>3043</v>
      </c>
      <c r="G1786" s="112" t="b">
        <v>0</v>
      </c>
      <c r="H1786" s="112" t="b">
        <v>0</v>
      </c>
      <c r="I1786" s="112" t="b">
        <v>0</v>
      </c>
      <c r="J1786" s="112" t="b">
        <v>0</v>
      </c>
      <c r="K1786" s="112" t="b">
        <v>0</v>
      </c>
      <c r="L1786" s="112" t="b">
        <v>0</v>
      </c>
    </row>
    <row r="1787" spans="1:12" ht="15">
      <c r="A1787" s="112" t="s">
        <v>3083</v>
      </c>
      <c r="B1787" s="112" t="s">
        <v>3287</v>
      </c>
      <c r="C1787" s="112">
        <v>3</v>
      </c>
      <c r="D1787" s="117">
        <v>0.0012673446723466051</v>
      </c>
      <c r="E1787" s="117">
        <v>1.5603052432209612</v>
      </c>
      <c r="F1787" s="112" t="s">
        <v>3043</v>
      </c>
      <c r="G1787" s="112" t="b">
        <v>0</v>
      </c>
      <c r="H1787" s="112" t="b">
        <v>0</v>
      </c>
      <c r="I1787" s="112" t="b">
        <v>0</v>
      </c>
      <c r="J1787" s="112" t="b">
        <v>0</v>
      </c>
      <c r="K1787" s="112" t="b">
        <v>0</v>
      </c>
      <c r="L1787" s="112" t="b">
        <v>0</v>
      </c>
    </row>
    <row r="1788" spans="1:12" ht="15">
      <c r="A1788" s="112" t="s">
        <v>3287</v>
      </c>
      <c r="B1788" s="112" t="s">
        <v>3137</v>
      </c>
      <c r="C1788" s="112">
        <v>3</v>
      </c>
      <c r="D1788" s="117">
        <v>0.0012673446723466051</v>
      </c>
      <c r="E1788" s="117">
        <v>2.4710820588791957</v>
      </c>
      <c r="F1788" s="112" t="s">
        <v>3043</v>
      </c>
      <c r="G1788" s="112" t="b">
        <v>0</v>
      </c>
      <c r="H1788" s="112" t="b">
        <v>0</v>
      </c>
      <c r="I1788" s="112" t="b">
        <v>0</v>
      </c>
      <c r="J1788" s="112" t="b">
        <v>0</v>
      </c>
      <c r="K1788" s="112" t="b">
        <v>1</v>
      </c>
      <c r="L1788" s="112" t="b">
        <v>0</v>
      </c>
    </row>
    <row r="1789" spans="1:12" ht="15">
      <c r="A1789" s="112" t="s">
        <v>3080</v>
      </c>
      <c r="B1789" s="112" t="s">
        <v>3152</v>
      </c>
      <c r="C1789" s="112">
        <v>3</v>
      </c>
      <c r="D1789" s="117">
        <v>0.0012673446723466051</v>
      </c>
      <c r="E1789" s="117">
        <v>1.6001767552586534</v>
      </c>
      <c r="F1789" s="112" t="s">
        <v>3043</v>
      </c>
      <c r="G1789" s="112" t="b">
        <v>0</v>
      </c>
      <c r="H1789" s="112" t="b">
        <v>0</v>
      </c>
      <c r="I1789" s="112" t="b">
        <v>0</v>
      </c>
      <c r="J1789" s="112" t="b">
        <v>0</v>
      </c>
      <c r="K1789" s="112" t="b">
        <v>0</v>
      </c>
      <c r="L1789" s="112" t="b">
        <v>0</v>
      </c>
    </row>
    <row r="1790" spans="1:12" ht="15">
      <c r="A1790" s="112" t="s">
        <v>3163</v>
      </c>
      <c r="B1790" s="112" t="s">
        <v>3140</v>
      </c>
      <c r="C1790" s="112">
        <v>3</v>
      </c>
      <c r="D1790" s="117">
        <v>0.0012673446723466051</v>
      </c>
      <c r="E1790" s="117">
        <v>2.236998852845828</v>
      </c>
      <c r="F1790" s="112" t="s">
        <v>3043</v>
      </c>
      <c r="G1790" s="112" t="b">
        <v>0</v>
      </c>
      <c r="H1790" s="112" t="b">
        <v>0</v>
      </c>
      <c r="I1790" s="112" t="b">
        <v>0</v>
      </c>
      <c r="J1790" s="112" t="b">
        <v>0</v>
      </c>
      <c r="K1790" s="112" t="b">
        <v>0</v>
      </c>
      <c r="L1790" s="112" t="b">
        <v>0</v>
      </c>
    </row>
    <row r="1791" spans="1:12" ht="15">
      <c r="A1791" s="112" t="s">
        <v>3140</v>
      </c>
      <c r="B1791" s="112" t="s">
        <v>3159</v>
      </c>
      <c r="C1791" s="112">
        <v>3</v>
      </c>
      <c r="D1791" s="117">
        <v>0.0012673446723466051</v>
      </c>
      <c r="E1791" s="117">
        <v>2.3161800988934527</v>
      </c>
      <c r="F1791" s="112" t="s">
        <v>3043</v>
      </c>
      <c r="G1791" s="112" t="b">
        <v>0</v>
      </c>
      <c r="H1791" s="112" t="b">
        <v>0</v>
      </c>
      <c r="I1791" s="112" t="b">
        <v>0</v>
      </c>
      <c r="J1791" s="112" t="b">
        <v>1</v>
      </c>
      <c r="K1791" s="112" t="b">
        <v>0</v>
      </c>
      <c r="L1791" s="112" t="b">
        <v>0</v>
      </c>
    </row>
    <row r="1792" spans="1:12" ht="15">
      <c r="A1792" s="112" t="s">
        <v>3159</v>
      </c>
      <c r="B1792" s="112" t="s">
        <v>3201</v>
      </c>
      <c r="C1792" s="112">
        <v>3</v>
      </c>
      <c r="D1792" s="117">
        <v>0.0012673446723466051</v>
      </c>
      <c r="E1792" s="117">
        <v>2.3161800988934527</v>
      </c>
      <c r="F1792" s="112" t="s">
        <v>3043</v>
      </c>
      <c r="G1792" s="112" t="b">
        <v>1</v>
      </c>
      <c r="H1792" s="112" t="b">
        <v>0</v>
      </c>
      <c r="I1792" s="112" t="b">
        <v>0</v>
      </c>
      <c r="J1792" s="112" t="b">
        <v>0</v>
      </c>
      <c r="K1792" s="112" t="b">
        <v>0</v>
      </c>
      <c r="L1792" s="112" t="b">
        <v>0</v>
      </c>
    </row>
    <row r="1793" spans="1:12" ht="15">
      <c r="A1793" s="112" t="s">
        <v>3179</v>
      </c>
      <c r="B1793" s="112" t="s">
        <v>3107</v>
      </c>
      <c r="C1793" s="112">
        <v>3</v>
      </c>
      <c r="D1793" s="117">
        <v>0.0012673446723466051</v>
      </c>
      <c r="E1793" s="117">
        <v>1.9737574180712463</v>
      </c>
      <c r="F1793" s="112" t="s">
        <v>3043</v>
      </c>
      <c r="G1793" s="112" t="b">
        <v>0</v>
      </c>
      <c r="H1793" s="112" t="b">
        <v>0</v>
      </c>
      <c r="I1793" s="112" t="b">
        <v>0</v>
      </c>
      <c r="J1793" s="112" t="b">
        <v>0</v>
      </c>
      <c r="K1793" s="112" t="b">
        <v>0</v>
      </c>
      <c r="L1793" s="112" t="b">
        <v>0</v>
      </c>
    </row>
    <row r="1794" spans="1:12" ht="15">
      <c r="A1794" s="112" t="s">
        <v>3107</v>
      </c>
      <c r="B1794" s="112" t="s">
        <v>3104</v>
      </c>
      <c r="C1794" s="112">
        <v>3</v>
      </c>
      <c r="D1794" s="117">
        <v>0.0012673446723466051</v>
      </c>
      <c r="E1794" s="117">
        <v>1.7976661590155651</v>
      </c>
      <c r="F1794" s="112" t="s">
        <v>3043</v>
      </c>
      <c r="G1794" s="112" t="b">
        <v>0</v>
      </c>
      <c r="H1794" s="112" t="b">
        <v>0</v>
      </c>
      <c r="I1794" s="112" t="b">
        <v>0</v>
      </c>
      <c r="J1794" s="112" t="b">
        <v>0</v>
      </c>
      <c r="K1794" s="112" t="b">
        <v>0</v>
      </c>
      <c r="L1794" s="112" t="b">
        <v>0</v>
      </c>
    </row>
    <row r="1795" spans="1:12" ht="15">
      <c r="A1795" s="112" t="s">
        <v>3104</v>
      </c>
      <c r="B1795" s="112" t="s">
        <v>3240</v>
      </c>
      <c r="C1795" s="112">
        <v>3</v>
      </c>
      <c r="D1795" s="117">
        <v>0.0012673446723466051</v>
      </c>
      <c r="E1795" s="117">
        <v>2.236998852845828</v>
      </c>
      <c r="F1795" s="112" t="s">
        <v>3043</v>
      </c>
      <c r="G1795" s="112" t="b">
        <v>0</v>
      </c>
      <c r="H1795" s="112" t="b">
        <v>0</v>
      </c>
      <c r="I1795" s="112" t="b">
        <v>0</v>
      </c>
      <c r="J1795" s="112" t="b">
        <v>0</v>
      </c>
      <c r="K1795" s="112" t="b">
        <v>0</v>
      </c>
      <c r="L1795" s="112" t="b">
        <v>0</v>
      </c>
    </row>
    <row r="1796" spans="1:12" ht="15">
      <c r="A1796" s="112" t="s">
        <v>3240</v>
      </c>
      <c r="B1796" s="112" t="s">
        <v>3317</v>
      </c>
      <c r="C1796" s="112">
        <v>3</v>
      </c>
      <c r="D1796" s="117">
        <v>0.0012673446723466051</v>
      </c>
      <c r="E1796" s="117">
        <v>2.71412010756549</v>
      </c>
      <c r="F1796" s="112" t="s">
        <v>3043</v>
      </c>
      <c r="G1796" s="112" t="b">
        <v>0</v>
      </c>
      <c r="H1796" s="112" t="b">
        <v>0</v>
      </c>
      <c r="I1796" s="112" t="b">
        <v>0</v>
      </c>
      <c r="J1796" s="112" t="b">
        <v>0</v>
      </c>
      <c r="K1796" s="112" t="b">
        <v>0</v>
      </c>
      <c r="L1796" s="112" t="b">
        <v>0</v>
      </c>
    </row>
    <row r="1797" spans="1:12" ht="15">
      <c r="A1797" s="112" t="s">
        <v>3317</v>
      </c>
      <c r="B1797" s="112" t="s">
        <v>3185</v>
      </c>
      <c r="C1797" s="112">
        <v>3</v>
      </c>
      <c r="D1797" s="117">
        <v>0.0012673446723466051</v>
      </c>
      <c r="E1797" s="117">
        <v>2.538028848509809</v>
      </c>
      <c r="F1797" s="112" t="s">
        <v>3043</v>
      </c>
      <c r="G1797" s="112" t="b">
        <v>0</v>
      </c>
      <c r="H1797" s="112" t="b">
        <v>0</v>
      </c>
      <c r="I1797" s="112" t="b">
        <v>0</v>
      </c>
      <c r="J1797" s="112" t="b">
        <v>0</v>
      </c>
      <c r="K1797" s="112" t="b">
        <v>0</v>
      </c>
      <c r="L1797" s="112" t="b">
        <v>0</v>
      </c>
    </row>
    <row r="1798" spans="1:12" ht="15">
      <c r="A1798" s="112" t="s">
        <v>3186</v>
      </c>
      <c r="B1798" s="112" t="s">
        <v>3084</v>
      </c>
      <c r="C1798" s="112">
        <v>3</v>
      </c>
      <c r="D1798" s="117">
        <v>0.0012673446723466051</v>
      </c>
      <c r="E1798" s="117">
        <v>1.5679920718872522</v>
      </c>
      <c r="F1798" s="112" t="s">
        <v>3043</v>
      </c>
      <c r="G1798" s="112" t="b">
        <v>0</v>
      </c>
      <c r="H1798" s="112" t="b">
        <v>0</v>
      </c>
      <c r="I1798" s="112" t="b">
        <v>0</v>
      </c>
      <c r="J1798" s="112" t="b">
        <v>0</v>
      </c>
      <c r="K1798" s="112" t="b">
        <v>0</v>
      </c>
      <c r="L1798" s="112" t="b">
        <v>0</v>
      </c>
    </row>
    <row r="1799" spans="1:12" ht="15">
      <c r="A1799" s="112" t="s">
        <v>3084</v>
      </c>
      <c r="B1799" s="112" t="s">
        <v>3143</v>
      </c>
      <c r="C1799" s="112">
        <v>3</v>
      </c>
      <c r="D1799" s="117">
        <v>0.0012673446723466051</v>
      </c>
      <c r="E1799" s="117">
        <v>1.9939608041595334</v>
      </c>
      <c r="F1799" s="112" t="s">
        <v>3043</v>
      </c>
      <c r="G1799" s="112" t="b">
        <v>0</v>
      </c>
      <c r="H1799" s="112" t="b">
        <v>0</v>
      </c>
      <c r="I1799" s="112" t="b">
        <v>0</v>
      </c>
      <c r="J1799" s="112" t="b">
        <v>0</v>
      </c>
      <c r="K1799" s="112" t="b">
        <v>0</v>
      </c>
      <c r="L1799" s="112" t="b">
        <v>0</v>
      </c>
    </row>
    <row r="1800" spans="1:12" ht="15">
      <c r="A1800" s="112" t="s">
        <v>3143</v>
      </c>
      <c r="B1800" s="112" t="s">
        <v>3288</v>
      </c>
      <c r="C1800" s="112">
        <v>3</v>
      </c>
      <c r="D1800" s="117">
        <v>0.0012673446723466051</v>
      </c>
      <c r="E1800" s="117">
        <v>2.83905884417379</v>
      </c>
      <c r="F1800" s="112" t="s">
        <v>3043</v>
      </c>
      <c r="G1800" s="112" t="b">
        <v>0</v>
      </c>
      <c r="H1800" s="112" t="b">
        <v>0</v>
      </c>
      <c r="I1800" s="112" t="b">
        <v>0</v>
      </c>
      <c r="J1800" s="112" t="b">
        <v>0</v>
      </c>
      <c r="K1800" s="112" t="b">
        <v>0</v>
      </c>
      <c r="L1800" s="112" t="b">
        <v>0</v>
      </c>
    </row>
    <row r="1801" spans="1:12" ht="15">
      <c r="A1801" s="112" t="s">
        <v>3288</v>
      </c>
      <c r="B1801" s="112" t="s">
        <v>3366</v>
      </c>
      <c r="C1801" s="112">
        <v>3</v>
      </c>
      <c r="D1801" s="117">
        <v>0.0012673446723466051</v>
      </c>
      <c r="E1801" s="117">
        <v>2.71412010756549</v>
      </c>
      <c r="F1801" s="112" t="s">
        <v>3043</v>
      </c>
      <c r="G1801" s="112" t="b">
        <v>0</v>
      </c>
      <c r="H1801" s="112" t="b">
        <v>0</v>
      </c>
      <c r="I1801" s="112" t="b">
        <v>0</v>
      </c>
      <c r="J1801" s="112" t="b">
        <v>0</v>
      </c>
      <c r="K1801" s="112" t="b">
        <v>1</v>
      </c>
      <c r="L1801" s="112" t="b">
        <v>0</v>
      </c>
    </row>
    <row r="1802" spans="1:12" ht="15">
      <c r="A1802" s="112" t="s">
        <v>3366</v>
      </c>
      <c r="B1802" s="112" t="s">
        <v>3241</v>
      </c>
      <c r="C1802" s="112">
        <v>3</v>
      </c>
      <c r="D1802" s="117">
        <v>0.0012673446723466051</v>
      </c>
      <c r="E1802" s="117">
        <v>2.83905884417379</v>
      </c>
      <c r="F1802" s="112" t="s">
        <v>3043</v>
      </c>
      <c r="G1802" s="112" t="b">
        <v>0</v>
      </c>
      <c r="H1802" s="112" t="b">
        <v>1</v>
      </c>
      <c r="I1802" s="112" t="b">
        <v>0</v>
      </c>
      <c r="J1802" s="112" t="b">
        <v>0</v>
      </c>
      <c r="K1802" s="112" t="b">
        <v>0</v>
      </c>
      <c r="L1802" s="112" t="b">
        <v>0</v>
      </c>
    </row>
    <row r="1803" spans="1:12" ht="15">
      <c r="A1803" s="112" t="s">
        <v>3241</v>
      </c>
      <c r="B1803" s="112" t="s">
        <v>3261</v>
      </c>
      <c r="C1803" s="112">
        <v>3</v>
      </c>
      <c r="D1803" s="117">
        <v>0.0012673446723466051</v>
      </c>
      <c r="E1803" s="117">
        <v>2.83905884417379</v>
      </c>
      <c r="F1803" s="112" t="s">
        <v>3043</v>
      </c>
      <c r="G1803" s="112" t="b">
        <v>0</v>
      </c>
      <c r="H1803" s="112" t="b">
        <v>0</v>
      </c>
      <c r="I1803" s="112" t="b">
        <v>0</v>
      </c>
      <c r="J1803" s="112" t="b">
        <v>0</v>
      </c>
      <c r="K1803" s="112" t="b">
        <v>0</v>
      </c>
      <c r="L1803" s="112" t="b">
        <v>0</v>
      </c>
    </row>
    <row r="1804" spans="1:12" ht="15">
      <c r="A1804" s="112" t="s">
        <v>3261</v>
      </c>
      <c r="B1804" s="112" t="s">
        <v>3318</v>
      </c>
      <c r="C1804" s="112">
        <v>3</v>
      </c>
      <c r="D1804" s="117">
        <v>0.0012673446723466051</v>
      </c>
      <c r="E1804" s="117">
        <v>2.71412010756549</v>
      </c>
      <c r="F1804" s="112" t="s">
        <v>3043</v>
      </c>
      <c r="G1804" s="112" t="b">
        <v>0</v>
      </c>
      <c r="H1804" s="112" t="b">
        <v>0</v>
      </c>
      <c r="I1804" s="112" t="b">
        <v>0</v>
      </c>
      <c r="J1804" s="112" t="b">
        <v>0</v>
      </c>
      <c r="K1804" s="112" t="b">
        <v>0</v>
      </c>
      <c r="L1804" s="112" t="b">
        <v>0</v>
      </c>
    </row>
    <row r="1805" spans="1:12" ht="15">
      <c r="A1805" s="112" t="s">
        <v>3154</v>
      </c>
      <c r="B1805" s="112" t="s">
        <v>3091</v>
      </c>
      <c r="C1805" s="112">
        <v>3</v>
      </c>
      <c r="D1805" s="117">
        <v>0.0012673446723466051</v>
      </c>
      <c r="E1805" s="117">
        <v>1.918240090221415</v>
      </c>
      <c r="F1805" s="112" t="s">
        <v>3043</v>
      </c>
      <c r="G1805" s="112" t="b">
        <v>0</v>
      </c>
      <c r="H1805" s="112" t="b">
        <v>0</v>
      </c>
      <c r="I1805" s="112" t="b">
        <v>0</v>
      </c>
      <c r="J1805" s="112" t="b">
        <v>0</v>
      </c>
      <c r="K1805" s="112" t="b">
        <v>0</v>
      </c>
      <c r="L1805" s="112" t="b">
        <v>0</v>
      </c>
    </row>
    <row r="1806" spans="1:12" ht="15">
      <c r="A1806" s="112" t="s">
        <v>3091</v>
      </c>
      <c r="B1806" s="112" t="s">
        <v>3120</v>
      </c>
      <c r="C1806" s="112">
        <v>3</v>
      </c>
      <c r="D1806" s="117">
        <v>0.0012673446723466051</v>
      </c>
      <c r="E1806" s="117">
        <v>1.647173317934877</v>
      </c>
      <c r="F1806" s="112" t="s">
        <v>3043</v>
      </c>
      <c r="G1806" s="112" t="b">
        <v>0</v>
      </c>
      <c r="H1806" s="112" t="b">
        <v>0</v>
      </c>
      <c r="I1806" s="112" t="b">
        <v>0</v>
      </c>
      <c r="J1806" s="112" t="b">
        <v>0</v>
      </c>
      <c r="K1806" s="112" t="b">
        <v>0</v>
      </c>
      <c r="L1806" s="112" t="b">
        <v>0</v>
      </c>
    </row>
    <row r="1807" spans="1:12" ht="15">
      <c r="A1807" s="112" t="s">
        <v>3186</v>
      </c>
      <c r="B1807" s="112" t="s">
        <v>3083</v>
      </c>
      <c r="C1807" s="112">
        <v>3</v>
      </c>
      <c r="D1807" s="117">
        <v>0.0012673446723466051</v>
      </c>
      <c r="E1807" s="117">
        <v>1.0908708171675898</v>
      </c>
      <c r="F1807" s="112" t="s">
        <v>3043</v>
      </c>
      <c r="G1807" s="112" t="b">
        <v>0</v>
      </c>
      <c r="H1807" s="112" t="b">
        <v>0</v>
      </c>
      <c r="I1807" s="112" t="b">
        <v>0</v>
      </c>
      <c r="J1807" s="112" t="b">
        <v>0</v>
      </c>
      <c r="K1807" s="112" t="b">
        <v>0</v>
      </c>
      <c r="L1807" s="112" t="b">
        <v>0</v>
      </c>
    </row>
    <row r="1808" spans="1:12" ht="15">
      <c r="A1808" s="112" t="s">
        <v>3351</v>
      </c>
      <c r="B1808" s="112" t="s">
        <v>3079</v>
      </c>
      <c r="C1808" s="112">
        <v>3</v>
      </c>
      <c r="D1808" s="117">
        <v>0.0015196244131140567</v>
      </c>
      <c r="E1808" s="117">
        <v>1.3919008128315709</v>
      </c>
      <c r="F1808" s="112" t="s">
        <v>3043</v>
      </c>
      <c r="G1808" s="112" t="b">
        <v>0</v>
      </c>
      <c r="H1808" s="112" t="b">
        <v>0</v>
      </c>
      <c r="I1808" s="112" t="b">
        <v>0</v>
      </c>
      <c r="J1808" s="112" t="b">
        <v>0</v>
      </c>
      <c r="K1808" s="112" t="b">
        <v>0</v>
      </c>
      <c r="L1808" s="112" t="b">
        <v>0</v>
      </c>
    </row>
    <row r="1809" spans="1:12" ht="15">
      <c r="A1809" s="112" t="s">
        <v>3084</v>
      </c>
      <c r="B1809" s="112" t="s">
        <v>3128</v>
      </c>
      <c r="C1809" s="112">
        <v>3</v>
      </c>
      <c r="D1809" s="117">
        <v>0.0019508994785352332</v>
      </c>
      <c r="E1809" s="117">
        <v>1.9939608041595334</v>
      </c>
      <c r="F1809" s="112" t="s">
        <v>3043</v>
      </c>
      <c r="G1809" s="112" t="b">
        <v>0</v>
      </c>
      <c r="H1809" s="112" t="b">
        <v>0</v>
      </c>
      <c r="I1809" s="112" t="b">
        <v>0</v>
      </c>
      <c r="J1809" s="112" t="b">
        <v>0</v>
      </c>
      <c r="K1809" s="112" t="b">
        <v>0</v>
      </c>
      <c r="L1809" s="112" t="b">
        <v>0</v>
      </c>
    </row>
    <row r="1810" spans="1:12" ht="15">
      <c r="A1810" s="112" t="s">
        <v>3128</v>
      </c>
      <c r="B1810" s="112" t="s">
        <v>3130</v>
      </c>
      <c r="C1810" s="112">
        <v>3</v>
      </c>
      <c r="D1810" s="117">
        <v>0.0019508994785352332</v>
      </c>
      <c r="E1810" s="117">
        <v>2.83905884417379</v>
      </c>
      <c r="F1810" s="112" t="s">
        <v>3043</v>
      </c>
      <c r="G1810" s="112" t="b">
        <v>0</v>
      </c>
      <c r="H1810" s="112" t="b">
        <v>0</v>
      </c>
      <c r="I1810" s="112" t="b">
        <v>0</v>
      </c>
      <c r="J1810" s="112" t="b">
        <v>0</v>
      </c>
      <c r="K1810" s="112" t="b">
        <v>0</v>
      </c>
      <c r="L1810" s="112" t="b">
        <v>0</v>
      </c>
    </row>
    <row r="1811" spans="1:12" ht="15">
      <c r="A1811" s="112" t="s">
        <v>3115</v>
      </c>
      <c r="B1811" s="112" t="s">
        <v>3479</v>
      </c>
      <c r="C1811" s="112">
        <v>2</v>
      </c>
      <c r="D1811" s="117">
        <v>0.0013005996523568221</v>
      </c>
      <c r="E1811" s="117">
        <v>2.3161800988934527</v>
      </c>
      <c r="F1811" s="112" t="s">
        <v>3043</v>
      </c>
      <c r="G1811" s="112" t="b">
        <v>0</v>
      </c>
      <c r="H1811" s="112" t="b">
        <v>0</v>
      </c>
      <c r="I1811" s="112" t="b">
        <v>0</v>
      </c>
      <c r="J1811" s="112" t="b">
        <v>0</v>
      </c>
      <c r="K1811" s="112" t="b">
        <v>0</v>
      </c>
      <c r="L1811" s="112" t="b">
        <v>0</v>
      </c>
    </row>
    <row r="1812" spans="1:12" ht="15">
      <c r="A1812" s="112" t="s">
        <v>3090</v>
      </c>
      <c r="B1812" s="112" t="s">
        <v>3133</v>
      </c>
      <c r="C1812" s="112">
        <v>2</v>
      </c>
      <c r="D1812" s="117">
        <v>0.0010130829420760378</v>
      </c>
      <c r="E1812" s="117">
        <v>1.357138706572359</v>
      </c>
      <c r="F1812" s="112" t="s">
        <v>3043</v>
      </c>
      <c r="G1812" s="112" t="b">
        <v>0</v>
      </c>
      <c r="H1812" s="112" t="b">
        <v>0</v>
      </c>
      <c r="I1812" s="112" t="b">
        <v>0</v>
      </c>
      <c r="J1812" s="112" t="b">
        <v>0</v>
      </c>
      <c r="K1812" s="112" t="b">
        <v>0</v>
      </c>
      <c r="L1812" s="112" t="b">
        <v>0</v>
      </c>
    </row>
    <row r="1813" spans="1:12" ht="15">
      <c r="A1813" s="112" t="s">
        <v>3133</v>
      </c>
      <c r="B1813" s="112" t="s">
        <v>3935</v>
      </c>
      <c r="C1813" s="112">
        <v>2</v>
      </c>
      <c r="D1813" s="117">
        <v>0.0010130829420760378</v>
      </c>
      <c r="E1813" s="117">
        <v>2.4710820588791957</v>
      </c>
      <c r="F1813" s="112" t="s">
        <v>3043</v>
      </c>
      <c r="G1813" s="112" t="b">
        <v>0</v>
      </c>
      <c r="H1813" s="112" t="b">
        <v>0</v>
      </c>
      <c r="I1813" s="112" t="b">
        <v>0</v>
      </c>
      <c r="J1813" s="112" t="b">
        <v>0</v>
      </c>
      <c r="K1813" s="112" t="b">
        <v>0</v>
      </c>
      <c r="L1813" s="112" t="b">
        <v>0</v>
      </c>
    </row>
    <row r="1814" spans="1:12" ht="15">
      <c r="A1814" s="112" t="s">
        <v>3935</v>
      </c>
      <c r="B1814" s="112" t="s">
        <v>3094</v>
      </c>
      <c r="C1814" s="112">
        <v>2</v>
      </c>
      <c r="D1814" s="117">
        <v>0.0010130829420760378</v>
      </c>
      <c r="E1814" s="117">
        <v>2.538028848509809</v>
      </c>
      <c r="F1814" s="112" t="s">
        <v>3043</v>
      </c>
      <c r="G1814" s="112" t="b">
        <v>0</v>
      </c>
      <c r="H1814" s="112" t="b">
        <v>0</v>
      </c>
      <c r="I1814" s="112" t="b">
        <v>0</v>
      </c>
      <c r="J1814" s="112" t="b">
        <v>0</v>
      </c>
      <c r="K1814" s="112" t="b">
        <v>0</v>
      </c>
      <c r="L1814" s="112" t="b">
        <v>0</v>
      </c>
    </row>
    <row r="1815" spans="1:12" ht="15">
      <c r="A1815" s="112" t="s">
        <v>3094</v>
      </c>
      <c r="B1815" s="112" t="s">
        <v>3418</v>
      </c>
      <c r="C1815" s="112">
        <v>2</v>
      </c>
      <c r="D1815" s="117">
        <v>0.0010130829420760378</v>
      </c>
      <c r="E1815" s="117">
        <v>2.219270085885396</v>
      </c>
      <c r="F1815" s="112" t="s">
        <v>3043</v>
      </c>
      <c r="G1815" s="112" t="b">
        <v>0</v>
      </c>
      <c r="H1815" s="112" t="b">
        <v>0</v>
      </c>
      <c r="I1815" s="112" t="b">
        <v>0</v>
      </c>
      <c r="J1815" s="112" t="b">
        <v>0</v>
      </c>
      <c r="K1815" s="112" t="b">
        <v>0</v>
      </c>
      <c r="L1815" s="112" t="b">
        <v>0</v>
      </c>
    </row>
    <row r="1816" spans="1:12" ht="15">
      <c r="A1816" s="112" t="s">
        <v>3359</v>
      </c>
      <c r="B1816" s="112" t="s">
        <v>3120</v>
      </c>
      <c r="C1816" s="112">
        <v>2</v>
      </c>
      <c r="D1816" s="117">
        <v>0.0010130829420760378</v>
      </c>
      <c r="E1816" s="117">
        <v>1.918240090221415</v>
      </c>
      <c r="F1816" s="112" t="s">
        <v>3043</v>
      </c>
      <c r="G1816" s="112" t="b">
        <v>0</v>
      </c>
      <c r="H1816" s="112" t="b">
        <v>0</v>
      </c>
      <c r="I1816" s="112" t="b">
        <v>0</v>
      </c>
      <c r="J1816" s="112" t="b">
        <v>0</v>
      </c>
      <c r="K1816" s="112" t="b">
        <v>0</v>
      </c>
      <c r="L1816" s="112" t="b">
        <v>0</v>
      </c>
    </row>
    <row r="1817" spans="1:12" ht="15">
      <c r="A1817" s="112" t="s">
        <v>3120</v>
      </c>
      <c r="B1817" s="112" t="s">
        <v>3098</v>
      </c>
      <c r="C1817" s="112">
        <v>2</v>
      </c>
      <c r="D1817" s="117">
        <v>0.0010130829420760378</v>
      </c>
      <c r="E1817" s="117">
        <v>1.2192700858853962</v>
      </c>
      <c r="F1817" s="112" t="s">
        <v>3043</v>
      </c>
      <c r="G1817" s="112" t="b">
        <v>0</v>
      </c>
      <c r="H1817" s="112" t="b">
        <v>0</v>
      </c>
      <c r="I1817" s="112" t="b">
        <v>0</v>
      </c>
      <c r="J1817" s="112" t="b">
        <v>0</v>
      </c>
      <c r="K1817" s="112" t="b">
        <v>0</v>
      </c>
      <c r="L1817" s="112" t="b">
        <v>0</v>
      </c>
    </row>
    <row r="1818" spans="1:12" ht="15">
      <c r="A1818" s="112" t="s">
        <v>3100</v>
      </c>
      <c r="B1818" s="112" t="s">
        <v>3112</v>
      </c>
      <c r="C1818" s="112">
        <v>2</v>
      </c>
      <c r="D1818" s="117">
        <v>0.0010130829420760378</v>
      </c>
      <c r="E1818" s="117">
        <v>1.2192700858853962</v>
      </c>
      <c r="F1818" s="112" t="s">
        <v>3043</v>
      </c>
      <c r="G1818" s="112" t="b">
        <v>0</v>
      </c>
      <c r="H1818" s="112" t="b">
        <v>0</v>
      </c>
      <c r="I1818" s="112" t="b">
        <v>0</v>
      </c>
      <c r="J1818" s="112" t="b">
        <v>0</v>
      </c>
      <c r="K1818" s="112" t="b">
        <v>0</v>
      </c>
      <c r="L1818" s="112" t="b">
        <v>0</v>
      </c>
    </row>
    <row r="1819" spans="1:12" ht="15">
      <c r="A1819" s="112" t="s">
        <v>3124</v>
      </c>
      <c r="B1819" s="112" t="s">
        <v>3098</v>
      </c>
      <c r="C1819" s="112">
        <v>2</v>
      </c>
      <c r="D1819" s="117">
        <v>0.0010130829420760378</v>
      </c>
      <c r="E1819" s="117">
        <v>1.3161800988934524</v>
      </c>
      <c r="F1819" s="112" t="s">
        <v>3043</v>
      </c>
      <c r="G1819" s="112" t="b">
        <v>0</v>
      </c>
      <c r="H1819" s="112" t="b">
        <v>0</v>
      </c>
      <c r="I1819" s="112" t="b">
        <v>0</v>
      </c>
      <c r="J1819" s="112" t="b">
        <v>0</v>
      </c>
      <c r="K1819" s="112" t="b">
        <v>0</v>
      </c>
      <c r="L1819" s="112" t="b">
        <v>0</v>
      </c>
    </row>
    <row r="1820" spans="1:12" ht="15">
      <c r="A1820" s="112" t="s">
        <v>3100</v>
      </c>
      <c r="B1820" s="112" t="s">
        <v>3224</v>
      </c>
      <c r="C1820" s="112">
        <v>2</v>
      </c>
      <c r="D1820" s="117">
        <v>0.0010130829420760378</v>
      </c>
      <c r="E1820" s="117">
        <v>1.918240090221415</v>
      </c>
      <c r="F1820" s="112" t="s">
        <v>3043</v>
      </c>
      <c r="G1820" s="112" t="b">
        <v>0</v>
      </c>
      <c r="H1820" s="112" t="b">
        <v>0</v>
      </c>
      <c r="I1820" s="112" t="b">
        <v>0</v>
      </c>
      <c r="J1820" s="112" t="b">
        <v>0</v>
      </c>
      <c r="K1820" s="112" t="b">
        <v>0</v>
      </c>
      <c r="L1820" s="112" t="b">
        <v>0</v>
      </c>
    </row>
    <row r="1821" spans="1:12" ht="15">
      <c r="A1821" s="112" t="s">
        <v>3224</v>
      </c>
      <c r="B1821" s="112" t="s">
        <v>3098</v>
      </c>
      <c r="C1821" s="112">
        <v>2</v>
      </c>
      <c r="D1821" s="117">
        <v>0.0010130829420760378</v>
      </c>
      <c r="E1821" s="117">
        <v>1.918240090221415</v>
      </c>
      <c r="F1821" s="112" t="s">
        <v>3043</v>
      </c>
      <c r="G1821" s="112" t="b">
        <v>0</v>
      </c>
      <c r="H1821" s="112" t="b">
        <v>0</v>
      </c>
      <c r="I1821" s="112" t="b">
        <v>0</v>
      </c>
      <c r="J1821" s="112" t="b">
        <v>0</v>
      </c>
      <c r="K1821" s="112" t="b">
        <v>0</v>
      </c>
      <c r="L1821" s="112" t="b">
        <v>0</v>
      </c>
    </row>
    <row r="1822" spans="1:12" ht="15">
      <c r="A1822" s="112" t="s">
        <v>3114</v>
      </c>
      <c r="B1822" s="112" t="s">
        <v>3085</v>
      </c>
      <c r="C1822" s="112">
        <v>2</v>
      </c>
      <c r="D1822" s="117">
        <v>0.0010130829420760378</v>
      </c>
      <c r="E1822" s="117">
        <v>0.9767286575870119</v>
      </c>
      <c r="F1822" s="112" t="s">
        <v>3043</v>
      </c>
      <c r="G1822" s="112" t="b">
        <v>0</v>
      </c>
      <c r="H1822" s="112" t="b">
        <v>0</v>
      </c>
      <c r="I1822" s="112" t="b">
        <v>0</v>
      </c>
      <c r="J1822" s="112" t="b">
        <v>0</v>
      </c>
      <c r="K1822" s="112" t="b">
        <v>0</v>
      </c>
      <c r="L1822" s="112" t="b">
        <v>0</v>
      </c>
    </row>
    <row r="1823" spans="1:12" ht="15">
      <c r="A1823" s="112" t="s">
        <v>3085</v>
      </c>
      <c r="B1823" s="112" t="s">
        <v>3098</v>
      </c>
      <c r="C1823" s="112">
        <v>2</v>
      </c>
      <c r="D1823" s="117">
        <v>0.0010130829420760378</v>
      </c>
      <c r="E1823" s="117">
        <v>0.9639975807820901</v>
      </c>
      <c r="F1823" s="112" t="s">
        <v>3043</v>
      </c>
      <c r="G1823" s="112" t="b">
        <v>0</v>
      </c>
      <c r="H1823" s="112" t="b">
        <v>0</v>
      </c>
      <c r="I1823" s="112" t="b">
        <v>0</v>
      </c>
      <c r="J1823" s="112" t="b">
        <v>0</v>
      </c>
      <c r="K1823" s="112" t="b">
        <v>0</v>
      </c>
      <c r="L1823" s="112" t="b">
        <v>0</v>
      </c>
    </row>
    <row r="1824" spans="1:12" ht="15">
      <c r="A1824" s="112" t="s">
        <v>3100</v>
      </c>
      <c r="B1824" s="112" t="s">
        <v>3085</v>
      </c>
      <c r="C1824" s="112">
        <v>2</v>
      </c>
      <c r="D1824" s="117">
        <v>0.0010130829420760378</v>
      </c>
      <c r="E1824" s="117">
        <v>0.9405164849325671</v>
      </c>
      <c r="F1824" s="112" t="s">
        <v>3043</v>
      </c>
      <c r="G1824" s="112" t="b">
        <v>0</v>
      </c>
      <c r="H1824" s="112" t="b">
        <v>0</v>
      </c>
      <c r="I1824" s="112" t="b">
        <v>0</v>
      </c>
      <c r="J1824" s="112" t="b">
        <v>0</v>
      </c>
      <c r="K1824" s="112" t="b">
        <v>0</v>
      </c>
      <c r="L1824" s="112" t="b">
        <v>0</v>
      </c>
    </row>
    <row r="1825" spans="1:12" ht="15">
      <c r="A1825" s="112" t="s">
        <v>3081</v>
      </c>
      <c r="B1825" s="112" t="s">
        <v>3936</v>
      </c>
      <c r="C1825" s="112">
        <v>2</v>
      </c>
      <c r="D1825" s="117">
        <v>0.0010130829420760378</v>
      </c>
      <c r="E1825" s="117">
        <v>1.7976661590155651</v>
      </c>
      <c r="F1825" s="112" t="s">
        <v>3043</v>
      </c>
      <c r="G1825" s="112" t="b">
        <v>0</v>
      </c>
      <c r="H1825" s="112" t="b">
        <v>0</v>
      </c>
      <c r="I1825" s="112" t="b">
        <v>0</v>
      </c>
      <c r="J1825" s="112" t="b">
        <v>0</v>
      </c>
      <c r="K1825" s="112" t="b">
        <v>0</v>
      </c>
      <c r="L1825" s="112" t="b">
        <v>0</v>
      </c>
    </row>
    <row r="1826" spans="1:12" ht="15">
      <c r="A1826" s="112" t="s">
        <v>3936</v>
      </c>
      <c r="B1826" s="112" t="s">
        <v>3087</v>
      </c>
      <c r="C1826" s="112">
        <v>2</v>
      </c>
      <c r="D1826" s="117">
        <v>0.0010130829420760378</v>
      </c>
      <c r="E1826" s="117">
        <v>2.0374264979406234</v>
      </c>
      <c r="F1826" s="112" t="s">
        <v>3043</v>
      </c>
      <c r="G1826" s="112" t="b">
        <v>0</v>
      </c>
      <c r="H1826" s="112" t="b">
        <v>0</v>
      </c>
      <c r="I1826" s="112" t="b">
        <v>0</v>
      </c>
      <c r="J1826" s="112" t="b">
        <v>0</v>
      </c>
      <c r="K1826" s="112" t="b">
        <v>0</v>
      </c>
      <c r="L1826" s="112" t="b">
        <v>0</v>
      </c>
    </row>
    <row r="1827" spans="1:12" ht="15">
      <c r="A1827" s="112" t="s">
        <v>3100</v>
      </c>
      <c r="B1827" s="112" t="s">
        <v>3087</v>
      </c>
      <c r="C1827" s="112">
        <v>2</v>
      </c>
      <c r="D1827" s="117">
        <v>0.0010130829420760378</v>
      </c>
      <c r="E1827" s="117">
        <v>0.9405164849325671</v>
      </c>
      <c r="F1827" s="112" t="s">
        <v>3043</v>
      </c>
      <c r="G1827" s="112" t="b">
        <v>0</v>
      </c>
      <c r="H1827" s="112" t="b">
        <v>0</v>
      </c>
      <c r="I1827" s="112" t="b">
        <v>0</v>
      </c>
      <c r="J1827" s="112" t="b">
        <v>0</v>
      </c>
      <c r="K1827" s="112" t="b">
        <v>0</v>
      </c>
      <c r="L1827" s="112" t="b">
        <v>0</v>
      </c>
    </row>
    <row r="1828" spans="1:12" ht="15">
      <c r="A1828" s="112" t="s">
        <v>3100</v>
      </c>
      <c r="B1828" s="112" t="s">
        <v>3092</v>
      </c>
      <c r="C1828" s="112">
        <v>2</v>
      </c>
      <c r="D1828" s="117">
        <v>0.0010130829420760378</v>
      </c>
      <c r="E1828" s="117">
        <v>0.9888211645071222</v>
      </c>
      <c r="F1828" s="112" t="s">
        <v>3043</v>
      </c>
      <c r="G1828" s="112" t="b">
        <v>0</v>
      </c>
      <c r="H1828" s="112" t="b">
        <v>0</v>
      </c>
      <c r="I1828" s="112" t="b">
        <v>0</v>
      </c>
      <c r="J1828" s="112" t="b">
        <v>0</v>
      </c>
      <c r="K1828" s="112" t="b">
        <v>0</v>
      </c>
      <c r="L1828" s="112" t="b">
        <v>0</v>
      </c>
    </row>
    <row r="1829" spans="1:12" ht="15">
      <c r="A1829" s="112" t="s">
        <v>3092</v>
      </c>
      <c r="B1829" s="112" t="s">
        <v>3098</v>
      </c>
      <c r="C1829" s="112">
        <v>2</v>
      </c>
      <c r="D1829" s="117">
        <v>0.0010130829420760378</v>
      </c>
      <c r="E1829" s="117">
        <v>1.0431788268297149</v>
      </c>
      <c r="F1829" s="112" t="s">
        <v>3043</v>
      </c>
      <c r="G1829" s="112" t="b">
        <v>0</v>
      </c>
      <c r="H1829" s="112" t="b">
        <v>0</v>
      </c>
      <c r="I1829" s="112" t="b">
        <v>0</v>
      </c>
      <c r="J1829" s="112" t="b">
        <v>0</v>
      </c>
      <c r="K1829" s="112" t="b">
        <v>0</v>
      </c>
      <c r="L1829" s="112" t="b">
        <v>0</v>
      </c>
    </row>
    <row r="1830" spans="1:12" ht="15">
      <c r="A1830" s="112" t="s">
        <v>3100</v>
      </c>
      <c r="B1830" s="112" t="s">
        <v>3098</v>
      </c>
      <c r="C1830" s="112">
        <v>2</v>
      </c>
      <c r="D1830" s="117">
        <v>0.0010130829420760378</v>
      </c>
      <c r="E1830" s="117">
        <v>0.8213300772133585</v>
      </c>
      <c r="F1830" s="112" t="s">
        <v>3043</v>
      </c>
      <c r="G1830" s="112" t="b">
        <v>0</v>
      </c>
      <c r="H1830" s="112" t="b">
        <v>0</v>
      </c>
      <c r="I1830" s="112" t="b">
        <v>0</v>
      </c>
      <c r="J1830" s="112" t="b">
        <v>0</v>
      </c>
      <c r="K1830" s="112" t="b">
        <v>0</v>
      </c>
      <c r="L1830" s="112" t="b">
        <v>0</v>
      </c>
    </row>
    <row r="1831" spans="1:12" ht="15">
      <c r="A1831" s="112" t="s">
        <v>3114</v>
      </c>
      <c r="B1831" s="112" t="s">
        <v>3937</v>
      </c>
      <c r="C1831" s="112">
        <v>2</v>
      </c>
      <c r="D1831" s="117">
        <v>0.0010130829420760378</v>
      </c>
      <c r="E1831" s="117">
        <v>1.9544522628758596</v>
      </c>
      <c r="F1831" s="112" t="s">
        <v>3043</v>
      </c>
      <c r="G1831" s="112" t="b">
        <v>0</v>
      </c>
      <c r="H1831" s="112" t="b">
        <v>0</v>
      </c>
      <c r="I1831" s="112" t="b">
        <v>0</v>
      </c>
      <c r="J1831" s="112" t="b">
        <v>0</v>
      </c>
      <c r="K1831" s="112" t="b">
        <v>0</v>
      </c>
      <c r="L1831" s="112" t="b">
        <v>0</v>
      </c>
    </row>
    <row r="1832" spans="1:12" ht="15">
      <c r="A1832" s="112" t="s">
        <v>3937</v>
      </c>
      <c r="B1832" s="112" t="s">
        <v>3354</v>
      </c>
      <c r="C1832" s="112">
        <v>2</v>
      </c>
      <c r="D1832" s="117">
        <v>0.0010130829420760378</v>
      </c>
      <c r="E1832" s="117">
        <v>2.83905884417379</v>
      </c>
      <c r="F1832" s="112" t="s">
        <v>3043</v>
      </c>
      <c r="G1832" s="112" t="b">
        <v>0</v>
      </c>
      <c r="H1832" s="112" t="b">
        <v>0</v>
      </c>
      <c r="I1832" s="112" t="b">
        <v>0</v>
      </c>
      <c r="J1832" s="112" t="b">
        <v>0</v>
      </c>
      <c r="K1832" s="112" t="b">
        <v>0</v>
      </c>
      <c r="L1832" s="112" t="b">
        <v>0</v>
      </c>
    </row>
    <row r="1833" spans="1:12" ht="15">
      <c r="A1833" s="112" t="s">
        <v>3354</v>
      </c>
      <c r="B1833" s="112" t="s">
        <v>3232</v>
      </c>
      <c r="C1833" s="112">
        <v>2</v>
      </c>
      <c r="D1833" s="117">
        <v>0.0010130829420760378</v>
      </c>
      <c r="E1833" s="117">
        <v>2.6629675851181087</v>
      </c>
      <c r="F1833" s="112" t="s">
        <v>3043</v>
      </c>
      <c r="G1833" s="112" t="b">
        <v>0</v>
      </c>
      <c r="H1833" s="112" t="b">
        <v>0</v>
      </c>
      <c r="I1833" s="112" t="b">
        <v>0</v>
      </c>
      <c r="J1833" s="112" t="b">
        <v>0</v>
      </c>
      <c r="K1833" s="112" t="b">
        <v>0</v>
      </c>
      <c r="L1833" s="112" t="b">
        <v>0</v>
      </c>
    </row>
    <row r="1834" spans="1:12" ht="15">
      <c r="A1834" s="112" t="s">
        <v>3200</v>
      </c>
      <c r="B1834" s="112" t="s">
        <v>3360</v>
      </c>
      <c r="C1834" s="112">
        <v>2</v>
      </c>
      <c r="D1834" s="117">
        <v>0.0010130829420760378</v>
      </c>
      <c r="E1834" s="117">
        <v>2.617210094557434</v>
      </c>
      <c r="F1834" s="112" t="s">
        <v>3043</v>
      </c>
      <c r="G1834" s="112" t="b">
        <v>0</v>
      </c>
      <c r="H1834" s="112" t="b">
        <v>0</v>
      </c>
      <c r="I1834" s="112" t="b">
        <v>0</v>
      </c>
      <c r="J1834" s="112" t="b">
        <v>0</v>
      </c>
      <c r="K1834" s="112" t="b">
        <v>0</v>
      </c>
      <c r="L1834" s="112" t="b">
        <v>0</v>
      </c>
    </row>
    <row r="1835" spans="1:12" ht="15">
      <c r="A1835" s="112" t="s">
        <v>3360</v>
      </c>
      <c r="B1835" s="112" t="s">
        <v>3259</v>
      </c>
      <c r="C1835" s="112">
        <v>2</v>
      </c>
      <c r="D1835" s="117">
        <v>0.0010130829420760378</v>
      </c>
      <c r="E1835" s="117">
        <v>2.617210094557434</v>
      </c>
      <c r="F1835" s="112" t="s">
        <v>3043</v>
      </c>
      <c r="G1835" s="112" t="b">
        <v>0</v>
      </c>
      <c r="H1835" s="112" t="b">
        <v>0</v>
      </c>
      <c r="I1835" s="112" t="b">
        <v>0</v>
      </c>
      <c r="J1835" s="112" t="b">
        <v>1</v>
      </c>
      <c r="K1835" s="112" t="b">
        <v>0</v>
      </c>
      <c r="L1835" s="112" t="b">
        <v>0</v>
      </c>
    </row>
    <row r="1836" spans="1:12" ht="15">
      <c r="A1836" s="112" t="s">
        <v>3259</v>
      </c>
      <c r="B1836" s="112" t="s">
        <v>3098</v>
      </c>
      <c r="C1836" s="112">
        <v>2</v>
      </c>
      <c r="D1836" s="117">
        <v>0.0010130829420760378</v>
      </c>
      <c r="E1836" s="117">
        <v>1.5203000815493775</v>
      </c>
      <c r="F1836" s="112" t="s">
        <v>3043</v>
      </c>
      <c r="G1836" s="112" t="b">
        <v>1</v>
      </c>
      <c r="H1836" s="112" t="b">
        <v>0</v>
      </c>
      <c r="I1836" s="112" t="b">
        <v>0</v>
      </c>
      <c r="J1836" s="112" t="b">
        <v>0</v>
      </c>
      <c r="K1836" s="112" t="b">
        <v>0</v>
      </c>
      <c r="L1836" s="112" t="b">
        <v>0</v>
      </c>
    </row>
    <row r="1837" spans="1:12" ht="15">
      <c r="A1837" s="112" t="s">
        <v>3100</v>
      </c>
      <c r="B1837" s="112" t="s">
        <v>3938</v>
      </c>
      <c r="C1837" s="112">
        <v>2</v>
      </c>
      <c r="D1837" s="117">
        <v>0.0010130829420760378</v>
      </c>
      <c r="E1837" s="117">
        <v>1.918240090221415</v>
      </c>
      <c r="F1837" s="112" t="s">
        <v>3043</v>
      </c>
      <c r="G1837" s="112" t="b">
        <v>0</v>
      </c>
      <c r="H1837" s="112" t="b">
        <v>0</v>
      </c>
      <c r="I1837" s="112" t="b">
        <v>0</v>
      </c>
      <c r="J1837" s="112" t="b">
        <v>0</v>
      </c>
      <c r="K1837" s="112" t="b">
        <v>0</v>
      </c>
      <c r="L1837" s="112" t="b">
        <v>0</v>
      </c>
    </row>
    <row r="1838" spans="1:12" ht="15">
      <c r="A1838" s="112" t="s">
        <v>3938</v>
      </c>
      <c r="B1838" s="112" t="s">
        <v>3089</v>
      </c>
      <c r="C1838" s="112">
        <v>2</v>
      </c>
      <c r="D1838" s="117">
        <v>0.0010130829420760378</v>
      </c>
      <c r="E1838" s="117">
        <v>2.2022367465866157</v>
      </c>
      <c r="F1838" s="112" t="s">
        <v>3043</v>
      </c>
      <c r="G1838" s="112" t="b">
        <v>0</v>
      </c>
      <c r="H1838" s="112" t="b">
        <v>0</v>
      </c>
      <c r="I1838" s="112" t="b">
        <v>0</v>
      </c>
      <c r="J1838" s="112" t="b">
        <v>0</v>
      </c>
      <c r="K1838" s="112" t="b">
        <v>0</v>
      </c>
      <c r="L1838" s="112" t="b">
        <v>0</v>
      </c>
    </row>
    <row r="1839" spans="1:12" ht="15">
      <c r="A1839" s="112" t="s">
        <v>3084</v>
      </c>
      <c r="B1839" s="112" t="s">
        <v>3098</v>
      </c>
      <c r="C1839" s="112">
        <v>2</v>
      </c>
      <c r="D1839" s="117">
        <v>0.0010130829420760378</v>
      </c>
      <c r="E1839" s="117">
        <v>0.8970507911514769</v>
      </c>
      <c r="F1839" s="112" t="s">
        <v>3043</v>
      </c>
      <c r="G1839" s="112" t="b">
        <v>0</v>
      </c>
      <c r="H1839" s="112" t="b">
        <v>0</v>
      </c>
      <c r="I1839" s="112" t="b">
        <v>0</v>
      </c>
      <c r="J1839" s="112" t="b">
        <v>0</v>
      </c>
      <c r="K1839" s="112" t="b">
        <v>0</v>
      </c>
      <c r="L1839" s="112" t="b">
        <v>0</v>
      </c>
    </row>
    <row r="1840" spans="1:12" ht="15">
      <c r="A1840" s="112" t="s">
        <v>3100</v>
      </c>
      <c r="B1840" s="112" t="s">
        <v>3159</v>
      </c>
      <c r="C1840" s="112">
        <v>2</v>
      </c>
      <c r="D1840" s="117">
        <v>0.0010130829420760378</v>
      </c>
      <c r="E1840" s="117">
        <v>1.5203000815493775</v>
      </c>
      <c r="F1840" s="112" t="s">
        <v>3043</v>
      </c>
      <c r="G1840" s="112" t="b">
        <v>0</v>
      </c>
      <c r="H1840" s="112" t="b">
        <v>0</v>
      </c>
      <c r="I1840" s="112" t="b">
        <v>0</v>
      </c>
      <c r="J1840" s="112" t="b">
        <v>1</v>
      </c>
      <c r="K1840" s="112" t="b">
        <v>0</v>
      </c>
      <c r="L1840" s="112" t="b">
        <v>0</v>
      </c>
    </row>
    <row r="1841" spans="1:12" ht="15">
      <c r="A1841" s="112" t="s">
        <v>3159</v>
      </c>
      <c r="B1841" s="112" t="s">
        <v>3573</v>
      </c>
      <c r="C1841" s="112">
        <v>2</v>
      </c>
      <c r="D1841" s="117">
        <v>0.0010130829420760378</v>
      </c>
      <c r="E1841" s="117">
        <v>2.4411188355017526</v>
      </c>
      <c r="F1841" s="112" t="s">
        <v>3043</v>
      </c>
      <c r="G1841" s="112" t="b">
        <v>1</v>
      </c>
      <c r="H1841" s="112" t="b">
        <v>0</v>
      </c>
      <c r="I1841" s="112" t="b">
        <v>0</v>
      </c>
      <c r="J1841" s="112" t="b">
        <v>0</v>
      </c>
      <c r="K1841" s="112" t="b">
        <v>0</v>
      </c>
      <c r="L1841" s="112" t="b">
        <v>0</v>
      </c>
    </row>
    <row r="1842" spans="1:12" ht="15">
      <c r="A1842" s="112" t="s">
        <v>3573</v>
      </c>
      <c r="B1842" s="112" t="s">
        <v>3716</v>
      </c>
      <c r="C1842" s="112">
        <v>2</v>
      </c>
      <c r="D1842" s="117">
        <v>0.0010130829420760378</v>
      </c>
      <c r="E1842" s="117">
        <v>2.83905884417379</v>
      </c>
      <c r="F1842" s="112" t="s">
        <v>3043</v>
      </c>
      <c r="G1842" s="112" t="b">
        <v>0</v>
      </c>
      <c r="H1842" s="112" t="b">
        <v>0</v>
      </c>
      <c r="I1842" s="112" t="b">
        <v>0</v>
      </c>
      <c r="J1842" s="112" t="b">
        <v>0</v>
      </c>
      <c r="K1842" s="112" t="b">
        <v>0</v>
      </c>
      <c r="L1842" s="112" t="b">
        <v>0</v>
      </c>
    </row>
    <row r="1843" spans="1:12" ht="15">
      <c r="A1843" s="112" t="s">
        <v>3716</v>
      </c>
      <c r="B1843" s="112" t="s">
        <v>3493</v>
      </c>
      <c r="C1843" s="112">
        <v>2</v>
      </c>
      <c r="D1843" s="117">
        <v>0.0010130829420760378</v>
      </c>
      <c r="E1843" s="117">
        <v>2.71412010756549</v>
      </c>
      <c r="F1843" s="112" t="s">
        <v>3043</v>
      </c>
      <c r="G1843" s="112" t="b">
        <v>0</v>
      </c>
      <c r="H1843" s="112" t="b">
        <v>0</v>
      </c>
      <c r="I1843" s="112" t="b">
        <v>0</v>
      </c>
      <c r="J1843" s="112" t="b">
        <v>0</v>
      </c>
      <c r="K1843" s="112" t="b">
        <v>0</v>
      </c>
      <c r="L1843" s="112" t="b">
        <v>0</v>
      </c>
    </row>
    <row r="1844" spans="1:12" ht="15">
      <c r="A1844" s="112" t="s">
        <v>3493</v>
      </c>
      <c r="B1844" s="112" t="s">
        <v>3104</v>
      </c>
      <c r="C1844" s="112">
        <v>2</v>
      </c>
      <c r="D1844" s="117">
        <v>0.0010130829420760378</v>
      </c>
      <c r="E1844" s="117">
        <v>2.0609075937901467</v>
      </c>
      <c r="F1844" s="112" t="s">
        <v>3043</v>
      </c>
      <c r="G1844" s="112" t="b">
        <v>0</v>
      </c>
      <c r="H1844" s="112" t="b">
        <v>0</v>
      </c>
      <c r="I1844" s="112" t="b">
        <v>0</v>
      </c>
      <c r="J1844" s="112" t="b">
        <v>0</v>
      </c>
      <c r="K1844" s="112" t="b">
        <v>0</v>
      </c>
      <c r="L1844" s="112" t="b">
        <v>0</v>
      </c>
    </row>
    <row r="1845" spans="1:12" ht="15">
      <c r="A1845" s="112" t="s">
        <v>3104</v>
      </c>
      <c r="B1845" s="112" t="s">
        <v>3939</v>
      </c>
      <c r="C1845" s="112">
        <v>2</v>
      </c>
      <c r="D1845" s="117">
        <v>0.0010130829420760378</v>
      </c>
      <c r="E1845" s="117">
        <v>2.361937589454128</v>
      </c>
      <c r="F1845" s="112" t="s">
        <v>3043</v>
      </c>
      <c r="G1845" s="112" t="b">
        <v>0</v>
      </c>
      <c r="H1845" s="112" t="b">
        <v>0</v>
      </c>
      <c r="I1845" s="112" t="b">
        <v>0</v>
      </c>
      <c r="J1845" s="112" t="b">
        <v>1</v>
      </c>
      <c r="K1845" s="112" t="b">
        <v>0</v>
      </c>
      <c r="L1845" s="112" t="b">
        <v>0</v>
      </c>
    </row>
    <row r="1846" spans="1:12" ht="15">
      <c r="A1846" s="112" t="s">
        <v>3939</v>
      </c>
      <c r="B1846" s="112" t="s">
        <v>3607</v>
      </c>
      <c r="C1846" s="112">
        <v>2</v>
      </c>
      <c r="D1846" s="117">
        <v>0.0010130829420760378</v>
      </c>
      <c r="E1846" s="117">
        <v>3.0151501032294714</v>
      </c>
      <c r="F1846" s="112" t="s">
        <v>3043</v>
      </c>
      <c r="G1846" s="112" t="b">
        <v>1</v>
      </c>
      <c r="H1846" s="112" t="b">
        <v>0</v>
      </c>
      <c r="I1846" s="112" t="b">
        <v>0</v>
      </c>
      <c r="J1846" s="112" t="b">
        <v>0</v>
      </c>
      <c r="K1846" s="112" t="b">
        <v>0</v>
      </c>
      <c r="L1846" s="112" t="b">
        <v>0</v>
      </c>
    </row>
    <row r="1847" spans="1:12" ht="15">
      <c r="A1847" s="112" t="s">
        <v>3607</v>
      </c>
      <c r="B1847" s="112" t="s">
        <v>3608</v>
      </c>
      <c r="C1847" s="112">
        <v>2</v>
      </c>
      <c r="D1847" s="117">
        <v>0.0010130829420760378</v>
      </c>
      <c r="E1847" s="117">
        <v>3.0151501032294714</v>
      </c>
      <c r="F1847" s="112" t="s">
        <v>3043</v>
      </c>
      <c r="G1847" s="112" t="b">
        <v>0</v>
      </c>
      <c r="H1847" s="112" t="b">
        <v>0</v>
      </c>
      <c r="I1847" s="112" t="b">
        <v>0</v>
      </c>
      <c r="J1847" s="112" t="b">
        <v>0</v>
      </c>
      <c r="K1847" s="112" t="b">
        <v>0</v>
      </c>
      <c r="L1847" s="112" t="b">
        <v>0</v>
      </c>
    </row>
    <row r="1848" spans="1:12" ht="15">
      <c r="A1848" s="112" t="s">
        <v>3608</v>
      </c>
      <c r="B1848" s="112" t="s">
        <v>3101</v>
      </c>
      <c r="C1848" s="112">
        <v>2</v>
      </c>
      <c r="D1848" s="117">
        <v>0.0010130829420760378</v>
      </c>
      <c r="E1848" s="117">
        <v>2.361937589454128</v>
      </c>
      <c r="F1848" s="112" t="s">
        <v>3043</v>
      </c>
      <c r="G1848" s="112" t="b">
        <v>0</v>
      </c>
      <c r="H1848" s="112" t="b">
        <v>0</v>
      </c>
      <c r="I1848" s="112" t="b">
        <v>0</v>
      </c>
      <c r="J1848" s="112" t="b">
        <v>0</v>
      </c>
      <c r="K1848" s="112" t="b">
        <v>0</v>
      </c>
      <c r="L1848" s="112" t="b">
        <v>0</v>
      </c>
    </row>
    <row r="1849" spans="1:12" ht="15">
      <c r="A1849" s="112" t="s">
        <v>3101</v>
      </c>
      <c r="B1849" s="112" t="s">
        <v>3717</v>
      </c>
      <c r="C1849" s="112">
        <v>2</v>
      </c>
      <c r="D1849" s="117">
        <v>0.0010130829420760378</v>
      </c>
      <c r="E1849" s="117">
        <v>2.361937589454128</v>
      </c>
      <c r="F1849" s="112" t="s">
        <v>3043</v>
      </c>
      <c r="G1849" s="112" t="b">
        <v>0</v>
      </c>
      <c r="H1849" s="112" t="b">
        <v>0</v>
      </c>
      <c r="I1849" s="112" t="b">
        <v>0</v>
      </c>
      <c r="J1849" s="112" t="b">
        <v>0</v>
      </c>
      <c r="K1849" s="112" t="b">
        <v>0</v>
      </c>
      <c r="L1849" s="112" t="b">
        <v>0</v>
      </c>
    </row>
    <row r="1850" spans="1:12" ht="15">
      <c r="A1850" s="112" t="s">
        <v>3717</v>
      </c>
      <c r="B1850" s="112" t="s">
        <v>3498</v>
      </c>
      <c r="C1850" s="112">
        <v>2</v>
      </c>
      <c r="D1850" s="117">
        <v>0.0010130829420760378</v>
      </c>
      <c r="E1850" s="117">
        <v>2.71412010756549</v>
      </c>
      <c r="F1850" s="112" t="s">
        <v>3043</v>
      </c>
      <c r="G1850" s="112" t="b">
        <v>0</v>
      </c>
      <c r="H1850" s="112" t="b">
        <v>0</v>
      </c>
      <c r="I1850" s="112" t="b">
        <v>0</v>
      </c>
      <c r="J1850" s="112" t="b">
        <v>0</v>
      </c>
      <c r="K1850" s="112" t="b">
        <v>0</v>
      </c>
      <c r="L1850" s="112" t="b">
        <v>0</v>
      </c>
    </row>
    <row r="1851" spans="1:12" ht="15">
      <c r="A1851" s="112" t="s">
        <v>3498</v>
      </c>
      <c r="B1851" s="112" t="s">
        <v>3485</v>
      </c>
      <c r="C1851" s="112">
        <v>2</v>
      </c>
      <c r="D1851" s="117">
        <v>0.0010130829420760378</v>
      </c>
      <c r="E1851" s="117">
        <v>2.71412010756549</v>
      </c>
      <c r="F1851" s="112" t="s">
        <v>3043</v>
      </c>
      <c r="G1851" s="112" t="b">
        <v>0</v>
      </c>
      <c r="H1851" s="112" t="b">
        <v>0</v>
      </c>
      <c r="I1851" s="112" t="b">
        <v>0</v>
      </c>
      <c r="J1851" s="112" t="b">
        <v>1</v>
      </c>
      <c r="K1851" s="112" t="b">
        <v>0</v>
      </c>
      <c r="L1851" s="112" t="b">
        <v>0</v>
      </c>
    </row>
    <row r="1852" spans="1:12" ht="15">
      <c r="A1852" s="112" t="s">
        <v>3485</v>
      </c>
      <c r="B1852" s="112" t="s">
        <v>3134</v>
      </c>
      <c r="C1852" s="112">
        <v>2</v>
      </c>
      <c r="D1852" s="117">
        <v>0.0010130829420760378</v>
      </c>
      <c r="E1852" s="117">
        <v>2.83905884417379</v>
      </c>
      <c r="F1852" s="112" t="s">
        <v>3043</v>
      </c>
      <c r="G1852" s="112" t="b">
        <v>1</v>
      </c>
      <c r="H1852" s="112" t="b">
        <v>0</v>
      </c>
      <c r="I1852" s="112" t="b">
        <v>0</v>
      </c>
      <c r="J1852" s="112" t="b">
        <v>0</v>
      </c>
      <c r="K1852" s="112" t="b">
        <v>0</v>
      </c>
      <c r="L1852" s="112" t="b">
        <v>0</v>
      </c>
    </row>
    <row r="1853" spans="1:12" ht="15">
      <c r="A1853" s="112" t="s">
        <v>3134</v>
      </c>
      <c r="B1853" s="112" t="s">
        <v>3155</v>
      </c>
      <c r="C1853" s="112">
        <v>2</v>
      </c>
      <c r="D1853" s="117">
        <v>0.0010130829420760378</v>
      </c>
      <c r="E1853" s="117">
        <v>2.538028848509809</v>
      </c>
      <c r="F1853" s="112" t="s">
        <v>3043</v>
      </c>
      <c r="G1853" s="112" t="b">
        <v>0</v>
      </c>
      <c r="H1853" s="112" t="b">
        <v>0</v>
      </c>
      <c r="I1853" s="112" t="b">
        <v>0</v>
      </c>
      <c r="J1853" s="112" t="b">
        <v>0</v>
      </c>
      <c r="K1853" s="112" t="b">
        <v>0</v>
      </c>
      <c r="L1853" s="112" t="b">
        <v>0</v>
      </c>
    </row>
    <row r="1854" spans="1:12" ht="15">
      <c r="A1854" s="112" t="s">
        <v>3155</v>
      </c>
      <c r="B1854" s="112" t="s">
        <v>3718</v>
      </c>
      <c r="C1854" s="112">
        <v>2</v>
      </c>
      <c r="D1854" s="117">
        <v>0.0010130829420760378</v>
      </c>
      <c r="E1854" s="117">
        <v>2.71412010756549</v>
      </c>
      <c r="F1854" s="112" t="s">
        <v>3043</v>
      </c>
      <c r="G1854" s="112" t="b">
        <v>0</v>
      </c>
      <c r="H1854" s="112" t="b">
        <v>0</v>
      </c>
      <c r="I1854" s="112" t="b">
        <v>0</v>
      </c>
      <c r="J1854" s="112" t="b">
        <v>0</v>
      </c>
      <c r="K1854" s="112" t="b">
        <v>0</v>
      </c>
      <c r="L1854" s="112" t="b">
        <v>0</v>
      </c>
    </row>
    <row r="1855" spans="1:12" ht="15">
      <c r="A1855" s="112" t="s">
        <v>3718</v>
      </c>
      <c r="B1855" s="112" t="s">
        <v>3418</v>
      </c>
      <c r="C1855" s="112">
        <v>2</v>
      </c>
      <c r="D1855" s="117">
        <v>0.0010130829420760378</v>
      </c>
      <c r="E1855" s="117">
        <v>2.617210094557434</v>
      </c>
      <c r="F1855" s="112" t="s">
        <v>3043</v>
      </c>
      <c r="G1855" s="112" t="b">
        <v>0</v>
      </c>
      <c r="H1855" s="112" t="b">
        <v>0</v>
      </c>
      <c r="I1855" s="112" t="b">
        <v>0</v>
      </c>
      <c r="J1855" s="112" t="b">
        <v>0</v>
      </c>
      <c r="K1855" s="112" t="b">
        <v>0</v>
      </c>
      <c r="L1855" s="112" t="b">
        <v>0</v>
      </c>
    </row>
    <row r="1856" spans="1:12" ht="15">
      <c r="A1856" s="112" t="s">
        <v>3359</v>
      </c>
      <c r="B1856" s="112" t="s">
        <v>3499</v>
      </c>
      <c r="C1856" s="112">
        <v>2</v>
      </c>
      <c r="D1856" s="117">
        <v>0.0010130829420760378</v>
      </c>
      <c r="E1856" s="117">
        <v>2.3161800988934527</v>
      </c>
      <c r="F1856" s="112" t="s">
        <v>3043</v>
      </c>
      <c r="G1856" s="112" t="b">
        <v>0</v>
      </c>
      <c r="H1856" s="112" t="b">
        <v>0</v>
      </c>
      <c r="I1856" s="112" t="b">
        <v>0</v>
      </c>
      <c r="J1856" s="112" t="b">
        <v>0</v>
      </c>
      <c r="K1856" s="112" t="b">
        <v>1</v>
      </c>
      <c r="L1856" s="112" t="b">
        <v>0</v>
      </c>
    </row>
    <row r="1857" spans="1:12" ht="15">
      <c r="A1857" s="112" t="s">
        <v>3499</v>
      </c>
      <c r="B1857" s="112" t="s">
        <v>3940</v>
      </c>
      <c r="C1857" s="112">
        <v>2</v>
      </c>
      <c r="D1857" s="117">
        <v>0.0010130829420760378</v>
      </c>
      <c r="E1857" s="117">
        <v>2.71412010756549</v>
      </c>
      <c r="F1857" s="112" t="s">
        <v>3043</v>
      </c>
      <c r="G1857" s="112" t="b">
        <v>0</v>
      </c>
      <c r="H1857" s="112" t="b">
        <v>1</v>
      </c>
      <c r="I1857" s="112" t="b">
        <v>0</v>
      </c>
      <c r="J1857" s="112" t="b">
        <v>0</v>
      </c>
      <c r="K1857" s="112" t="b">
        <v>0</v>
      </c>
      <c r="L1857" s="112" t="b">
        <v>0</v>
      </c>
    </row>
    <row r="1858" spans="1:12" ht="15">
      <c r="A1858" s="112" t="s">
        <v>3940</v>
      </c>
      <c r="B1858" s="112" t="s">
        <v>3080</v>
      </c>
      <c r="C1858" s="112">
        <v>2</v>
      </c>
      <c r="D1858" s="117">
        <v>0.0010130829420760378</v>
      </c>
      <c r="E1858" s="117">
        <v>1.9359688571818465</v>
      </c>
      <c r="F1858" s="112" t="s">
        <v>3043</v>
      </c>
      <c r="G1858" s="112" t="b">
        <v>0</v>
      </c>
      <c r="H1858" s="112" t="b">
        <v>0</v>
      </c>
      <c r="I1858" s="112" t="b">
        <v>0</v>
      </c>
      <c r="J1858" s="112" t="b">
        <v>0</v>
      </c>
      <c r="K1858" s="112" t="b">
        <v>0</v>
      </c>
      <c r="L1858" s="112" t="b">
        <v>0</v>
      </c>
    </row>
    <row r="1859" spans="1:12" ht="15">
      <c r="A1859" s="112" t="s">
        <v>3080</v>
      </c>
      <c r="B1859" s="112" t="s">
        <v>3459</v>
      </c>
      <c r="C1859" s="112">
        <v>2</v>
      </c>
      <c r="D1859" s="117">
        <v>0.0010130829420760378</v>
      </c>
      <c r="E1859" s="117">
        <v>1.9012067509226347</v>
      </c>
      <c r="F1859" s="112" t="s">
        <v>3043</v>
      </c>
      <c r="G1859" s="112" t="b">
        <v>0</v>
      </c>
      <c r="H1859" s="112" t="b">
        <v>0</v>
      </c>
      <c r="I1859" s="112" t="b">
        <v>0</v>
      </c>
      <c r="J1859" s="112" t="b">
        <v>0</v>
      </c>
      <c r="K1859" s="112" t="b">
        <v>0</v>
      </c>
      <c r="L1859" s="112" t="b">
        <v>0</v>
      </c>
    </row>
    <row r="1860" spans="1:12" ht="15">
      <c r="A1860" s="112" t="s">
        <v>3459</v>
      </c>
      <c r="B1860" s="112" t="s">
        <v>3941</v>
      </c>
      <c r="C1860" s="112">
        <v>2</v>
      </c>
      <c r="D1860" s="117">
        <v>0.0010130829420760378</v>
      </c>
      <c r="E1860" s="117">
        <v>3.0151501032294714</v>
      </c>
      <c r="F1860" s="112" t="s">
        <v>3043</v>
      </c>
      <c r="G1860" s="112" t="b">
        <v>0</v>
      </c>
      <c r="H1860" s="112" t="b">
        <v>0</v>
      </c>
      <c r="I1860" s="112" t="b">
        <v>0</v>
      </c>
      <c r="J1860" s="112" t="b">
        <v>0</v>
      </c>
      <c r="K1860" s="112" t="b">
        <v>0</v>
      </c>
      <c r="L1860" s="112" t="b">
        <v>0</v>
      </c>
    </row>
    <row r="1861" spans="1:12" ht="15">
      <c r="A1861" s="112" t="s">
        <v>3941</v>
      </c>
      <c r="B1861" s="112" t="s">
        <v>3942</v>
      </c>
      <c r="C1861" s="112">
        <v>2</v>
      </c>
      <c r="D1861" s="117">
        <v>0.0010130829420760378</v>
      </c>
      <c r="E1861" s="117">
        <v>3.0151501032294714</v>
      </c>
      <c r="F1861" s="112" t="s">
        <v>3043</v>
      </c>
      <c r="G1861" s="112" t="b">
        <v>0</v>
      </c>
      <c r="H1861" s="112" t="b">
        <v>0</v>
      </c>
      <c r="I1861" s="112" t="b">
        <v>0</v>
      </c>
      <c r="J1861" s="112" t="b">
        <v>0</v>
      </c>
      <c r="K1861" s="112" t="b">
        <v>1</v>
      </c>
      <c r="L1861" s="112" t="b">
        <v>0</v>
      </c>
    </row>
    <row r="1862" spans="1:12" ht="15">
      <c r="A1862" s="112" t="s">
        <v>3942</v>
      </c>
      <c r="B1862" s="112" t="s">
        <v>3943</v>
      </c>
      <c r="C1862" s="112">
        <v>2</v>
      </c>
      <c r="D1862" s="117">
        <v>0.0010130829420760378</v>
      </c>
      <c r="E1862" s="117">
        <v>3.0151501032294714</v>
      </c>
      <c r="F1862" s="112" t="s">
        <v>3043</v>
      </c>
      <c r="G1862" s="112" t="b">
        <v>0</v>
      </c>
      <c r="H1862" s="112" t="b">
        <v>1</v>
      </c>
      <c r="I1862" s="112" t="b">
        <v>0</v>
      </c>
      <c r="J1862" s="112" t="b">
        <v>0</v>
      </c>
      <c r="K1862" s="112" t="b">
        <v>0</v>
      </c>
      <c r="L1862" s="112" t="b">
        <v>0</v>
      </c>
    </row>
    <row r="1863" spans="1:12" ht="15">
      <c r="A1863" s="112" t="s">
        <v>3943</v>
      </c>
      <c r="B1863" s="112" t="s">
        <v>3944</v>
      </c>
      <c r="C1863" s="112">
        <v>2</v>
      </c>
      <c r="D1863" s="117">
        <v>0.0010130829420760378</v>
      </c>
      <c r="E1863" s="117">
        <v>3.0151501032294714</v>
      </c>
      <c r="F1863" s="112" t="s">
        <v>3043</v>
      </c>
      <c r="G1863" s="112" t="b">
        <v>0</v>
      </c>
      <c r="H1863" s="112" t="b">
        <v>0</v>
      </c>
      <c r="I1863" s="112" t="b">
        <v>0</v>
      </c>
      <c r="J1863" s="112" t="b">
        <v>0</v>
      </c>
      <c r="K1863" s="112" t="b">
        <v>1</v>
      </c>
      <c r="L1863" s="112" t="b">
        <v>0</v>
      </c>
    </row>
    <row r="1864" spans="1:12" ht="15">
      <c r="A1864" s="112" t="s">
        <v>3944</v>
      </c>
      <c r="B1864" s="112" t="s">
        <v>3945</v>
      </c>
      <c r="C1864" s="112">
        <v>2</v>
      </c>
      <c r="D1864" s="117">
        <v>0.0010130829420760378</v>
      </c>
      <c r="E1864" s="117">
        <v>3.0151501032294714</v>
      </c>
      <c r="F1864" s="112" t="s">
        <v>3043</v>
      </c>
      <c r="G1864" s="112" t="b">
        <v>0</v>
      </c>
      <c r="H1864" s="112" t="b">
        <v>1</v>
      </c>
      <c r="I1864" s="112" t="b">
        <v>0</v>
      </c>
      <c r="J1864" s="112" t="b">
        <v>0</v>
      </c>
      <c r="K1864" s="112" t="b">
        <v>0</v>
      </c>
      <c r="L1864" s="112" t="b">
        <v>0</v>
      </c>
    </row>
    <row r="1865" spans="1:12" ht="15">
      <c r="A1865" s="112" t="s">
        <v>3945</v>
      </c>
      <c r="B1865" s="112" t="s">
        <v>3101</v>
      </c>
      <c r="C1865" s="112">
        <v>2</v>
      </c>
      <c r="D1865" s="117">
        <v>0.0010130829420760378</v>
      </c>
      <c r="E1865" s="117">
        <v>2.361937589454128</v>
      </c>
      <c r="F1865" s="112" t="s">
        <v>3043</v>
      </c>
      <c r="G1865" s="112" t="b">
        <v>0</v>
      </c>
      <c r="H1865" s="112" t="b">
        <v>0</v>
      </c>
      <c r="I1865" s="112" t="b">
        <v>0</v>
      </c>
      <c r="J1865" s="112" t="b">
        <v>0</v>
      </c>
      <c r="K1865" s="112" t="b">
        <v>0</v>
      </c>
      <c r="L1865" s="112" t="b">
        <v>0</v>
      </c>
    </row>
    <row r="1866" spans="1:12" ht="15">
      <c r="A1866" s="112" t="s">
        <v>3101</v>
      </c>
      <c r="B1866" s="112" t="s">
        <v>3946</v>
      </c>
      <c r="C1866" s="112">
        <v>2</v>
      </c>
      <c r="D1866" s="117">
        <v>0.0010130829420760378</v>
      </c>
      <c r="E1866" s="117">
        <v>2.361937589454128</v>
      </c>
      <c r="F1866" s="112" t="s">
        <v>3043</v>
      </c>
      <c r="G1866" s="112" t="b">
        <v>0</v>
      </c>
      <c r="H1866" s="112" t="b">
        <v>0</v>
      </c>
      <c r="I1866" s="112" t="b">
        <v>0</v>
      </c>
      <c r="J1866" s="112" t="b">
        <v>0</v>
      </c>
      <c r="K1866" s="112" t="b">
        <v>0</v>
      </c>
      <c r="L1866" s="112" t="b">
        <v>0</v>
      </c>
    </row>
    <row r="1867" spans="1:12" ht="15">
      <c r="A1867" s="112" t="s">
        <v>3946</v>
      </c>
      <c r="B1867" s="112" t="s">
        <v>3947</v>
      </c>
      <c r="C1867" s="112">
        <v>2</v>
      </c>
      <c r="D1867" s="117">
        <v>0.0010130829420760378</v>
      </c>
      <c r="E1867" s="117">
        <v>3.0151501032294714</v>
      </c>
      <c r="F1867" s="112" t="s">
        <v>3043</v>
      </c>
      <c r="G1867" s="112" t="b">
        <v>0</v>
      </c>
      <c r="H1867" s="112" t="b">
        <v>0</v>
      </c>
      <c r="I1867" s="112" t="b">
        <v>0</v>
      </c>
      <c r="J1867" s="112" t="b">
        <v>0</v>
      </c>
      <c r="K1867" s="112" t="b">
        <v>0</v>
      </c>
      <c r="L1867" s="112" t="b">
        <v>0</v>
      </c>
    </row>
    <row r="1868" spans="1:12" ht="15">
      <c r="A1868" s="112" t="s">
        <v>3947</v>
      </c>
      <c r="B1868" s="112" t="s">
        <v>3948</v>
      </c>
      <c r="C1868" s="112">
        <v>2</v>
      </c>
      <c r="D1868" s="117">
        <v>0.0010130829420760378</v>
      </c>
      <c r="E1868" s="117">
        <v>3.0151501032294714</v>
      </c>
      <c r="F1868" s="112" t="s">
        <v>3043</v>
      </c>
      <c r="G1868" s="112" t="b">
        <v>0</v>
      </c>
      <c r="H1868" s="112" t="b">
        <v>0</v>
      </c>
      <c r="I1868" s="112" t="b">
        <v>0</v>
      </c>
      <c r="J1868" s="112" t="b">
        <v>0</v>
      </c>
      <c r="K1868" s="112" t="b">
        <v>0</v>
      </c>
      <c r="L1868" s="112" t="b">
        <v>0</v>
      </c>
    </row>
    <row r="1869" spans="1:12" ht="15">
      <c r="A1869" s="112" t="s">
        <v>3948</v>
      </c>
      <c r="B1869" s="112" t="s">
        <v>3209</v>
      </c>
      <c r="C1869" s="112">
        <v>2</v>
      </c>
      <c r="D1869" s="117">
        <v>0.0010130829420760378</v>
      </c>
      <c r="E1869" s="117">
        <v>2.617210094557434</v>
      </c>
      <c r="F1869" s="112" t="s">
        <v>3043</v>
      </c>
      <c r="G1869" s="112" t="b">
        <v>0</v>
      </c>
      <c r="H1869" s="112" t="b">
        <v>0</v>
      </c>
      <c r="I1869" s="112" t="b">
        <v>0</v>
      </c>
      <c r="J1869" s="112" t="b">
        <v>0</v>
      </c>
      <c r="K1869" s="112" t="b">
        <v>0</v>
      </c>
      <c r="L1869" s="112" t="b">
        <v>0</v>
      </c>
    </row>
    <row r="1870" spans="1:12" ht="15">
      <c r="A1870" s="112" t="s">
        <v>3209</v>
      </c>
      <c r="B1870" s="112" t="s">
        <v>3209</v>
      </c>
      <c r="C1870" s="112">
        <v>2</v>
      </c>
      <c r="D1870" s="117">
        <v>0.0010130829420760378</v>
      </c>
      <c r="E1870" s="117">
        <v>2.219270085885396</v>
      </c>
      <c r="F1870" s="112" t="s">
        <v>3043</v>
      </c>
      <c r="G1870" s="112" t="b">
        <v>0</v>
      </c>
      <c r="H1870" s="112" t="b">
        <v>0</v>
      </c>
      <c r="I1870" s="112" t="b">
        <v>0</v>
      </c>
      <c r="J1870" s="112" t="b">
        <v>0</v>
      </c>
      <c r="K1870" s="112" t="b">
        <v>0</v>
      </c>
      <c r="L1870" s="112" t="b">
        <v>0</v>
      </c>
    </row>
    <row r="1871" spans="1:12" ht="15">
      <c r="A1871" s="112" t="s">
        <v>3209</v>
      </c>
      <c r="B1871" s="112" t="s">
        <v>3949</v>
      </c>
      <c r="C1871" s="112">
        <v>2</v>
      </c>
      <c r="D1871" s="117">
        <v>0.0010130829420760378</v>
      </c>
      <c r="E1871" s="117">
        <v>2.617210094557434</v>
      </c>
      <c r="F1871" s="112" t="s">
        <v>3043</v>
      </c>
      <c r="G1871" s="112" t="b">
        <v>0</v>
      </c>
      <c r="H1871" s="112" t="b">
        <v>0</v>
      </c>
      <c r="I1871" s="112" t="b">
        <v>0</v>
      </c>
      <c r="J1871" s="112" t="b">
        <v>1</v>
      </c>
      <c r="K1871" s="112" t="b">
        <v>0</v>
      </c>
      <c r="L1871" s="112" t="b">
        <v>0</v>
      </c>
    </row>
    <row r="1872" spans="1:12" ht="15">
      <c r="A1872" s="112" t="s">
        <v>3949</v>
      </c>
      <c r="B1872" s="112" t="s">
        <v>3950</v>
      </c>
      <c r="C1872" s="112">
        <v>2</v>
      </c>
      <c r="D1872" s="117">
        <v>0.0010130829420760378</v>
      </c>
      <c r="E1872" s="117">
        <v>3.0151501032294714</v>
      </c>
      <c r="F1872" s="112" t="s">
        <v>3043</v>
      </c>
      <c r="G1872" s="112" t="b">
        <v>1</v>
      </c>
      <c r="H1872" s="112" t="b">
        <v>0</v>
      </c>
      <c r="I1872" s="112" t="b">
        <v>0</v>
      </c>
      <c r="J1872" s="112" t="b">
        <v>0</v>
      </c>
      <c r="K1872" s="112" t="b">
        <v>0</v>
      </c>
      <c r="L1872" s="112" t="b">
        <v>0</v>
      </c>
    </row>
    <row r="1873" spans="1:12" ht="15">
      <c r="A1873" s="112" t="s">
        <v>3950</v>
      </c>
      <c r="B1873" s="112" t="s">
        <v>3951</v>
      </c>
      <c r="C1873" s="112">
        <v>2</v>
      </c>
      <c r="D1873" s="117">
        <v>0.0010130829420760378</v>
      </c>
      <c r="E1873" s="117">
        <v>3.0151501032294714</v>
      </c>
      <c r="F1873" s="112" t="s">
        <v>3043</v>
      </c>
      <c r="G1873" s="112" t="b">
        <v>0</v>
      </c>
      <c r="H1873" s="112" t="b">
        <v>0</v>
      </c>
      <c r="I1873" s="112" t="b">
        <v>0</v>
      </c>
      <c r="J1873" s="112" t="b">
        <v>0</v>
      </c>
      <c r="K1873" s="112" t="b">
        <v>0</v>
      </c>
      <c r="L1873" s="112" t="b">
        <v>0</v>
      </c>
    </row>
    <row r="1874" spans="1:12" ht="15">
      <c r="A1874" s="112" t="s">
        <v>3951</v>
      </c>
      <c r="B1874" s="112" t="s">
        <v>3098</v>
      </c>
      <c r="C1874" s="112">
        <v>2</v>
      </c>
      <c r="D1874" s="117">
        <v>0.0010130829420760378</v>
      </c>
      <c r="E1874" s="117">
        <v>1.918240090221415</v>
      </c>
      <c r="F1874" s="112" t="s">
        <v>3043</v>
      </c>
      <c r="G1874" s="112" t="b">
        <v>0</v>
      </c>
      <c r="H1874" s="112" t="b">
        <v>0</v>
      </c>
      <c r="I1874" s="112" t="b">
        <v>0</v>
      </c>
      <c r="J1874" s="112" t="b">
        <v>0</v>
      </c>
      <c r="K1874" s="112" t="b">
        <v>0</v>
      </c>
      <c r="L1874" s="112" t="b">
        <v>0</v>
      </c>
    </row>
    <row r="1875" spans="1:12" ht="15">
      <c r="A1875" s="112" t="s">
        <v>3114</v>
      </c>
      <c r="B1875" s="112" t="s">
        <v>3499</v>
      </c>
      <c r="C1875" s="112">
        <v>2</v>
      </c>
      <c r="D1875" s="117">
        <v>0.0010130829420760378</v>
      </c>
      <c r="E1875" s="117">
        <v>1.6534222672118786</v>
      </c>
      <c r="F1875" s="112" t="s">
        <v>3043</v>
      </c>
      <c r="G1875" s="112" t="b">
        <v>0</v>
      </c>
      <c r="H1875" s="112" t="b">
        <v>0</v>
      </c>
      <c r="I1875" s="112" t="b">
        <v>0</v>
      </c>
      <c r="J1875" s="112" t="b">
        <v>0</v>
      </c>
      <c r="K1875" s="112" t="b">
        <v>1</v>
      </c>
      <c r="L1875" s="112" t="b">
        <v>0</v>
      </c>
    </row>
    <row r="1876" spans="1:12" ht="15">
      <c r="A1876" s="112" t="s">
        <v>3499</v>
      </c>
      <c r="B1876" s="112" t="s">
        <v>3952</v>
      </c>
      <c r="C1876" s="112">
        <v>2</v>
      </c>
      <c r="D1876" s="117">
        <v>0.0010130829420760378</v>
      </c>
      <c r="E1876" s="117">
        <v>2.71412010756549</v>
      </c>
      <c r="F1876" s="112" t="s">
        <v>3043</v>
      </c>
      <c r="G1876" s="112" t="b">
        <v>0</v>
      </c>
      <c r="H1876" s="112" t="b">
        <v>1</v>
      </c>
      <c r="I1876" s="112" t="b">
        <v>0</v>
      </c>
      <c r="J1876" s="112" t="b">
        <v>0</v>
      </c>
      <c r="K1876" s="112" t="b">
        <v>0</v>
      </c>
      <c r="L1876" s="112" t="b">
        <v>0</v>
      </c>
    </row>
    <row r="1877" spans="1:12" ht="15">
      <c r="A1877" s="112" t="s">
        <v>3952</v>
      </c>
      <c r="B1877" s="112" t="s">
        <v>3344</v>
      </c>
      <c r="C1877" s="112">
        <v>2</v>
      </c>
      <c r="D1877" s="117">
        <v>0.0010130829420760378</v>
      </c>
      <c r="E1877" s="117">
        <v>2.83905884417379</v>
      </c>
      <c r="F1877" s="112" t="s">
        <v>3043</v>
      </c>
      <c r="G1877" s="112" t="b">
        <v>0</v>
      </c>
      <c r="H1877" s="112" t="b">
        <v>0</v>
      </c>
      <c r="I1877" s="112" t="b">
        <v>0</v>
      </c>
      <c r="J1877" s="112" t="b">
        <v>0</v>
      </c>
      <c r="K1877" s="112" t="b">
        <v>0</v>
      </c>
      <c r="L1877" s="112" t="b">
        <v>0</v>
      </c>
    </row>
    <row r="1878" spans="1:12" ht="15">
      <c r="A1878" s="112" t="s">
        <v>3344</v>
      </c>
      <c r="B1878" s="112" t="s">
        <v>3113</v>
      </c>
      <c r="C1878" s="112">
        <v>2</v>
      </c>
      <c r="D1878" s="117">
        <v>0.0010130829420760378</v>
      </c>
      <c r="E1878" s="117">
        <v>2.236998852845828</v>
      </c>
      <c r="F1878" s="112" t="s">
        <v>3043</v>
      </c>
      <c r="G1878" s="112" t="b">
        <v>0</v>
      </c>
      <c r="H1878" s="112" t="b">
        <v>0</v>
      </c>
      <c r="I1878" s="112" t="b">
        <v>0</v>
      </c>
      <c r="J1878" s="112" t="b">
        <v>0</v>
      </c>
      <c r="K1878" s="112" t="b">
        <v>0</v>
      </c>
      <c r="L1878" s="112" t="b">
        <v>0</v>
      </c>
    </row>
    <row r="1879" spans="1:12" ht="15">
      <c r="A1879" s="112" t="s">
        <v>3113</v>
      </c>
      <c r="B1879" s="112" t="s">
        <v>3419</v>
      </c>
      <c r="C1879" s="112">
        <v>2</v>
      </c>
      <c r="D1879" s="117">
        <v>0.0010130829420760378</v>
      </c>
      <c r="E1879" s="117">
        <v>2.413090111901509</v>
      </c>
      <c r="F1879" s="112" t="s">
        <v>3043</v>
      </c>
      <c r="G1879" s="112" t="b">
        <v>0</v>
      </c>
      <c r="H1879" s="112" t="b">
        <v>0</v>
      </c>
      <c r="I1879" s="112" t="b">
        <v>0</v>
      </c>
      <c r="J1879" s="112" t="b">
        <v>0</v>
      </c>
      <c r="K1879" s="112" t="b">
        <v>0</v>
      </c>
      <c r="L1879" s="112" t="b">
        <v>0</v>
      </c>
    </row>
    <row r="1880" spans="1:12" ht="15">
      <c r="A1880" s="112" t="s">
        <v>3419</v>
      </c>
      <c r="B1880" s="112" t="s">
        <v>3500</v>
      </c>
      <c r="C1880" s="112">
        <v>2</v>
      </c>
      <c r="D1880" s="117">
        <v>0.0010130829420760378</v>
      </c>
      <c r="E1880" s="117">
        <v>2.71412010756549</v>
      </c>
      <c r="F1880" s="112" t="s">
        <v>3043</v>
      </c>
      <c r="G1880" s="112" t="b">
        <v>0</v>
      </c>
      <c r="H1880" s="112" t="b">
        <v>0</v>
      </c>
      <c r="I1880" s="112" t="b">
        <v>0</v>
      </c>
      <c r="J1880" s="112" t="b">
        <v>0</v>
      </c>
      <c r="K1880" s="112" t="b">
        <v>0</v>
      </c>
      <c r="L1880" s="112" t="b">
        <v>0</v>
      </c>
    </row>
    <row r="1881" spans="1:12" ht="15">
      <c r="A1881" s="112" t="s">
        <v>3500</v>
      </c>
      <c r="B1881" s="112" t="s">
        <v>3136</v>
      </c>
      <c r="C1881" s="112">
        <v>2</v>
      </c>
      <c r="D1881" s="117">
        <v>0.0010130829420760378</v>
      </c>
      <c r="E1881" s="117">
        <v>2.236998852845828</v>
      </c>
      <c r="F1881" s="112" t="s">
        <v>3043</v>
      </c>
      <c r="G1881" s="112" t="b">
        <v>0</v>
      </c>
      <c r="H1881" s="112" t="b">
        <v>0</v>
      </c>
      <c r="I1881" s="112" t="b">
        <v>0</v>
      </c>
      <c r="J1881" s="112" t="b">
        <v>0</v>
      </c>
      <c r="K1881" s="112" t="b">
        <v>0</v>
      </c>
      <c r="L1881" s="112" t="b">
        <v>0</v>
      </c>
    </row>
    <row r="1882" spans="1:12" ht="15">
      <c r="A1882" s="112" t="s">
        <v>3136</v>
      </c>
      <c r="B1882" s="112" t="s">
        <v>3501</v>
      </c>
      <c r="C1882" s="112">
        <v>2</v>
      </c>
      <c r="D1882" s="117">
        <v>0.0010130829420760378</v>
      </c>
      <c r="E1882" s="117">
        <v>2.236998852845828</v>
      </c>
      <c r="F1882" s="112" t="s">
        <v>3043</v>
      </c>
      <c r="G1882" s="112" t="b">
        <v>0</v>
      </c>
      <c r="H1882" s="112" t="b">
        <v>0</v>
      </c>
      <c r="I1882" s="112" t="b">
        <v>0</v>
      </c>
      <c r="J1882" s="112" t="b">
        <v>0</v>
      </c>
      <c r="K1882" s="112" t="b">
        <v>0</v>
      </c>
      <c r="L1882" s="112" t="b">
        <v>0</v>
      </c>
    </row>
    <row r="1883" spans="1:12" ht="15">
      <c r="A1883" s="112" t="s">
        <v>3501</v>
      </c>
      <c r="B1883" s="112" t="s">
        <v>3953</v>
      </c>
      <c r="C1883" s="112">
        <v>2</v>
      </c>
      <c r="D1883" s="117">
        <v>0.0010130829420760378</v>
      </c>
      <c r="E1883" s="117">
        <v>2.71412010756549</v>
      </c>
      <c r="F1883" s="112" t="s">
        <v>3043</v>
      </c>
      <c r="G1883" s="112" t="b">
        <v>0</v>
      </c>
      <c r="H1883" s="112" t="b">
        <v>0</v>
      </c>
      <c r="I1883" s="112" t="b">
        <v>0</v>
      </c>
      <c r="J1883" s="112" t="b">
        <v>0</v>
      </c>
      <c r="K1883" s="112" t="b">
        <v>1</v>
      </c>
      <c r="L1883" s="112" t="b">
        <v>0</v>
      </c>
    </row>
    <row r="1884" spans="1:12" ht="15">
      <c r="A1884" s="112" t="s">
        <v>3953</v>
      </c>
      <c r="B1884" s="112" t="s">
        <v>3719</v>
      </c>
      <c r="C1884" s="112">
        <v>2</v>
      </c>
      <c r="D1884" s="117">
        <v>0.0010130829420760378</v>
      </c>
      <c r="E1884" s="117">
        <v>3.0151501032294714</v>
      </c>
      <c r="F1884" s="112" t="s">
        <v>3043</v>
      </c>
      <c r="G1884" s="112" t="b">
        <v>0</v>
      </c>
      <c r="H1884" s="112" t="b">
        <v>1</v>
      </c>
      <c r="I1884" s="112" t="b">
        <v>0</v>
      </c>
      <c r="J1884" s="112" t="b">
        <v>0</v>
      </c>
      <c r="K1884" s="112" t="b">
        <v>0</v>
      </c>
      <c r="L1884" s="112" t="b">
        <v>0</v>
      </c>
    </row>
    <row r="1885" spans="1:12" ht="15">
      <c r="A1885" s="112" t="s">
        <v>3719</v>
      </c>
      <c r="B1885" s="112" t="s">
        <v>3588</v>
      </c>
      <c r="C1885" s="112">
        <v>2</v>
      </c>
      <c r="D1885" s="117">
        <v>0.0010130829420760378</v>
      </c>
      <c r="E1885" s="117">
        <v>3.0151501032294714</v>
      </c>
      <c r="F1885" s="112" t="s">
        <v>3043</v>
      </c>
      <c r="G1885" s="112" t="b">
        <v>0</v>
      </c>
      <c r="H1885" s="112" t="b">
        <v>0</v>
      </c>
      <c r="I1885" s="112" t="b">
        <v>0</v>
      </c>
      <c r="J1885" s="112" t="b">
        <v>0</v>
      </c>
      <c r="K1885" s="112" t="b">
        <v>1</v>
      </c>
      <c r="L1885" s="112" t="b">
        <v>0</v>
      </c>
    </row>
    <row r="1886" spans="1:12" ht="15">
      <c r="A1886" s="112" t="s">
        <v>3588</v>
      </c>
      <c r="B1886" s="112" t="s">
        <v>3954</v>
      </c>
      <c r="C1886" s="112">
        <v>2</v>
      </c>
      <c r="D1886" s="117">
        <v>0.0010130829420760378</v>
      </c>
      <c r="E1886" s="117">
        <v>3.0151501032294714</v>
      </c>
      <c r="F1886" s="112" t="s">
        <v>3043</v>
      </c>
      <c r="G1886" s="112" t="b">
        <v>0</v>
      </c>
      <c r="H1886" s="112" t="b">
        <v>1</v>
      </c>
      <c r="I1886" s="112" t="b">
        <v>0</v>
      </c>
      <c r="J1886" s="112" t="b">
        <v>0</v>
      </c>
      <c r="K1886" s="112" t="b">
        <v>0</v>
      </c>
      <c r="L1886" s="112" t="b">
        <v>0</v>
      </c>
    </row>
    <row r="1887" spans="1:12" ht="15">
      <c r="A1887" s="112" t="s">
        <v>3954</v>
      </c>
      <c r="B1887" s="112" t="s">
        <v>3955</v>
      </c>
      <c r="C1887" s="112">
        <v>2</v>
      </c>
      <c r="D1887" s="117">
        <v>0.0010130829420760378</v>
      </c>
      <c r="E1887" s="117">
        <v>3.0151501032294714</v>
      </c>
      <c r="F1887" s="112" t="s">
        <v>3043</v>
      </c>
      <c r="G1887" s="112" t="b">
        <v>0</v>
      </c>
      <c r="H1887" s="112" t="b">
        <v>0</v>
      </c>
      <c r="I1887" s="112" t="b">
        <v>0</v>
      </c>
      <c r="J1887" s="112" t="b">
        <v>0</v>
      </c>
      <c r="K1887" s="112" t="b">
        <v>0</v>
      </c>
      <c r="L1887" s="112" t="b">
        <v>0</v>
      </c>
    </row>
    <row r="1888" spans="1:12" ht="15">
      <c r="A1888" s="112" t="s">
        <v>3955</v>
      </c>
      <c r="B1888" s="112" t="s">
        <v>3956</v>
      </c>
      <c r="C1888" s="112">
        <v>2</v>
      </c>
      <c r="D1888" s="117">
        <v>0.0010130829420760378</v>
      </c>
      <c r="E1888" s="117">
        <v>3.0151501032294714</v>
      </c>
      <c r="F1888" s="112" t="s">
        <v>3043</v>
      </c>
      <c r="G1888" s="112" t="b">
        <v>0</v>
      </c>
      <c r="H1888" s="112" t="b">
        <v>0</v>
      </c>
      <c r="I1888" s="112" t="b">
        <v>0</v>
      </c>
      <c r="J1888" s="112" t="b">
        <v>0</v>
      </c>
      <c r="K1888" s="112" t="b">
        <v>0</v>
      </c>
      <c r="L1888" s="112" t="b">
        <v>0</v>
      </c>
    </row>
    <row r="1889" spans="1:12" ht="15">
      <c r="A1889" s="112" t="s">
        <v>3956</v>
      </c>
      <c r="B1889" s="112" t="s">
        <v>3098</v>
      </c>
      <c r="C1889" s="112">
        <v>2</v>
      </c>
      <c r="D1889" s="117">
        <v>0.0010130829420760378</v>
      </c>
      <c r="E1889" s="117">
        <v>1.918240090221415</v>
      </c>
      <c r="F1889" s="112" t="s">
        <v>3043</v>
      </c>
      <c r="G1889" s="112" t="b">
        <v>0</v>
      </c>
      <c r="H1889" s="112" t="b">
        <v>0</v>
      </c>
      <c r="I1889" s="112" t="b">
        <v>0</v>
      </c>
      <c r="J1889" s="112" t="b">
        <v>0</v>
      </c>
      <c r="K1889" s="112" t="b">
        <v>0</v>
      </c>
      <c r="L1889" s="112" t="b">
        <v>0</v>
      </c>
    </row>
    <row r="1890" spans="1:12" ht="15">
      <c r="A1890" s="112" t="s">
        <v>3098</v>
      </c>
      <c r="B1890" s="112" t="s">
        <v>3264</v>
      </c>
      <c r="C1890" s="112">
        <v>2</v>
      </c>
      <c r="D1890" s="117">
        <v>0.0010130829420760378</v>
      </c>
      <c r="E1890" s="117">
        <v>1.7421488311657338</v>
      </c>
      <c r="F1890" s="112" t="s">
        <v>3043</v>
      </c>
      <c r="G1890" s="112" t="b">
        <v>0</v>
      </c>
      <c r="H1890" s="112" t="b">
        <v>0</v>
      </c>
      <c r="I1890" s="112" t="b">
        <v>0</v>
      </c>
      <c r="J1890" s="112" t="b">
        <v>0</v>
      </c>
      <c r="K1890" s="112" t="b">
        <v>0</v>
      </c>
      <c r="L1890" s="112" t="b">
        <v>0</v>
      </c>
    </row>
    <row r="1891" spans="1:12" ht="15">
      <c r="A1891" s="112" t="s">
        <v>3264</v>
      </c>
      <c r="B1891" s="112" t="s">
        <v>3957</v>
      </c>
      <c r="C1891" s="112">
        <v>2</v>
      </c>
      <c r="D1891" s="117">
        <v>0.0010130829420760378</v>
      </c>
      <c r="E1891" s="117">
        <v>2.83905884417379</v>
      </c>
      <c r="F1891" s="112" t="s">
        <v>3043</v>
      </c>
      <c r="G1891" s="112" t="b">
        <v>0</v>
      </c>
      <c r="H1891" s="112" t="b">
        <v>0</v>
      </c>
      <c r="I1891" s="112" t="b">
        <v>0</v>
      </c>
      <c r="J1891" s="112" t="b">
        <v>0</v>
      </c>
      <c r="K1891" s="112" t="b">
        <v>0</v>
      </c>
      <c r="L1891" s="112" t="b">
        <v>0</v>
      </c>
    </row>
    <row r="1892" spans="1:12" ht="15">
      <c r="A1892" s="112" t="s">
        <v>3957</v>
      </c>
      <c r="B1892" s="112" t="s">
        <v>3958</v>
      </c>
      <c r="C1892" s="112">
        <v>2</v>
      </c>
      <c r="D1892" s="117">
        <v>0.0010130829420760378</v>
      </c>
      <c r="E1892" s="117">
        <v>3.0151501032294714</v>
      </c>
      <c r="F1892" s="112" t="s">
        <v>3043</v>
      </c>
      <c r="G1892" s="112" t="b">
        <v>0</v>
      </c>
      <c r="H1892" s="112" t="b">
        <v>0</v>
      </c>
      <c r="I1892" s="112" t="b">
        <v>0</v>
      </c>
      <c r="J1892" s="112" t="b">
        <v>0</v>
      </c>
      <c r="K1892" s="112" t="b">
        <v>0</v>
      </c>
      <c r="L1892" s="112" t="b">
        <v>0</v>
      </c>
    </row>
    <row r="1893" spans="1:12" ht="15">
      <c r="A1893" s="112" t="s">
        <v>3720</v>
      </c>
      <c r="B1893" s="112" t="s">
        <v>3498</v>
      </c>
      <c r="C1893" s="112">
        <v>2</v>
      </c>
      <c r="D1893" s="117">
        <v>0.0010130829420760378</v>
      </c>
      <c r="E1893" s="117">
        <v>2.71412010756549</v>
      </c>
      <c r="F1893" s="112" t="s">
        <v>3043</v>
      </c>
      <c r="G1893" s="112" t="b">
        <v>0</v>
      </c>
      <c r="H1893" s="112" t="b">
        <v>0</v>
      </c>
      <c r="I1893" s="112" t="b">
        <v>0</v>
      </c>
      <c r="J1893" s="112" t="b">
        <v>0</v>
      </c>
      <c r="K1893" s="112" t="b">
        <v>0</v>
      </c>
      <c r="L1893" s="112" t="b">
        <v>0</v>
      </c>
    </row>
    <row r="1894" spans="1:12" ht="15">
      <c r="A1894" s="112" t="s">
        <v>3498</v>
      </c>
      <c r="B1894" s="112" t="s">
        <v>3529</v>
      </c>
      <c r="C1894" s="112">
        <v>2</v>
      </c>
      <c r="D1894" s="117">
        <v>0.0010130829420760378</v>
      </c>
      <c r="E1894" s="117">
        <v>2.71412010756549</v>
      </c>
      <c r="F1894" s="112" t="s">
        <v>3043</v>
      </c>
      <c r="G1894" s="112" t="b">
        <v>0</v>
      </c>
      <c r="H1894" s="112" t="b">
        <v>0</v>
      </c>
      <c r="I1894" s="112" t="b">
        <v>0</v>
      </c>
      <c r="J1894" s="112" t="b">
        <v>0</v>
      </c>
      <c r="K1894" s="112" t="b">
        <v>0</v>
      </c>
      <c r="L1894" s="112" t="b">
        <v>0</v>
      </c>
    </row>
    <row r="1895" spans="1:12" ht="15">
      <c r="A1895" s="112" t="s">
        <v>3529</v>
      </c>
      <c r="B1895" s="112" t="s">
        <v>3626</v>
      </c>
      <c r="C1895" s="112">
        <v>2</v>
      </c>
      <c r="D1895" s="117">
        <v>0.0010130829420760378</v>
      </c>
      <c r="E1895" s="117">
        <v>3.0151501032294714</v>
      </c>
      <c r="F1895" s="112" t="s">
        <v>3043</v>
      </c>
      <c r="G1895" s="112" t="b">
        <v>0</v>
      </c>
      <c r="H1895" s="112" t="b">
        <v>0</v>
      </c>
      <c r="I1895" s="112" t="b">
        <v>0</v>
      </c>
      <c r="J1895" s="112" t="b">
        <v>0</v>
      </c>
      <c r="K1895" s="112" t="b">
        <v>0</v>
      </c>
      <c r="L1895" s="112" t="b">
        <v>0</v>
      </c>
    </row>
    <row r="1896" spans="1:12" ht="15">
      <c r="A1896" s="112" t="s">
        <v>3626</v>
      </c>
      <c r="B1896" s="112" t="s">
        <v>3959</v>
      </c>
      <c r="C1896" s="112">
        <v>2</v>
      </c>
      <c r="D1896" s="117">
        <v>0.0010130829420760378</v>
      </c>
      <c r="E1896" s="117">
        <v>3.0151501032294714</v>
      </c>
      <c r="F1896" s="112" t="s">
        <v>3043</v>
      </c>
      <c r="G1896" s="112" t="b">
        <v>0</v>
      </c>
      <c r="H1896" s="112" t="b">
        <v>0</v>
      </c>
      <c r="I1896" s="112" t="b">
        <v>0</v>
      </c>
      <c r="J1896" s="112" t="b">
        <v>0</v>
      </c>
      <c r="K1896" s="112" t="b">
        <v>0</v>
      </c>
      <c r="L1896" s="112" t="b">
        <v>0</v>
      </c>
    </row>
    <row r="1897" spans="1:12" ht="15">
      <c r="A1897" s="112" t="s">
        <v>3959</v>
      </c>
      <c r="B1897" s="112" t="s">
        <v>3960</v>
      </c>
      <c r="C1897" s="112">
        <v>2</v>
      </c>
      <c r="D1897" s="117">
        <v>0.0010130829420760378</v>
      </c>
      <c r="E1897" s="117">
        <v>3.0151501032294714</v>
      </c>
      <c r="F1897" s="112" t="s">
        <v>3043</v>
      </c>
      <c r="G1897" s="112" t="b">
        <v>0</v>
      </c>
      <c r="H1897" s="112" t="b">
        <v>0</v>
      </c>
      <c r="I1897" s="112" t="b">
        <v>0</v>
      </c>
      <c r="J1897" s="112" t="b">
        <v>0</v>
      </c>
      <c r="K1897" s="112" t="b">
        <v>0</v>
      </c>
      <c r="L1897" s="112" t="b">
        <v>0</v>
      </c>
    </row>
    <row r="1898" spans="1:12" ht="15">
      <c r="A1898" s="112" t="s">
        <v>3960</v>
      </c>
      <c r="B1898" s="112" t="s">
        <v>3961</v>
      </c>
      <c r="C1898" s="112">
        <v>2</v>
      </c>
      <c r="D1898" s="117">
        <v>0.0010130829420760378</v>
      </c>
      <c r="E1898" s="117">
        <v>3.0151501032294714</v>
      </c>
      <c r="F1898" s="112" t="s">
        <v>3043</v>
      </c>
      <c r="G1898" s="112" t="b">
        <v>0</v>
      </c>
      <c r="H1898" s="112" t="b">
        <v>0</v>
      </c>
      <c r="I1898" s="112" t="b">
        <v>0</v>
      </c>
      <c r="J1898" s="112" t="b">
        <v>0</v>
      </c>
      <c r="K1898" s="112" t="b">
        <v>0</v>
      </c>
      <c r="L1898" s="112" t="b">
        <v>0</v>
      </c>
    </row>
    <row r="1899" spans="1:12" ht="15">
      <c r="A1899" s="112" t="s">
        <v>3961</v>
      </c>
      <c r="B1899" s="112" t="s">
        <v>3962</v>
      </c>
      <c r="C1899" s="112">
        <v>2</v>
      </c>
      <c r="D1899" s="117">
        <v>0.0010130829420760378</v>
      </c>
      <c r="E1899" s="117">
        <v>3.0151501032294714</v>
      </c>
      <c r="F1899" s="112" t="s">
        <v>3043</v>
      </c>
      <c r="G1899" s="112" t="b">
        <v>0</v>
      </c>
      <c r="H1899" s="112" t="b">
        <v>0</v>
      </c>
      <c r="I1899" s="112" t="b">
        <v>0</v>
      </c>
      <c r="J1899" s="112" t="b">
        <v>0</v>
      </c>
      <c r="K1899" s="112" t="b">
        <v>0</v>
      </c>
      <c r="L1899" s="112" t="b">
        <v>0</v>
      </c>
    </row>
    <row r="1900" spans="1:12" ht="15">
      <c r="A1900" s="112" t="s">
        <v>3962</v>
      </c>
      <c r="B1900" s="112" t="s">
        <v>3502</v>
      </c>
      <c r="C1900" s="112">
        <v>2</v>
      </c>
      <c r="D1900" s="117">
        <v>0.0010130829420760378</v>
      </c>
      <c r="E1900" s="117">
        <v>2.71412010756549</v>
      </c>
      <c r="F1900" s="112" t="s">
        <v>3043</v>
      </c>
      <c r="G1900" s="112" t="b">
        <v>0</v>
      </c>
      <c r="H1900" s="112" t="b">
        <v>0</v>
      </c>
      <c r="I1900" s="112" t="b">
        <v>0</v>
      </c>
      <c r="J1900" s="112" t="b">
        <v>0</v>
      </c>
      <c r="K1900" s="112" t="b">
        <v>0</v>
      </c>
      <c r="L1900" s="112" t="b">
        <v>0</v>
      </c>
    </row>
    <row r="1901" spans="1:12" ht="15">
      <c r="A1901" s="112" t="s">
        <v>3502</v>
      </c>
      <c r="B1901" s="112" t="s">
        <v>3963</v>
      </c>
      <c r="C1901" s="112">
        <v>2</v>
      </c>
      <c r="D1901" s="117">
        <v>0.0010130829420760378</v>
      </c>
      <c r="E1901" s="117">
        <v>2.71412010756549</v>
      </c>
      <c r="F1901" s="112" t="s">
        <v>3043</v>
      </c>
      <c r="G1901" s="112" t="b">
        <v>0</v>
      </c>
      <c r="H1901" s="112" t="b">
        <v>0</v>
      </c>
      <c r="I1901" s="112" t="b">
        <v>0</v>
      </c>
      <c r="J1901" s="112" t="b">
        <v>0</v>
      </c>
      <c r="K1901" s="112" t="b">
        <v>0</v>
      </c>
      <c r="L1901" s="112" t="b">
        <v>0</v>
      </c>
    </row>
    <row r="1902" spans="1:12" ht="15">
      <c r="A1902" s="112" t="s">
        <v>3963</v>
      </c>
      <c r="B1902" s="112" t="s">
        <v>3964</v>
      </c>
      <c r="C1902" s="112">
        <v>2</v>
      </c>
      <c r="D1902" s="117">
        <v>0.0010130829420760378</v>
      </c>
      <c r="E1902" s="117">
        <v>3.0151501032294714</v>
      </c>
      <c r="F1902" s="112" t="s">
        <v>3043</v>
      </c>
      <c r="G1902" s="112" t="b">
        <v>0</v>
      </c>
      <c r="H1902" s="112" t="b">
        <v>0</v>
      </c>
      <c r="I1902" s="112" t="b">
        <v>0</v>
      </c>
      <c r="J1902" s="112" t="b">
        <v>0</v>
      </c>
      <c r="K1902" s="112" t="b">
        <v>0</v>
      </c>
      <c r="L1902" s="112" t="b">
        <v>0</v>
      </c>
    </row>
    <row r="1903" spans="1:12" ht="15">
      <c r="A1903" s="112" t="s">
        <v>3964</v>
      </c>
      <c r="B1903" s="112" t="s">
        <v>3965</v>
      </c>
      <c r="C1903" s="112">
        <v>2</v>
      </c>
      <c r="D1903" s="117">
        <v>0.0010130829420760378</v>
      </c>
      <c r="E1903" s="117">
        <v>3.0151501032294714</v>
      </c>
      <c r="F1903" s="112" t="s">
        <v>3043</v>
      </c>
      <c r="G1903" s="112" t="b">
        <v>0</v>
      </c>
      <c r="H1903" s="112" t="b">
        <v>0</v>
      </c>
      <c r="I1903" s="112" t="b">
        <v>0</v>
      </c>
      <c r="J1903" s="112" t="b">
        <v>0</v>
      </c>
      <c r="K1903" s="112" t="b">
        <v>0</v>
      </c>
      <c r="L1903" s="112" t="b">
        <v>0</v>
      </c>
    </row>
    <row r="1904" spans="1:12" ht="15">
      <c r="A1904" s="112" t="s">
        <v>3965</v>
      </c>
      <c r="B1904" s="112" t="s">
        <v>3966</v>
      </c>
      <c r="C1904" s="112">
        <v>2</v>
      </c>
      <c r="D1904" s="117">
        <v>0.0010130829420760378</v>
      </c>
      <c r="E1904" s="117">
        <v>3.0151501032294714</v>
      </c>
      <c r="F1904" s="112" t="s">
        <v>3043</v>
      </c>
      <c r="G1904" s="112" t="b">
        <v>0</v>
      </c>
      <c r="H1904" s="112" t="b">
        <v>0</v>
      </c>
      <c r="I1904" s="112" t="b">
        <v>0</v>
      </c>
      <c r="J1904" s="112" t="b">
        <v>0</v>
      </c>
      <c r="K1904" s="112" t="b">
        <v>0</v>
      </c>
      <c r="L1904" s="112" t="b">
        <v>0</v>
      </c>
    </row>
    <row r="1905" spans="1:12" ht="15">
      <c r="A1905" s="112" t="s">
        <v>3966</v>
      </c>
      <c r="B1905" s="112" t="s">
        <v>3967</v>
      </c>
      <c r="C1905" s="112">
        <v>2</v>
      </c>
      <c r="D1905" s="117">
        <v>0.0010130829420760378</v>
      </c>
      <c r="E1905" s="117">
        <v>3.0151501032294714</v>
      </c>
      <c r="F1905" s="112" t="s">
        <v>3043</v>
      </c>
      <c r="G1905" s="112" t="b">
        <v>0</v>
      </c>
      <c r="H1905" s="112" t="b">
        <v>0</v>
      </c>
      <c r="I1905" s="112" t="b">
        <v>0</v>
      </c>
      <c r="J1905" s="112" t="b">
        <v>0</v>
      </c>
      <c r="K1905" s="112" t="b">
        <v>0</v>
      </c>
      <c r="L1905" s="112" t="b">
        <v>0</v>
      </c>
    </row>
    <row r="1906" spans="1:12" ht="15">
      <c r="A1906" s="112" t="s">
        <v>3967</v>
      </c>
      <c r="B1906" s="112" t="s">
        <v>3503</v>
      </c>
      <c r="C1906" s="112">
        <v>2</v>
      </c>
      <c r="D1906" s="117">
        <v>0.0010130829420760378</v>
      </c>
      <c r="E1906" s="117">
        <v>2.71412010756549</v>
      </c>
      <c r="F1906" s="112" t="s">
        <v>3043</v>
      </c>
      <c r="G1906" s="112" t="b">
        <v>0</v>
      </c>
      <c r="H1906" s="112" t="b">
        <v>0</v>
      </c>
      <c r="I1906" s="112" t="b">
        <v>0</v>
      </c>
      <c r="J1906" s="112" t="b">
        <v>0</v>
      </c>
      <c r="K1906" s="112" t="b">
        <v>0</v>
      </c>
      <c r="L1906" s="112" t="b">
        <v>0</v>
      </c>
    </row>
    <row r="1907" spans="1:12" ht="15">
      <c r="A1907" s="112" t="s">
        <v>3503</v>
      </c>
      <c r="B1907" s="112" t="s">
        <v>3968</v>
      </c>
      <c r="C1907" s="112">
        <v>2</v>
      </c>
      <c r="D1907" s="117">
        <v>0.0010130829420760378</v>
      </c>
      <c r="E1907" s="117">
        <v>2.71412010756549</v>
      </c>
      <c r="F1907" s="112" t="s">
        <v>3043</v>
      </c>
      <c r="G1907" s="112" t="b">
        <v>0</v>
      </c>
      <c r="H1907" s="112" t="b">
        <v>0</v>
      </c>
      <c r="I1907" s="112" t="b">
        <v>0</v>
      </c>
      <c r="J1907" s="112" t="b">
        <v>0</v>
      </c>
      <c r="K1907" s="112" t="b">
        <v>0</v>
      </c>
      <c r="L1907" s="112" t="b">
        <v>0</v>
      </c>
    </row>
    <row r="1908" spans="1:12" ht="15">
      <c r="A1908" s="112" t="s">
        <v>3968</v>
      </c>
      <c r="B1908" s="112" t="s">
        <v>3969</v>
      </c>
      <c r="C1908" s="112">
        <v>2</v>
      </c>
      <c r="D1908" s="117">
        <v>0.0010130829420760378</v>
      </c>
      <c r="E1908" s="117">
        <v>3.0151501032294714</v>
      </c>
      <c r="F1908" s="112" t="s">
        <v>3043</v>
      </c>
      <c r="G1908" s="112" t="b">
        <v>0</v>
      </c>
      <c r="H1908" s="112" t="b">
        <v>0</v>
      </c>
      <c r="I1908" s="112" t="b">
        <v>0</v>
      </c>
      <c r="J1908" s="112" t="b">
        <v>0</v>
      </c>
      <c r="K1908" s="112" t="b">
        <v>0</v>
      </c>
      <c r="L1908" s="112" t="b">
        <v>0</v>
      </c>
    </row>
    <row r="1909" spans="1:12" ht="15">
      <c r="A1909" s="112" t="s">
        <v>3969</v>
      </c>
      <c r="B1909" s="112" t="s">
        <v>3970</v>
      </c>
      <c r="C1909" s="112">
        <v>2</v>
      </c>
      <c r="D1909" s="117">
        <v>0.0010130829420760378</v>
      </c>
      <c r="E1909" s="117">
        <v>3.0151501032294714</v>
      </c>
      <c r="F1909" s="112" t="s">
        <v>3043</v>
      </c>
      <c r="G1909" s="112" t="b">
        <v>0</v>
      </c>
      <c r="H1909" s="112" t="b">
        <v>0</v>
      </c>
      <c r="I1909" s="112" t="b">
        <v>0</v>
      </c>
      <c r="J1909" s="112" t="b">
        <v>0</v>
      </c>
      <c r="K1909" s="112" t="b">
        <v>0</v>
      </c>
      <c r="L1909" s="112" t="b">
        <v>0</v>
      </c>
    </row>
    <row r="1910" spans="1:12" ht="15">
      <c r="A1910" s="112" t="s">
        <v>3970</v>
      </c>
      <c r="B1910" s="112" t="s">
        <v>3971</v>
      </c>
      <c r="C1910" s="112">
        <v>2</v>
      </c>
      <c r="D1910" s="117">
        <v>0.0010130829420760378</v>
      </c>
      <c r="E1910" s="117">
        <v>3.0151501032294714</v>
      </c>
      <c r="F1910" s="112" t="s">
        <v>3043</v>
      </c>
      <c r="G1910" s="112" t="b">
        <v>0</v>
      </c>
      <c r="H1910" s="112" t="b">
        <v>0</v>
      </c>
      <c r="I1910" s="112" t="b">
        <v>0</v>
      </c>
      <c r="J1910" s="112" t="b">
        <v>0</v>
      </c>
      <c r="K1910" s="112" t="b">
        <v>0</v>
      </c>
      <c r="L1910" s="112" t="b">
        <v>0</v>
      </c>
    </row>
    <row r="1911" spans="1:12" ht="15">
      <c r="A1911" s="112" t="s">
        <v>3971</v>
      </c>
      <c r="B1911" s="112" t="s">
        <v>3502</v>
      </c>
      <c r="C1911" s="112">
        <v>2</v>
      </c>
      <c r="D1911" s="117">
        <v>0.0010130829420760378</v>
      </c>
      <c r="E1911" s="117">
        <v>2.71412010756549</v>
      </c>
      <c r="F1911" s="112" t="s">
        <v>3043</v>
      </c>
      <c r="G1911" s="112" t="b">
        <v>0</v>
      </c>
      <c r="H1911" s="112" t="b">
        <v>0</v>
      </c>
      <c r="I1911" s="112" t="b">
        <v>0</v>
      </c>
      <c r="J1911" s="112" t="b">
        <v>0</v>
      </c>
      <c r="K1911" s="112" t="b">
        <v>0</v>
      </c>
      <c r="L1911" s="112" t="b">
        <v>0</v>
      </c>
    </row>
    <row r="1912" spans="1:12" ht="15">
      <c r="A1912" s="112" t="s">
        <v>3502</v>
      </c>
      <c r="B1912" s="112" t="s">
        <v>3972</v>
      </c>
      <c r="C1912" s="112">
        <v>2</v>
      </c>
      <c r="D1912" s="117">
        <v>0.0010130829420760378</v>
      </c>
      <c r="E1912" s="117">
        <v>2.71412010756549</v>
      </c>
      <c r="F1912" s="112" t="s">
        <v>3043</v>
      </c>
      <c r="G1912" s="112" t="b">
        <v>0</v>
      </c>
      <c r="H1912" s="112" t="b">
        <v>0</v>
      </c>
      <c r="I1912" s="112" t="b">
        <v>0</v>
      </c>
      <c r="J1912" s="112" t="b">
        <v>0</v>
      </c>
      <c r="K1912" s="112" t="b">
        <v>0</v>
      </c>
      <c r="L1912" s="112" t="b">
        <v>0</v>
      </c>
    </row>
    <row r="1913" spans="1:12" ht="15">
      <c r="A1913" s="112" t="s">
        <v>3972</v>
      </c>
      <c r="B1913" s="112" t="s">
        <v>3973</v>
      </c>
      <c r="C1913" s="112">
        <v>2</v>
      </c>
      <c r="D1913" s="117">
        <v>0.0010130829420760378</v>
      </c>
      <c r="E1913" s="117">
        <v>3.0151501032294714</v>
      </c>
      <c r="F1913" s="112" t="s">
        <v>3043</v>
      </c>
      <c r="G1913" s="112" t="b">
        <v>0</v>
      </c>
      <c r="H1913" s="112" t="b">
        <v>0</v>
      </c>
      <c r="I1913" s="112" t="b">
        <v>0</v>
      </c>
      <c r="J1913" s="112" t="b">
        <v>0</v>
      </c>
      <c r="K1913" s="112" t="b">
        <v>0</v>
      </c>
      <c r="L1913" s="112" t="b">
        <v>0</v>
      </c>
    </row>
    <row r="1914" spans="1:12" ht="15">
      <c r="A1914" s="112" t="s">
        <v>3973</v>
      </c>
      <c r="B1914" s="112" t="s">
        <v>3974</v>
      </c>
      <c r="C1914" s="112">
        <v>2</v>
      </c>
      <c r="D1914" s="117">
        <v>0.0010130829420760378</v>
      </c>
      <c r="E1914" s="117">
        <v>3.0151501032294714</v>
      </c>
      <c r="F1914" s="112" t="s">
        <v>3043</v>
      </c>
      <c r="G1914" s="112" t="b">
        <v>0</v>
      </c>
      <c r="H1914" s="112" t="b">
        <v>0</v>
      </c>
      <c r="I1914" s="112" t="b">
        <v>0</v>
      </c>
      <c r="J1914" s="112" t="b">
        <v>0</v>
      </c>
      <c r="K1914" s="112" t="b">
        <v>0</v>
      </c>
      <c r="L1914" s="112" t="b">
        <v>0</v>
      </c>
    </row>
    <row r="1915" spans="1:12" ht="15">
      <c r="A1915" s="112" t="s">
        <v>3974</v>
      </c>
      <c r="B1915" s="112" t="s">
        <v>3500</v>
      </c>
      <c r="C1915" s="112">
        <v>2</v>
      </c>
      <c r="D1915" s="117">
        <v>0.0010130829420760378</v>
      </c>
      <c r="E1915" s="117">
        <v>2.71412010756549</v>
      </c>
      <c r="F1915" s="112" t="s">
        <v>3043</v>
      </c>
      <c r="G1915" s="112" t="b">
        <v>0</v>
      </c>
      <c r="H1915" s="112" t="b">
        <v>0</v>
      </c>
      <c r="I1915" s="112" t="b">
        <v>0</v>
      </c>
      <c r="J1915" s="112" t="b">
        <v>0</v>
      </c>
      <c r="K1915" s="112" t="b">
        <v>0</v>
      </c>
      <c r="L1915" s="112" t="b">
        <v>0</v>
      </c>
    </row>
    <row r="1916" spans="1:12" ht="15">
      <c r="A1916" s="112" t="s">
        <v>3500</v>
      </c>
      <c r="B1916" s="112" t="s">
        <v>3501</v>
      </c>
      <c r="C1916" s="112">
        <v>2</v>
      </c>
      <c r="D1916" s="117">
        <v>0.0010130829420760378</v>
      </c>
      <c r="E1916" s="117">
        <v>2.413090111901509</v>
      </c>
      <c r="F1916" s="112" t="s">
        <v>3043</v>
      </c>
      <c r="G1916" s="112" t="b">
        <v>0</v>
      </c>
      <c r="H1916" s="112" t="b">
        <v>0</v>
      </c>
      <c r="I1916" s="112" t="b">
        <v>0</v>
      </c>
      <c r="J1916" s="112" t="b">
        <v>0</v>
      </c>
      <c r="K1916" s="112" t="b">
        <v>0</v>
      </c>
      <c r="L1916" s="112" t="b">
        <v>0</v>
      </c>
    </row>
    <row r="1917" spans="1:12" ht="15">
      <c r="A1917" s="112" t="s">
        <v>3501</v>
      </c>
      <c r="B1917" s="112" t="s">
        <v>3340</v>
      </c>
      <c r="C1917" s="112">
        <v>2</v>
      </c>
      <c r="D1917" s="117">
        <v>0.0010130829420760378</v>
      </c>
      <c r="E1917" s="117">
        <v>2.71412010756549</v>
      </c>
      <c r="F1917" s="112" t="s">
        <v>3043</v>
      </c>
      <c r="G1917" s="112" t="b">
        <v>0</v>
      </c>
      <c r="H1917" s="112" t="b">
        <v>0</v>
      </c>
      <c r="I1917" s="112" t="b">
        <v>0</v>
      </c>
      <c r="J1917" s="112" t="b">
        <v>0</v>
      </c>
      <c r="K1917" s="112" t="b">
        <v>0</v>
      </c>
      <c r="L1917" s="112" t="b">
        <v>0</v>
      </c>
    </row>
    <row r="1918" spans="1:12" ht="15">
      <c r="A1918" s="112" t="s">
        <v>3340</v>
      </c>
      <c r="B1918" s="112" t="s">
        <v>3975</v>
      </c>
      <c r="C1918" s="112">
        <v>2</v>
      </c>
      <c r="D1918" s="117">
        <v>0.0010130829420760378</v>
      </c>
      <c r="E1918" s="117">
        <v>3.0151501032294714</v>
      </c>
      <c r="F1918" s="112" t="s">
        <v>3043</v>
      </c>
      <c r="G1918" s="112" t="b">
        <v>0</v>
      </c>
      <c r="H1918" s="112" t="b">
        <v>0</v>
      </c>
      <c r="I1918" s="112" t="b">
        <v>0</v>
      </c>
      <c r="J1918" s="112" t="b">
        <v>0</v>
      </c>
      <c r="K1918" s="112" t="b">
        <v>0</v>
      </c>
      <c r="L1918" s="112" t="b">
        <v>0</v>
      </c>
    </row>
    <row r="1919" spans="1:12" ht="15">
      <c r="A1919" s="112" t="s">
        <v>3975</v>
      </c>
      <c r="B1919" s="112" t="s">
        <v>3976</v>
      </c>
      <c r="C1919" s="112">
        <v>2</v>
      </c>
      <c r="D1919" s="117">
        <v>0.0010130829420760378</v>
      </c>
      <c r="E1919" s="117">
        <v>3.0151501032294714</v>
      </c>
      <c r="F1919" s="112" t="s">
        <v>3043</v>
      </c>
      <c r="G1919" s="112" t="b">
        <v>0</v>
      </c>
      <c r="H1919" s="112" t="b">
        <v>0</v>
      </c>
      <c r="I1919" s="112" t="b">
        <v>0</v>
      </c>
      <c r="J1919" s="112" t="b">
        <v>0</v>
      </c>
      <c r="K1919" s="112" t="b">
        <v>0</v>
      </c>
      <c r="L1919" s="112" t="b">
        <v>0</v>
      </c>
    </row>
    <row r="1920" spans="1:12" ht="15">
      <c r="A1920" s="112" t="s">
        <v>3976</v>
      </c>
      <c r="B1920" s="112" t="s">
        <v>3409</v>
      </c>
      <c r="C1920" s="112">
        <v>2</v>
      </c>
      <c r="D1920" s="117">
        <v>0.0010130829420760378</v>
      </c>
      <c r="E1920" s="117">
        <v>2.71412010756549</v>
      </c>
      <c r="F1920" s="112" t="s">
        <v>3043</v>
      </c>
      <c r="G1920" s="112" t="b">
        <v>0</v>
      </c>
      <c r="H1920" s="112" t="b">
        <v>0</v>
      </c>
      <c r="I1920" s="112" t="b">
        <v>0</v>
      </c>
      <c r="J1920" s="112" t="b">
        <v>0</v>
      </c>
      <c r="K1920" s="112" t="b">
        <v>0</v>
      </c>
      <c r="L1920" s="112" t="b">
        <v>0</v>
      </c>
    </row>
    <row r="1921" spans="1:12" ht="15">
      <c r="A1921" s="112" t="s">
        <v>3409</v>
      </c>
      <c r="B1921" s="112" t="s">
        <v>3977</v>
      </c>
      <c r="C1921" s="112">
        <v>2</v>
      </c>
      <c r="D1921" s="117">
        <v>0.0010130829420760378</v>
      </c>
      <c r="E1921" s="117">
        <v>2.71412010756549</v>
      </c>
      <c r="F1921" s="112" t="s">
        <v>3043</v>
      </c>
      <c r="G1921" s="112" t="b">
        <v>0</v>
      </c>
      <c r="H1921" s="112" t="b">
        <v>0</v>
      </c>
      <c r="I1921" s="112" t="b">
        <v>0</v>
      </c>
      <c r="J1921" s="112" t="b">
        <v>0</v>
      </c>
      <c r="K1921" s="112" t="b">
        <v>0</v>
      </c>
      <c r="L1921" s="112" t="b">
        <v>0</v>
      </c>
    </row>
    <row r="1922" spans="1:12" ht="15">
      <c r="A1922" s="112" t="s">
        <v>3977</v>
      </c>
      <c r="B1922" s="112" t="s">
        <v>3978</v>
      </c>
      <c r="C1922" s="112">
        <v>2</v>
      </c>
      <c r="D1922" s="117">
        <v>0.0010130829420760378</v>
      </c>
      <c r="E1922" s="117">
        <v>3.0151501032294714</v>
      </c>
      <c r="F1922" s="112" t="s">
        <v>3043</v>
      </c>
      <c r="G1922" s="112" t="b">
        <v>0</v>
      </c>
      <c r="H1922" s="112" t="b">
        <v>0</v>
      </c>
      <c r="I1922" s="112" t="b">
        <v>0</v>
      </c>
      <c r="J1922" s="112" t="b">
        <v>0</v>
      </c>
      <c r="K1922" s="112" t="b">
        <v>0</v>
      </c>
      <c r="L1922" s="112" t="b">
        <v>0</v>
      </c>
    </row>
    <row r="1923" spans="1:12" ht="15">
      <c r="A1923" s="112" t="s">
        <v>3978</v>
      </c>
      <c r="B1923" s="112" t="s">
        <v>3334</v>
      </c>
      <c r="C1923" s="112">
        <v>2</v>
      </c>
      <c r="D1923" s="117">
        <v>0.0010130829420760378</v>
      </c>
      <c r="E1923" s="117">
        <v>2.71412010756549</v>
      </c>
      <c r="F1923" s="112" t="s">
        <v>3043</v>
      </c>
      <c r="G1923" s="112" t="b">
        <v>0</v>
      </c>
      <c r="H1923" s="112" t="b">
        <v>0</v>
      </c>
      <c r="I1923" s="112" t="b">
        <v>0</v>
      </c>
      <c r="J1923" s="112" t="b">
        <v>0</v>
      </c>
      <c r="K1923" s="112" t="b">
        <v>0</v>
      </c>
      <c r="L1923" s="112" t="b">
        <v>0</v>
      </c>
    </row>
    <row r="1924" spans="1:12" ht="15">
      <c r="A1924" s="112" t="s">
        <v>3334</v>
      </c>
      <c r="B1924" s="112" t="s">
        <v>3979</v>
      </c>
      <c r="C1924" s="112">
        <v>2</v>
      </c>
      <c r="D1924" s="117">
        <v>0.0010130829420760378</v>
      </c>
      <c r="E1924" s="117">
        <v>2.71412010756549</v>
      </c>
      <c r="F1924" s="112" t="s">
        <v>3043</v>
      </c>
      <c r="G1924" s="112" t="b">
        <v>0</v>
      </c>
      <c r="H1924" s="112" t="b">
        <v>0</v>
      </c>
      <c r="I1924" s="112" t="b">
        <v>0</v>
      </c>
      <c r="J1924" s="112" t="b">
        <v>0</v>
      </c>
      <c r="K1924" s="112" t="b">
        <v>0</v>
      </c>
      <c r="L1924" s="112" t="b">
        <v>0</v>
      </c>
    </row>
    <row r="1925" spans="1:12" ht="15">
      <c r="A1925" s="112" t="s">
        <v>3979</v>
      </c>
      <c r="B1925" s="112" t="s">
        <v>3980</v>
      </c>
      <c r="C1925" s="112">
        <v>2</v>
      </c>
      <c r="D1925" s="117">
        <v>0.0010130829420760378</v>
      </c>
      <c r="E1925" s="117">
        <v>3.0151501032294714</v>
      </c>
      <c r="F1925" s="112" t="s">
        <v>3043</v>
      </c>
      <c r="G1925" s="112" t="b">
        <v>0</v>
      </c>
      <c r="H1925" s="112" t="b">
        <v>0</v>
      </c>
      <c r="I1925" s="112" t="b">
        <v>0</v>
      </c>
      <c r="J1925" s="112" t="b">
        <v>0</v>
      </c>
      <c r="K1925" s="112" t="b">
        <v>0</v>
      </c>
      <c r="L1925" s="112" t="b">
        <v>0</v>
      </c>
    </row>
    <row r="1926" spans="1:12" ht="15">
      <c r="A1926" s="112" t="s">
        <v>3980</v>
      </c>
      <c r="B1926" s="112" t="s">
        <v>3981</v>
      </c>
      <c r="C1926" s="112">
        <v>2</v>
      </c>
      <c r="D1926" s="117">
        <v>0.0010130829420760378</v>
      </c>
      <c r="E1926" s="117">
        <v>3.0151501032294714</v>
      </c>
      <c r="F1926" s="112" t="s">
        <v>3043</v>
      </c>
      <c r="G1926" s="112" t="b">
        <v>0</v>
      </c>
      <c r="H1926" s="112" t="b">
        <v>0</v>
      </c>
      <c r="I1926" s="112" t="b">
        <v>0</v>
      </c>
      <c r="J1926" s="112" t="b">
        <v>0</v>
      </c>
      <c r="K1926" s="112" t="b">
        <v>0</v>
      </c>
      <c r="L1926" s="112" t="b">
        <v>0</v>
      </c>
    </row>
    <row r="1927" spans="1:12" ht="15">
      <c r="A1927" s="112" t="s">
        <v>3981</v>
      </c>
      <c r="B1927" s="112" t="s">
        <v>3463</v>
      </c>
      <c r="C1927" s="112">
        <v>2</v>
      </c>
      <c r="D1927" s="117">
        <v>0.0010130829420760378</v>
      </c>
      <c r="E1927" s="117">
        <v>3.0151501032294714</v>
      </c>
      <c r="F1927" s="112" t="s">
        <v>3043</v>
      </c>
      <c r="G1927" s="112" t="b">
        <v>0</v>
      </c>
      <c r="H1927" s="112" t="b">
        <v>0</v>
      </c>
      <c r="I1927" s="112" t="b">
        <v>0</v>
      </c>
      <c r="J1927" s="112" t="b">
        <v>0</v>
      </c>
      <c r="K1927" s="112" t="b">
        <v>0</v>
      </c>
      <c r="L1927" s="112" t="b">
        <v>0</v>
      </c>
    </row>
    <row r="1928" spans="1:12" ht="15">
      <c r="A1928" s="112" t="s">
        <v>3463</v>
      </c>
      <c r="B1928" s="112" t="s">
        <v>3982</v>
      </c>
      <c r="C1928" s="112">
        <v>2</v>
      </c>
      <c r="D1928" s="117">
        <v>0.0010130829420760378</v>
      </c>
      <c r="E1928" s="117">
        <v>3.0151501032294714</v>
      </c>
      <c r="F1928" s="112" t="s">
        <v>3043</v>
      </c>
      <c r="G1928" s="112" t="b">
        <v>0</v>
      </c>
      <c r="H1928" s="112" t="b">
        <v>0</v>
      </c>
      <c r="I1928" s="112" t="b">
        <v>0</v>
      </c>
      <c r="J1928" s="112" t="b">
        <v>0</v>
      </c>
      <c r="K1928" s="112" t="b">
        <v>0</v>
      </c>
      <c r="L1928" s="112" t="b">
        <v>0</v>
      </c>
    </row>
    <row r="1929" spans="1:12" ht="15">
      <c r="A1929" s="112" t="s">
        <v>3982</v>
      </c>
      <c r="B1929" s="112" t="s">
        <v>3983</v>
      </c>
      <c r="C1929" s="112">
        <v>2</v>
      </c>
      <c r="D1929" s="117">
        <v>0.0010130829420760378</v>
      </c>
      <c r="E1929" s="117">
        <v>3.0151501032294714</v>
      </c>
      <c r="F1929" s="112" t="s">
        <v>3043</v>
      </c>
      <c r="G1929" s="112" t="b">
        <v>0</v>
      </c>
      <c r="H1929" s="112" t="b">
        <v>0</v>
      </c>
      <c r="I1929" s="112" t="b">
        <v>0</v>
      </c>
      <c r="J1929" s="112" t="b">
        <v>0</v>
      </c>
      <c r="K1929" s="112" t="b">
        <v>0</v>
      </c>
      <c r="L1929" s="112" t="b">
        <v>0</v>
      </c>
    </row>
    <row r="1930" spans="1:12" ht="15">
      <c r="A1930" s="112" t="s">
        <v>3983</v>
      </c>
      <c r="B1930" s="112" t="s">
        <v>3984</v>
      </c>
      <c r="C1930" s="112">
        <v>2</v>
      </c>
      <c r="D1930" s="117">
        <v>0.0010130829420760378</v>
      </c>
      <c r="E1930" s="117">
        <v>3.0151501032294714</v>
      </c>
      <c r="F1930" s="112" t="s">
        <v>3043</v>
      </c>
      <c r="G1930" s="112" t="b">
        <v>0</v>
      </c>
      <c r="H1930" s="112" t="b">
        <v>0</v>
      </c>
      <c r="I1930" s="112" t="b">
        <v>0</v>
      </c>
      <c r="J1930" s="112" t="b">
        <v>0</v>
      </c>
      <c r="K1930" s="112" t="b">
        <v>0</v>
      </c>
      <c r="L1930" s="112" t="b">
        <v>0</v>
      </c>
    </row>
    <row r="1931" spans="1:12" ht="15">
      <c r="A1931" s="112" t="s">
        <v>3984</v>
      </c>
      <c r="B1931" s="112" t="s">
        <v>3985</v>
      </c>
      <c r="C1931" s="112">
        <v>2</v>
      </c>
      <c r="D1931" s="117">
        <v>0.0010130829420760378</v>
      </c>
      <c r="E1931" s="117">
        <v>3.0151501032294714</v>
      </c>
      <c r="F1931" s="112" t="s">
        <v>3043</v>
      </c>
      <c r="G1931" s="112" t="b">
        <v>0</v>
      </c>
      <c r="H1931" s="112" t="b">
        <v>0</v>
      </c>
      <c r="I1931" s="112" t="b">
        <v>0</v>
      </c>
      <c r="J1931" s="112" t="b">
        <v>0</v>
      </c>
      <c r="K1931" s="112" t="b">
        <v>0</v>
      </c>
      <c r="L1931" s="112" t="b">
        <v>0</v>
      </c>
    </row>
    <row r="1932" spans="1:12" ht="15">
      <c r="A1932" s="112" t="s">
        <v>3985</v>
      </c>
      <c r="B1932" s="112" t="s">
        <v>3986</v>
      </c>
      <c r="C1932" s="112">
        <v>2</v>
      </c>
      <c r="D1932" s="117">
        <v>0.0010130829420760378</v>
      </c>
      <c r="E1932" s="117">
        <v>3.0151501032294714</v>
      </c>
      <c r="F1932" s="112" t="s">
        <v>3043</v>
      </c>
      <c r="G1932" s="112" t="b">
        <v>0</v>
      </c>
      <c r="H1932" s="112" t="b">
        <v>0</v>
      </c>
      <c r="I1932" s="112" t="b">
        <v>0</v>
      </c>
      <c r="J1932" s="112" t="b">
        <v>0</v>
      </c>
      <c r="K1932" s="112" t="b">
        <v>0</v>
      </c>
      <c r="L1932" s="112" t="b">
        <v>0</v>
      </c>
    </row>
    <row r="1933" spans="1:12" ht="15">
      <c r="A1933" s="112" t="s">
        <v>3986</v>
      </c>
      <c r="B1933" s="112" t="s">
        <v>3987</v>
      </c>
      <c r="C1933" s="112">
        <v>2</v>
      </c>
      <c r="D1933" s="117">
        <v>0.0010130829420760378</v>
      </c>
      <c r="E1933" s="117">
        <v>3.0151501032294714</v>
      </c>
      <c r="F1933" s="112" t="s">
        <v>3043</v>
      </c>
      <c r="G1933" s="112" t="b">
        <v>0</v>
      </c>
      <c r="H1933" s="112" t="b">
        <v>0</v>
      </c>
      <c r="I1933" s="112" t="b">
        <v>0</v>
      </c>
      <c r="J1933" s="112" t="b">
        <v>0</v>
      </c>
      <c r="K1933" s="112" t="b">
        <v>0</v>
      </c>
      <c r="L1933" s="112" t="b">
        <v>0</v>
      </c>
    </row>
    <row r="1934" spans="1:12" ht="15">
      <c r="A1934" s="112" t="s">
        <v>3987</v>
      </c>
      <c r="B1934" s="112" t="s">
        <v>3988</v>
      </c>
      <c r="C1934" s="112">
        <v>2</v>
      </c>
      <c r="D1934" s="117">
        <v>0.0010130829420760378</v>
      </c>
      <c r="E1934" s="117">
        <v>3.0151501032294714</v>
      </c>
      <c r="F1934" s="112" t="s">
        <v>3043</v>
      </c>
      <c r="G1934" s="112" t="b">
        <v>0</v>
      </c>
      <c r="H1934" s="112" t="b">
        <v>0</v>
      </c>
      <c r="I1934" s="112" t="b">
        <v>0</v>
      </c>
      <c r="J1934" s="112" t="b">
        <v>0</v>
      </c>
      <c r="K1934" s="112" t="b">
        <v>0</v>
      </c>
      <c r="L1934" s="112" t="b">
        <v>0</v>
      </c>
    </row>
    <row r="1935" spans="1:12" ht="15">
      <c r="A1935" s="112" t="s">
        <v>3988</v>
      </c>
      <c r="B1935" s="112" t="s">
        <v>3503</v>
      </c>
      <c r="C1935" s="112">
        <v>2</v>
      </c>
      <c r="D1935" s="117">
        <v>0.0010130829420760378</v>
      </c>
      <c r="E1935" s="117">
        <v>2.71412010756549</v>
      </c>
      <c r="F1935" s="112" t="s">
        <v>3043</v>
      </c>
      <c r="G1935" s="112" t="b">
        <v>0</v>
      </c>
      <c r="H1935" s="112" t="b">
        <v>0</v>
      </c>
      <c r="I1935" s="112" t="b">
        <v>0</v>
      </c>
      <c r="J1935" s="112" t="b">
        <v>0</v>
      </c>
      <c r="K1935" s="112" t="b">
        <v>0</v>
      </c>
      <c r="L1935" s="112" t="b">
        <v>0</v>
      </c>
    </row>
    <row r="1936" spans="1:12" ht="15">
      <c r="A1936" s="112" t="s">
        <v>3503</v>
      </c>
      <c r="B1936" s="112" t="s">
        <v>3989</v>
      </c>
      <c r="C1936" s="112">
        <v>2</v>
      </c>
      <c r="D1936" s="117">
        <v>0.0010130829420760378</v>
      </c>
      <c r="E1936" s="117">
        <v>2.71412010756549</v>
      </c>
      <c r="F1936" s="112" t="s">
        <v>3043</v>
      </c>
      <c r="G1936" s="112" t="b">
        <v>0</v>
      </c>
      <c r="H1936" s="112" t="b">
        <v>0</v>
      </c>
      <c r="I1936" s="112" t="b">
        <v>0</v>
      </c>
      <c r="J1936" s="112" t="b">
        <v>0</v>
      </c>
      <c r="K1936" s="112" t="b">
        <v>0</v>
      </c>
      <c r="L1936" s="112" t="b">
        <v>0</v>
      </c>
    </row>
    <row r="1937" spans="1:12" ht="15">
      <c r="A1937" s="112" t="s">
        <v>3989</v>
      </c>
      <c r="B1937" s="112" t="s">
        <v>3990</v>
      </c>
      <c r="C1937" s="112">
        <v>2</v>
      </c>
      <c r="D1937" s="117">
        <v>0.0010130829420760378</v>
      </c>
      <c r="E1937" s="117">
        <v>3.0151501032294714</v>
      </c>
      <c r="F1937" s="112" t="s">
        <v>3043</v>
      </c>
      <c r="G1937" s="112" t="b">
        <v>0</v>
      </c>
      <c r="H1937" s="112" t="b">
        <v>0</v>
      </c>
      <c r="I1937" s="112" t="b">
        <v>0</v>
      </c>
      <c r="J1937" s="112" t="b">
        <v>0</v>
      </c>
      <c r="K1937" s="112" t="b">
        <v>0</v>
      </c>
      <c r="L1937" s="112" t="b">
        <v>0</v>
      </c>
    </row>
    <row r="1938" spans="1:12" ht="15">
      <c r="A1938" s="112" t="s">
        <v>3990</v>
      </c>
      <c r="B1938" s="112" t="s">
        <v>3991</v>
      </c>
      <c r="C1938" s="112">
        <v>2</v>
      </c>
      <c r="D1938" s="117">
        <v>0.0010130829420760378</v>
      </c>
      <c r="E1938" s="117">
        <v>3.0151501032294714</v>
      </c>
      <c r="F1938" s="112" t="s">
        <v>3043</v>
      </c>
      <c r="G1938" s="112" t="b">
        <v>0</v>
      </c>
      <c r="H1938" s="112" t="b">
        <v>0</v>
      </c>
      <c r="I1938" s="112" t="b">
        <v>0</v>
      </c>
      <c r="J1938" s="112" t="b">
        <v>0</v>
      </c>
      <c r="K1938" s="112" t="b">
        <v>0</v>
      </c>
      <c r="L1938" s="112" t="b">
        <v>0</v>
      </c>
    </row>
    <row r="1939" spans="1:12" ht="15">
      <c r="A1939" s="112" t="s">
        <v>3991</v>
      </c>
      <c r="B1939" s="112" t="s">
        <v>3992</v>
      </c>
      <c r="C1939" s="112">
        <v>2</v>
      </c>
      <c r="D1939" s="117">
        <v>0.0010130829420760378</v>
      </c>
      <c r="E1939" s="117">
        <v>3.0151501032294714</v>
      </c>
      <c r="F1939" s="112" t="s">
        <v>3043</v>
      </c>
      <c r="G1939" s="112" t="b">
        <v>0</v>
      </c>
      <c r="H1939" s="112" t="b">
        <v>0</v>
      </c>
      <c r="I1939" s="112" t="b">
        <v>0</v>
      </c>
      <c r="J1939" s="112" t="b">
        <v>0</v>
      </c>
      <c r="K1939" s="112" t="b">
        <v>0</v>
      </c>
      <c r="L1939" s="112" t="b">
        <v>0</v>
      </c>
    </row>
    <row r="1940" spans="1:12" ht="15">
      <c r="A1940" s="112" t="s">
        <v>3992</v>
      </c>
      <c r="B1940" s="112" t="s">
        <v>3993</v>
      </c>
      <c r="C1940" s="112">
        <v>2</v>
      </c>
      <c r="D1940" s="117">
        <v>0.0010130829420760378</v>
      </c>
      <c r="E1940" s="117">
        <v>3.0151501032294714</v>
      </c>
      <c r="F1940" s="112" t="s">
        <v>3043</v>
      </c>
      <c r="G1940" s="112" t="b">
        <v>0</v>
      </c>
      <c r="H1940" s="112" t="b">
        <v>0</v>
      </c>
      <c r="I1940" s="112" t="b">
        <v>0</v>
      </c>
      <c r="J1940" s="112" t="b">
        <v>0</v>
      </c>
      <c r="K1940" s="112" t="b">
        <v>0</v>
      </c>
      <c r="L1940" s="112" t="b">
        <v>0</v>
      </c>
    </row>
    <row r="1941" spans="1:12" ht="15">
      <c r="A1941" s="112" t="s">
        <v>3993</v>
      </c>
      <c r="B1941" s="112" t="s">
        <v>3994</v>
      </c>
      <c r="C1941" s="112">
        <v>2</v>
      </c>
      <c r="D1941" s="117">
        <v>0.0010130829420760378</v>
      </c>
      <c r="E1941" s="117">
        <v>3.0151501032294714</v>
      </c>
      <c r="F1941" s="112" t="s">
        <v>3043</v>
      </c>
      <c r="G1941" s="112" t="b">
        <v>0</v>
      </c>
      <c r="H1941" s="112" t="b">
        <v>0</v>
      </c>
      <c r="I1941" s="112" t="b">
        <v>0</v>
      </c>
      <c r="J1941" s="112" t="b">
        <v>0</v>
      </c>
      <c r="K1941" s="112" t="b">
        <v>0</v>
      </c>
      <c r="L1941" s="112" t="b">
        <v>0</v>
      </c>
    </row>
    <row r="1942" spans="1:12" ht="15">
      <c r="A1942" s="112" t="s">
        <v>3994</v>
      </c>
      <c r="B1942" s="112" t="s">
        <v>3995</v>
      </c>
      <c r="C1942" s="112">
        <v>2</v>
      </c>
      <c r="D1942" s="117">
        <v>0.0010130829420760378</v>
      </c>
      <c r="E1942" s="117">
        <v>3.0151501032294714</v>
      </c>
      <c r="F1942" s="112" t="s">
        <v>3043</v>
      </c>
      <c r="G1942" s="112" t="b">
        <v>0</v>
      </c>
      <c r="H1942" s="112" t="b">
        <v>0</v>
      </c>
      <c r="I1942" s="112" t="b">
        <v>0</v>
      </c>
      <c r="J1942" s="112" t="b">
        <v>0</v>
      </c>
      <c r="K1942" s="112" t="b">
        <v>0</v>
      </c>
      <c r="L1942" s="112" t="b">
        <v>0</v>
      </c>
    </row>
    <row r="1943" spans="1:12" ht="15">
      <c r="A1943" s="112" t="s">
        <v>3995</v>
      </c>
      <c r="B1943" s="112" t="s">
        <v>3996</v>
      </c>
      <c r="C1943" s="112">
        <v>2</v>
      </c>
      <c r="D1943" s="117">
        <v>0.0010130829420760378</v>
      </c>
      <c r="E1943" s="117">
        <v>3.0151501032294714</v>
      </c>
      <c r="F1943" s="112" t="s">
        <v>3043</v>
      </c>
      <c r="G1943" s="112" t="b">
        <v>0</v>
      </c>
      <c r="H1943" s="112" t="b">
        <v>0</v>
      </c>
      <c r="I1943" s="112" t="b">
        <v>0</v>
      </c>
      <c r="J1943" s="112" t="b">
        <v>0</v>
      </c>
      <c r="K1943" s="112" t="b">
        <v>0</v>
      </c>
      <c r="L1943" s="112" t="b">
        <v>0</v>
      </c>
    </row>
    <row r="1944" spans="1:12" ht="15">
      <c r="A1944" s="112" t="s">
        <v>3996</v>
      </c>
      <c r="B1944" s="112" t="s">
        <v>3997</v>
      </c>
      <c r="C1944" s="112">
        <v>2</v>
      </c>
      <c r="D1944" s="117">
        <v>0.0010130829420760378</v>
      </c>
      <c r="E1944" s="117">
        <v>3.0151501032294714</v>
      </c>
      <c r="F1944" s="112" t="s">
        <v>3043</v>
      </c>
      <c r="G1944" s="112" t="b">
        <v>0</v>
      </c>
      <c r="H1944" s="112" t="b">
        <v>0</v>
      </c>
      <c r="I1944" s="112" t="b">
        <v>0</v>
      </c>
      <c r="J1944" s="112" t="b">
        <v>0</v>
      </c>
      <c r="K1944" s="112" t="b">
        <v>0</v>
      </c>
      <c r="L1944" s="112" t="b">
        <v>0</v>
      </c>
    </row>
    <row r="1945" spans="1:12" ht="15">
      <c r="A1945" s="112" t="s">
        <v>3997</v>
      </c>
      <c r="B1945" s="112" t="s">
        <v>3998</v>
      </c>
      <c r="C1945" s="112">
        <v>2</v>
      </c>
      <c r="D1945" s="117">
        <v>0.0010130829420760378</v>
      </c>
      <c r="E1945" s="117">
        <v>3.0151501032294714</v>
      </c>
      <c r="F1945" s="112" t="s">
        <v>3043</v>
      </c>
      <c r="G1945" s="112" t="b">
        <v>0</v>
      </c>
      <c r="H1945" s="112" t="b">
        <v>0</v>
      </c>
      <c r="I1945" s="112" t="b">
        <v>0</v>
      </c>
      <c r="J1945" s="112" t="b">
        <v>0</v>
      </c>
      <c r="K1945" s="112" t="b">
        <v>0</v>
      </c>
      <c r="L1945" s="112" t="b">
        <v>0</v>
      </c>
    </row>
    <row r="1946" spans="1:12" ht="15">
      <c r="A1946" s="112" t="s">
        <v>3998</v>
      </c>
      <c r="B1946" s="112" t="s">
        <v>3999</v>
      </c>
      <c r="C1946" s="112">
        <v>2</v>
      </c>
      <c r="D1946" s="117">
        <v>0.0010130829420760378</v>
      </c>
      <c r="E1946" s="117">
        <v>3.0151501032294714</v>
      </c>
      <c r="F1946" s="112" t="s">
        <v>3043</v>
      </c>
      <c r="G1946" s="112" t="b">
        <v>0</v>
      </c>
      <c r="H1946" s="112" t="b">
        <v>0</v>
      </c>
      <c r="I1946" s="112" t="b">
        <v>0</v>
      </c>
      <c r="J1946" s="112" t="b">
        <v>0</v>
      </c>
      <c r="K1946" s="112" t="b">
        <v>0</v>
      </c>
      <c r="L1946" s="112" t="b">
        <v>0</v>
      </c>
    </row>
    <row r="1947" spans="1:12" ht="15">
      <c r="A1947" s="112" t="s">
        <v>3999</v>
      </c>
      <c r="B1947" s="112" t="s">
        <v>3307</v>
      </c>
      <c r="C1947" s="112">
        <v>2</v>
      </c>
      <c r="D1947" s="117">
        <v>0.0010130829420760378</v>
      </c>
      <c r="E1947" s="117">
        <v>2.83905884417379</v>
      </c>
      <c r="F1947" s="112" t="s">
        <v>3043</v>
      </c>
      <c r="G1947" s="112" t="b">
        <v>0</v>
      </c>
      <c r="H1947" s="112" t="b">
        <v>0</v>
      </c>
      <c r="I1947" s="112" t="b">
        <v>0</v>
      </c>
      <c r="J1947" s="112" t="b">
        <v>0</v>
      </c>
      <c r="K1947" s="112" t="b">
        <v>0</v>
      </c>
      <c r="L1947" s="112" t="b">
        <v>0</v>
      </c>
    </row>
    <row r="1948" spans="1:12" ht="15">
      <c r="A1948" s="112" t="s">
        <v>3307</v>
      </c>
      <c r="B1948" s="112" t="s">
        <v>4000</v>
      </c>
      <c r="C1948" s="112">
        <v>2</v>
      </c>
      <c r="D1948" s="117">
        <v>0.0010130829420760378</v>
      </c>
      <c r="E1948" s="117">
        <v>2.83905884417379</v>
      </c>
      <c r="F1948" s="112" t="s">
        <v>3043</v>
      </c>
      <c r="G1948" s="112" t="b">
        <v>0</v>
      </c>
      <c r="H1948" s="112" t="b">
        <v>0</v>
      </c>
      <c r="I1948" s="112" t="b">
        <v>0</v>
      </c>
      <c r="J1948" s="112" t="b">
        <v>0</v>
      </c>
      <c r="K1948" s="112" t="b">
        <v>0</v>
      </c>
      <c r="L1948" s="112" t="b">
        <v>0</v>
      </c>
    </row>
    <row r="1949" spans="1:12" ht="15">
      <c r="A1949" s="112" t="s">
        <v>4000</v>
      </c>
      <c r="B1949" s="112" t="s">
        <v>3523</v>
      </c>
      <c r="C1949" s="112">
        <v>2</v>
      </c>
      <c r="D1949" s="117">
        <v>0.0010130829420760378</v>
      </c>
      <c r="E1949" s="117">
        <v>3.0151501032294714</v>
      </c>
      <c r="F1949" s="112" t="s">
        <v>3043</v>
      </c>
      <c r="G1949" s="112" t="b">
        <v>0</v>
      </c>
      <c r="H1949" s="112" t="b">
        <v>0</v>
      </c>
      <c r="I1949" s="112" t="b">
        <v>0</v>
      </c>
      <c r="J1949" s="112" t="b">
        <v>0</v>
      </c>
      <c r="K1949" s="112" t="b">
        <v>0</v>
      </c>
      <c r="L1949" s="112" t="b">
        <v>0</v>
      </c>
    </row>
    <row r="1950" spans="1:12" ht="15">
      <c r="A1950" s="112" t="s">
        <v>3523</v>
      </c>
      <c r="B1950" s="112" t="s">
        <v>4001</v>
      </c>
      <c r="C1950" s="112">
        <v>2</v>
      </c>
      <c r="D1950" s="117">
        <v>0.0010130829420760378</v>
      </c>
      <c r="E1950" s="117">
        <v>3.0151501032294714</v>
      </c>
      <c r="F1950" s="112" t="s">
        <v>3043</v>
      </c>
      <c r="G1950" s="112" t="b">
        <v>0</v>
      </c>
      <c r="H1950" s="112" t="b">
        <v>0</v>
      </c>
      <c r="I1950" s="112" t="b">
        <v>0</v>
      </c>
      <c r="J1950" s="112" t="b">
        <v>0</v>
      </c>
      <c r="K1950" s="112" t="b">
        <v>0</v>
      </c>
      <c r="L1950" s="112" t="b">
        <v>0</v>
      </c>
    </row>
    <row r="1951" spans="1:12" ht="15">
      <c r="A1951" s="112" t="s">
        <v>4001</v>
      </c>
      <c r="B1951" s="112" t="s">
        <v>4002</v>
      </c>
      <c r="C1951" s="112">
        <v>2</v>
      </c>
      <c r="D1951" s="117">
        <v>0.0010130829420760378</v>
      </c>
      <c r="E1951" s="117">
        <v>3.0151501032294714</v>
      </c>
      <c r="F1951" s="112" t="s">
        <v>3043</v>
      </c>
      <c r="G1951" s="112" t="b">
        <v>0</v>
      </c>
      <c r="H1951" s="112" t="b">
        <v>0</v>
      </c>
      <c r="I1951" s="112" t="b">
        <v>0</v>
      </c>
      <c r="J1951" s="112" t="b">
        <v>0</v>
      </c>
      <c r="K1951" s="112" t="b">
        <v>0</v>
      </c>
      <c r="L1951" s="112" t="b">
        <v>0</v>
      </c>
    </row>
    <row r="1952" spans="1:12" ht="15">
      <c r="A1952" s="112" t="s">
        <v>4002</v>
      </c>
      <c r="B1952" s="112" t="s">
        <v>3721</v>
      </c>
      <c r="C1952" s="112">
        <v>2</v>
      </c>
      <c r="D1952" s="117">
        <v>0.0010130829420760378</v>
      </c>
      <c r="E1952" s="117">
        <v>3.0151501032294714</v>
      </c>
      <c r="F1952" s="112" t="s">
        <v>3043</v>
      </c>
      <c r="G1952" s="112" t="b">
        <v>0</v>
      </c>
      <c r="H1952" s="112" t="b">
        <v>0</v>
      </c>
      <c r="I1952" s="112" t="b">
        <v>0</v>
      </c>
      <c r="J1952" s="112" t="b">
        <v>0</v>
      </c>
      <c r="K1952" s="112" t="b">
        <v>0</v>
      </c>
      <c r="L1952" s="112" t="b">
        <v>0</v>
      </c>
    </row>
    <row r="1953" spans="1:12" ht="15">
      <c r="A1953" s="112" t="s">
        <v>3721</v>
      </c>
      <c r="B1953" s="112" t="s">
        <v>4003</v>
      </c>
      <c r="C1953" s="112">
        <v>2</v>
      </c>
      <c r="D1953" s="117">
        <v>0.0010130829420760378</v>
      </c>
      <c r="E1953" s="117">
        <v>3.0151501032294714</v>
      </c>
      <c r="F1953" s="112" t="s">
        <v>3043</v>
      </c>
      <c r="G1953" s="112" t="b">
        <v>0</v>
      </c>
      <c r="H1953" s="112" t="b">
        <v>0</v>
      </c>
      <c r="I1953" s="112" t="b">
        <v>0</v>
      </c>
      <c r="J1953" s="112" t="b">
        <v>0</v>
      </c>
      <c r="K1953" s="112" t="b">
        <v>1</v>
      </c>
      <c r="L1953" s="112" t="b">
        <v>0</v>
      </c>
    </row>
    <row r="1954" spans="1:12" ht="15">
      <c r="A1954" s="112" t="s">
        <v>4003</v>
      </c>
      <c r="B1954" s="112" t="s">
        <v>3415</v>
      </c>
      <c r="C1954" s="112">
        <v>2</v>
      </c>
      <c r="D1954" s="117">
        <v>0.0010130829420760378</v>
      </c>
      <c r="E1954" s="117">
        <v>3.0151501032294714</v>
      </c>
      <c r="F1954" s="112" t="s">
        <v>3043</v>
      </c>
      <c r="G1954" s="112" t="b">
        <v>0</v>
      </c>
      <c r="H1954" s="112" t="b">
        <v>1</v>
      </c>
      <c r="I1954" s="112" t="b">
        <v>0</v>
      </c>
      <c r="J1954" s="112" t="b">
        <v>0</v>
      </c>
      <c r="K1954" s="112" t="b">
        <v>0</v>
      </c>
      <c r="L1954" s="112" t="b">
        <v>0</v>
      </c>
    </row>
    <row r="1955" spans="1:12" ht="15">
      <c r="A1955" s="112" t="s">
        <v>3415</v>
      </c>
      <c r="B1955" s="112" t="s">
        <v>4004</v>
      </c>
      <c r="C1955" s="112">
        <v>2</v>
      </c>
      <c r="D1955" s="117">
        <v>0.0010130829420760378</v>
      </c>
      <c r="E1955" s="117">
        <v>3.0151501032294714</v>
      </c>
      <c r="F1955" s="112" t="s">
        <v>3043</v>
      </c>
      <c r="G1955" s="112" t="b">
        <v>0</v>
      </c>
      <c r="H1955" s="112" t="b">
        <v>0</v>
      </c>
      <c r="I1955" s="112" t="b">
        <v>0</v>
      </c>
      <c r="J1955" s="112" t="b">
        <v>0</v>
      </c>
      <c r="K1955" s="112" t="b">
        <v>0</v>
      </c>
      <c r="L1955" s="112" t="b">
        <v>0</v>
      </c>
    </row>
    <row r="1956" spans="1:12" ht="15">
      <c r="A1956" s="112" t="s">
        <v>3868</v>
      </c>
      <c r="B1956" s="112" t="s">
        <v>3176</v>
      </c>
      <c r="C1956" s="112">
        <v>2</v>
      </c>
      <c r="D1956" s="117">
        <v>0.0010130829420760378</v>
      </c>
      <c r="E1956" s="117">
        <v>2.413090111901509</v>
      </c>
      <c r="F1956" s="112" t="s">
        <v>3043</v>
      </c>
      <c r="G1956" s="112" t="b">
        <v>0</v>
      </c>
      <c r="H1956" s="112" t="b">
        <v>0</v>
      </c>
      <c r="I1956" s="112" t="b">
        <v>0</v>
      </c>
      <c r="J1956" s="112" t="b">
        <v>0</v>
      </c>
      <c r="K1956" s="112" t="b">
        <v>0</v>
      </c>
      <c r="L1956" s="112" t="b">
        <v>0</v>
      </c>
    </row>
    <row r="1957" spans="1:12" ht="15">
      <c r="A1957" s="112" t="s">
        <v>3176</v>
      </c>
      <c r="B1957" s="112" t="s">
        <v>3222</v>
      </c>
      <c r="C1957" s="112">
        <v>2</v>
      </c>
      <c r="D1957" s="117">
        <v>0.0010130829420760378</v>
      </c>
      <c r="E1957" s="117">
        <v>2.413090111901509</v>
      </c>
      <c r="F1957" s="112" t="s">
        <v>3043</v>
      </c>
      <c r="G1957" s="112" t="b">
        <v>0</v>
      </c>
      <c r="H1957" s="112" t="b">
        <v>0</v>
      </c>
      <c r="I1957" s="112" t="b">
        <v>0</v>
      </c>
      <c r="J1957" s="112" t="b">
        <v>0</v>
      </c>
      <c r="K1957" s="112" t="b">
        <v>0</v>
      </c>
      <c r="L1957" s="112" t="b">
        <v>0</v>
      </c>
    </row>
    <row r="1958" spans="1:12" ht="15">
      <c r="A1958" s="112" t="s">
        <v>3222</v>
      </c>
      <c r="B1958" s="112" t="s">
        <v>3446</v>
      </c>
      <c r="C1958" s="112">
        <v>2</v>
      </c>
      <c r="D1958" s="117">
        <v>0.0010130829420760378</v>
      </c>
      <c r="E1958" s="117">
        <v>3.0151501032294714</v>
      </c>
      <c r="F1958" s="112" t="s">
        <v>3043</v>
      </c>
      <c r="G1958" s="112" t="b">
        <v>0</v>
      </c>
      <c r="H1958" s="112" t="b">
        <v>0</v>
      </c>
      <c r="I1958" s="112" t="b">
        <v>0</v>
      </c>
      <c r="J1958" s="112" t="b">
        <v>0</v>
      </c>
      <c r="K1958" s="112" t="b">
        <v>0</v>
      </c>
      <c r="L1958" s="112" t="b">
        <v>0</v>
      </c>
    </row>
    <row r="1959" spans="1:12" ht="15">
      <c r="A1959" s="112" t="s">
        <v>3446</v>
      </c>
      <c r="B1959" s="112" t="s">
        <v>3833</v>
      </c>
      <c r="C1959" s="112">
        <v>2</v>
      </c>
      <c r="D1959" s="117">
        <v>0.0010130829420760378</v>
      </c>
      <c r="E1959" s="117">
        <v>3.0151501032294714</v>
      </c>
      <c r="F1959" s="112" t="s">
        <v>3043</v>
      </c>
      <c r="G1959" s="112" t="b">
        <v>0</v>
      </c>
      <c r="H1959" s="112" t="b">
        <v>0</v>
      </c>
      <c r="I1959" s="112" t="b">
        <v>0</v>
      </c>
      <c r="J1959" s="112" t="b">
        <v>0</v>
      </c>
      <c r="K1959" s="112" t="b">
        <v>0</v>
      </c>
      <c r="L1959" s="112" t="b">
        <v>0</v>
      </c>
    </row>
    <row r="1960" spans="1:12" ht="15">
      <c r="A1960" s="112" t="s">
        <v>3160</v>
      </c>
      <c r="B1960" s="112" t="s">
        <v>3088</v>
      </c>
      <c r="C1960" s="112">
        <v>2</v>
      </c>
      <c r="D1960" s="117">
        <v>0.0010130829420760378</v>
      </c>
      <c r="E1960" s="117">
        <v>1.9096399184594974</v>
      </c>
      <c r="F1960" s="112" t="s">
        <v>3043</v>
      </c>
      <c r="G1960" s="112" t="b">
        <v>0</v>
      </c>
      <c r="H1960" s="112" t="b">
        <v>0</v>
      </c>
      <c r="I1960" s="112" t="b">
        <v>0</v>
      </c>
      <c r="J1960" s="112" t="b">
        <v>0</v>
      </c>
      <c r="K1960" s="112" t="b">
        <v>0</v>
      </c>
      <c r="L1960" s="112" t="b">
        <v>0</v>
      </c>
    </row>
    <row r="1961" spans="1:12" ht="15">
      <c r="A1961" s="112" t="s">
        <v>3176</v>
      </c>
      <c r="B1961" s="112" t="s">
        <v>3176</v>
      </c>
      <c r="C1961" s="112">
        <v>2</v>
      </c>
      <c r="D1961" s="117">
        <v>0.0010130829420760378</v>
      </c>
      <c r="E1961" s="117">
        <v>1.8110301205735466</v>
      </c>
      <c r="F1961" s="112" t="s">
        <v>3043</v>
      </c>
      <c r="G1961" s="112" t="b">
        <v>0</v>
      </c>
      <c r="H1961" s="112" t="b">
        <v>0</v>
      </c>
      <c r="I1961" s="112" t="b">
        <v>0</v>
      </c>
      <c r="J1961" s="112" t="b">
        <v>0</v>
      </c>
      <c r="K1961" s="112" t="b">
        <v>0</v>
      </c>
      <c r="L1961" s="112" t="b">
        <v>0</v>
      </c>
    </row>
    <row r="1962" spans="1:12" ht="15">
      <c r="A1962" s="112" t="s">
        <v>3091</v>
      </c>
      <c r="B1962" s="112" t="s">
        <v>3649</v>
      </c>
      <c r="C1962" s="112">
        <v>2</v>
      </c>
      <c r="D1962" s="117">
        <v>0.0010130829420760378</v>
      </c>
      <c r="E1962" s="117">
        <v>2.1700520632152145</v>
      </c>
      <c r="F1962" s="112" t="s">
        <v>3043</v>
      </c>
      <c r="G1962" s="112" t="b">
        <v>0</v>
      </c>
      <c r="H1962" s="112" t="b">
        <v>0</v>
      </c>
      <c r="I1962" s="112" t="b">
        <v>0</v>
      </c>
      <c r="J1962" s="112" t="b">
        <v>0</v>
      </c>
      <c r="K1962" s="112" t="b">
        <v>0</v>
      </c>
      <c r="L1962" s="112" t="b">
        <v>0</v>
      </c>
    </row>
    <row r="1963" spans="1:12" ht="15">
      <c r="A1963" s="112" t="s">
        <v>3649</v>
      </c>
      <c r="B1963" s="112" t="s">
        <v>3080</v>
      </c>
      <c r="C1963" s="112">
        <v>2</v>
      </c>
      <c r="D1963" s="117">
        <v>0.0010130829420760378</v>
      </c>
      <c r="E1963" s="117">
        <v>1.9359688571818465</v>
      </c>
      <c r="F1963" s="112" t="s">
        <v>3043</v>
      </c>
      <c r="G1963" s="112" t="b">
        <v>0</v>
      </c>
      <c r="H1963" s="112" t="b">
        <v>0</v>
      </c>
      <c r="I1963" s="112" t="b">
        <v>0</v>
      </c>
      <c r="J1963" s="112" t="b">
        <v>0</v>
      </c>
      <c r="K1963" s="112" t="b">
        <v>0</v>
      </c>
      <c r="L1963" s="112" t="b">
        <v>0</v>
      </c>
    </row>
    <row r="1964" spans="1:12" ht="15">
      <c r="A1964" s="112" t="s">
        <v>3080</v>
      </c>
      <c r="B1964" s="112" t="s">
        <v>3111</v>
      </c>
      <c r="C1964" s="112">
        <v>2</v>
      </c>
      <c r="D1964" s="117">
        <v>0.0010130829420760378</v>
      </c>
      <c r="E1964" s="117">
        <v>1.503266742250597</v>
      </c>
      <c r="F1964" s="112" t="s">
        <v>3043</v>
      </c>
      <c r="G1964" s="112" t="b">
        <v>0</v>
      </c>
      <c r="H1964" s="112" t="b">
        <v>0</v>
      </c>
      <c r="I1964" s="112" t="b">
        <v>0</v>
      </c>
      <c r="J1964" s="112" t="b">
        <v>0</v>
      </c>
      <c r="K1964" s="112" t="b">
        <v>0</v>
      </c>
      <c r="L1964" s="112" t="b">
        <v>0</v>
      </c>
    </row>
    <row r="1965" spans="1:12" ht="15">
      <c r="A1965" s="112" t="s">
        <v>3111</v>
      </c>
      <c r="B1965" s="112" t="s">
        <v>3081</v>
      </c>
      <c r="C1965" s="112">
        <v>2</v>
      </c>
      <c r="D1965" s="117">
        <v>0.0010130829420760378</v>
      </c>
      <c r="E1965" s="117">
        <v>1.3997261503435277</v>
      </c>
      <c r="F1965" s="112" t="s">
        <v>3043</v>
      </c>
      <c r="G1965" s="112" t="b">
        <v>0</v>
      </c>
      <c r="H1965" s="112" t="b">
        <v>0</v>
      </c>
      <c r="I1965" s="112" t="b">
        <v>0</v>
      </c>
      <c r="J1965" s="112" t="b">
        <v>0</v>
      </c>
      <c r="K1965" s="112" t="b">
        <v>0</v>
      </c>
      <c r="L1965" s="112" t="b">
        <v>0</v>
      </c>
    </row>
    <row r="1966" spans="1:12" ht="15">
      <c r="A1966" s="112" t="s">
        <v>3087</v>
      </c>
      <c r="B1966" s="112" t="s">
        <v>3085</v>
      </c>
      <c r="C1966" s="112">
        <v>2</v>
      </c>
      <c r="D1966" s="117">
        <v>0.0010130829420760378</v>
      </c>
      <c r="E1966" s="117">
        <v>1.0597028926517758</v>
      </c>
      <c r="F1966" s="112" t="s">
        <v>3043</v>
      </c>
      <c r="G1966" s="112" t="b">
        <v>0</v>
      </c>
      <c r="H1966" s="112" t="b">
        <v>0</v>
      </c>
      <c r="I1966" s="112" t="b">
        <v>0</v>
      </c>
      <c r="J1966" s="112" t="b">
        <v>0</v>
      </c>
      <c r="K1966" s="112" t="b">
        <v>0</v>
      </c>
      <c r="L1966" s="112" t="b">
        <v>0</v>
      </c>
    </row>
    <row r="1967" spans="1:12" ht="15">
      <c r="A1967" s="112" t="s">
        <v>3085</v>
      </c>
      <c r="B1967" s="112" t="s">
        <v>3090</v>
      </c>
      <c r="C1967" s="112">
        <v>2</v>
      </c>
      <c r="D1967" s="117">
        <v>0.0010130829420760378</v>
      </c>
      <c r="E1967" s="117">
        <v>0.9469642414833098</v>
      </c>
      <c r="F1967" s="112" t="s">
        <v>3043</v>
      </c>
      <c r="G1967" s="112" t="b">
        <v>0</v>
      </c>
      <c r="H1967" s="112" t="b">
        <v>0</v>
      </c>
      <c r="I1967" s="112" t="b">
        <v>0</v>
      </c>
      <c r="J1967" s="112" t="b">
        <v>0</v>
      </c>
      <c r="K1967" s="112" t="b">
        <v>0</v>
      </c>
      <c r="L1967" s="112" t="b">
        <v>0</v>
      </c>
    </row>
    <row r="1968" spans="1:12" ht="15">
      <c r="A1968" s="112" t="s">
        <v>3090</v>
      </c>
      <c r="B1968" s="112" t="s">
        <v>3101</v>
      </c>
      <c r="C1968" s="112">
        <v>2</v>
      </c>
      <c r="D1968" s="117">
        <v>0.0010130829420760378</v>
      </c>
      <c r="E1968" s="117">
        <v>1.247994237147291</v>
      </c>
      <c r="F1968" s="112" t="s">
        <v>3043</v>
      </c>
      <c r="G1968" s="112" t="b">
        <v>0</v>
      </c>
      <c r="H1968" s="112" t="b">
        <v>0</v>
      </c>
      <c r="I1968" s="112" t="b">
        <v>0</v>
      </c>
      <c r="J1968" s="112" t="b">
        <v>0</v>
      </c>
      <c r="K1968" s="112" t="b">
        <v>0</v>
      </c>
      <c r="L1968" s="112" t="b">
        <v>0</v>
      </c>
    </row>
    <row r="1969" spans="1:12" ht="15">
      <c r="A1969" s="112" t="s">
        <v>3078</v>
      </c>
      <c r="B1969" s="112" t="s">
        <v>3095</v>
      </c>
      <c r="C1969" s="112">
        <v>2</v>
      </c>
      <c r="D1969" s="117">
        <v>0.0010130829420760378</v>
      </c>
      <c r="E1969" s="117">
        <v>0.9469642414833098</v>
      </c>
      <c r="F1969" s="112" t="s">
        <v>3043</v>
      </c>
      <c r="G1969" s="112" t="b">
        <v>1</v>
      </c>
      <c r="H1969" s="112" t="b">
        <v>0</v>
      </c>
      <c r="I1969" s="112" t="b">
        <v>0</v>
      </c>
      <c r="J1969" s="112" t="b">
        <v>0</v>
      </c>
      <c r="K1969" s="112" t="b">
        <v>0</v>
      </c>
      <c r="L1969" s="112" t="b">
        <v>0</v>
      </c>
    </row>
    <row r="1970" spans="1:12" ht="15">
      <c r="A1970" s="112" t="s">
        <v>3230</v>
      </c>
      <c r="B1970" s="112" t="s">
        <v>3078</v>
      </c>
      <c r="C1970" s="112">
        <v>2</v>
      </c>
      <c r="D1970" s="117">
        <v>0.0013005996523568221</v>
      </c>
      <c r="E1970" s="117">
        <v>1.3075799271315351</v>
      </c>
      <c r="F1970" s="112" t="s">
        <v>3043</v>
      </c>
      <c r="G1970" s="112" t="b">
        <v>0</v>
      </c>
      <c r="H1970" s="112" t="b">
        <v>0</v>
      </c>
      <c r="I1970" s="112" t="b">
        <v>0</v>
      </c>
      <c r="J1970" s="112" t="b">
        <v>1</v>
      </c>
      <c r="K1970" s="112" t="b">
        <v>0</v>
      </c>
      <c r="L1970" s="112" t="b">
        <v>0</v>
      </c>
    </row>
    <row r="1971" spans="1:12" ht="15">
      <c r="A1971" s="112" t="s">
        <v>3831</v>
      </c>
      <c r="B1971" s="112" t="s">
        <v>3832</v>
      </c>
      <c r="C1971" s="112">
        <v>2</v>
      </c>
      <c r="D1971" s="117">
        <v>0.0013005996523568221</v>
      </c>
      <c r="E1971" s="117">
        <v>3.0151501032294714</v>
      </c>
      <c r="F1971" s="112" t="s">
        <v>3043</v>
      </c>
      <c r="G1971" s="112" t="b">
        <v>0</v>
      </c>
      <c r="H1971" s="112" t="b">
        <v>0</v>
      </c>
      <c r="I1971" s="112" t="b">
        <v>0</v>
      </c>
      <c r="J1971" s="112" t="b">
        <v>0</v>
      </c>
      <c r="K1971" s="112" t="b">
        <v>0</v>
      </c>
      <c r="L1971" s="112" t="b">
        <v>0</v>
      </c>
    </row>
    <row r="1972" spans="1:12" ht="15">
      <c r="A1972" s="112" t="s">
        <v>3681</v>
      </c>
      <c r="B1972" s="112" t="s">
        <v>3096</v>
      </c>
      <c r="C1972" s="112">
        <v>2</v>
      </c>
      <c r="D1972" s="117">
        <v>0.0010130829420760378</v>
      </c>
      <c r="E1972" s="117">
        <v>1.9939608041595334</v>
      </c>
      <c r="F1972" s="112" t="s">
        <v>3043</v>
      </c>
      <c r="G1972" s="112" t="b">
        <v>0</v>
      </c>
      <c r="H1972" s="112" t="b">
        <v>0</v>
      </c>
      <c r="I1972" s="112" t="b">
        <v>0</v>
      </c>
      <c r="J1972" s="112" t="b">
        <v>0</v>
      </c>
      <c r="K1972" s="112" t="b">
        <v>0</v>
      </c>
      <c r="L1972" s="112" t="b">
        <v>0</v>
      </c>
    </row>
    <row r="1973" spans="1:12" ht="15">
      <c r="A1973" s="112" t="s">
        <v>3096</v>
      </c>
      <c r="B1973" s="112" t="s">
        <v>3265</v>
      </c>
      <c r="C1973" s="112">
        <v>2</v>
      </c>
      <c r="D1973" s="117">
        <v>0.0010130829420760378</v>
      </c>
      <c r="E1973" s="117">
        <v>1.5758174093992088</v>
      </c>
      <c r="F1973" s="112" t="s">
        <v>3043</v>
      </c>
      <c r="G1973" s="112" t="b">
        <v>0</v>
      </c>
      <c r="H1973" s="112" t="b">
        <v>0</v>
      </c>
      <c r="I1973" s="112" t="b">
        <v>0</v>
      </c>
      <c r="J1973" s="112" t="b">
        <v>0</v>
      </c>
      <c r="K1973" s="112" t="b">
        <v>0</v>
      </c>
      <c r="L1973" s="112" t="b">
        <v>0</v>
      </c>
    </row>
    <row r="1974" spans="1:12" ht="15">
      <c r="A1974" s="112" t="s">
        <v>3078</v>
      </c>
      <c r="B1974" s="112" t="s">
        <v>3680</v>
      </c>
      <c r="C1974" s="112">
        <v>2</v>
      </c>
      <c r="D1974" s="117">
        <v>0.0010130829420760378</v>
      </c>
      <c r="E1974" s="117">
        <v>1.6001767552586534</v>
      </c>
      <c r="F1974" s="112" t="s">
        <v>3043</v>
      </c>
      <c r="G1974" s="112" t="b">
        <v>1</v>
      </c>
      <c r="H1974" s="112" t="b">
        <v>0</v>
      </c>
      <c r="I1974" s="112" t="b">
        <v>0</v>
      </c>
      <c r="J1974" s="112" t="b">
        <v>0</v>
      </c>
      <c r="K1974" s="112" t="b">
        <v>0</v>
      </c>
      <c r="L1974" s="112" t="b">
        <v>0</v>
      </c>
    </row>
    <row r="1975" spans="1:12" ht="15">
      <c r="A1975" s="112" t="s">
        <v>3110</v>
      </c>
      <c r="B1975" s="112" t="s">
        <v>3079</v>
      </c>
      <c r="C1975" s="112">
        <v>2</v>
      </c>
      <c r="D1975" s="117">
        <v>0.0010130829420760378</v>
      </c>
      <c r="E1975" s="117">
        <v>0.9939608041595333</v>
      </c>
      <c r="F1975" s="112" t="s">
        <v>3043</v>
      </c>
      <c r="G1975" s="112" t="b">
        <v>0</v>
      </c>
      <c r="H1975" s="112" t="b">
        <v>0</v>
      </c>
      <c r="I1975" s="112" t="b">
        <v>0</v>
      </c>
      <c r="J1975" s="112" t="b">
        <v>0</v>
      </c>
      <c r="K1975" s="112" t="b">
        <v>0</v>
      </c>
      <c r="L1975" s="112" t="b">
        <v>0</v>
      </c>
    </row>
    <row r="1976" spans="1:12" ht="15">
      <c r="A1976" s="112" t="s">
        <v>3079</v>
      </c>
      <c r="B1976" s="112" t="s">
        <v>3351</v>
      </c>
      <c r="C1976" s="112">
        <v>2</v>
      </c>
      <c r="D1976" s="117">
        <v>0.0010130829420760378</v>
      </c>
      <c r="E1976" s="117">
        <v>1.2262749874540548</v>
      </c>
      <c r="F1976" s="112" t="s">
        <v>3043</v>
      </c>
      <c r="G1976" s="112" t="b">
        <v>0</v>
      </c>
      <c r="H1976" s="112" t="b">
        <v>0</v>
      </c>
      <c r="I1976" s="112" t="b">
        <v>0</v>
      </c>
      <c r="J1976" s="112" t="b">
        <v>0</v>
      </c>
      <c r="K1976" s="112" t="b">
        <v>0</v>
      </c>
      <c r="L1976" s="112" t="b">
        <v>0</v>
      </c>
    </row>
    <row r="1977" spans="1:12" ht="15">
      <c r="A1977" s="112" t="s">
        <v>3478</v>
      </c>
      <c r="B1977" s="112" t="s">
        <v>3431</v>
      </c>
      <c r="C1977" s="112">
        <v>2</v>
      </c>
      <c r="D1977" s="117">
        <v>0.0010130829420760378</v>
      </c>
      <c r="E1977" s="117">
        <v>2.3161800988934527</v>
      </c>
      <c r="F1977" s="112" t="s">
        <v>3043</v>
      </c>
      <c r="G1977" s="112" t="b">
        <v>0</v>
      </c>
      <c r="H1977" s="112" t="b">
        <v>0</v>
      </c>
      <c r="I1977" s="112" t="b">
        <v>0</v>
      </c>
      <c r="J1977" s="112" t="b">
        <v>0</v>
      </c>
      <c r="K1977" s="112" t="b">
        <v>0</v>
      </c>
      <c r="L1977" s="112" t="b">
        <v>0</v>
      </c>
    </row>
    <row r="1978" spans="1:12" ht="15">
      <c r="A1978" s="112" t="s">
        <v>3431</v>
      </c>
      <c r="B1978" s="112" t="s">
        <v>3574</v>
      </c>
      <c r="C1978" s="112">
        <v>2</v>
      </c>
      <c r="D1978" s="117">
        <v>0.0013005996523568221</v>
      </c>
      <c r="E1978" s="117">
        <v>2.219270085885396</v>
      </c>
      <c r="F1978" s="112" t="s">
        <v>3043</v>
      </c>
      <c r="G1978" s="112" t="b">
        <v>0</v>
      </c>
      <c r="H1978" s="112" t="b">
        <v>0</v>
      </c>
      <c r="I1978" s="112" t="b">
        <v>0</v>
      </c>
      <c r="J1978" s="112" t="b">
        <v>0</v>
      </c>
      <c r="K1978" s="112" t="b">
        <v>0</v>
      </c>
      <c r="L1978" s="112" t="b">
        <v>0</v>
      </c>
    </row>
    <row r="1979" spans="1:12" ht="15">
      <c r="A1979" s="112" t="s">
        <v>3575</v>
      </c>
      <c r="B1979" s="112" t="s">
        <v>3233</v>
      </c>
      <c r="C1979" s="112">
        <v>2</v>
      </c>
      <c r="D1979" s="117">
        <v>0.0010130829420760378</v>
      </c>
      <c r="E1979" s="117">
        <v>1.87684740506319</v>
      </c>
      <c r="F1979" s="112" t="s">
        <v>3043</v>
      </c>
      <c r="G1979" s="112" t="b">
        <v>0</v>
      </c>
      <c r="H1979" s="112" t="b">
        <v>0</v>
      </c>
      <c r="I1979" s="112" t="b">
        <v>0</v>
      </c>
      <c r="J1979" s="112" t="b">
        <v>0</v>
      </c>
      <c r="K1979" s="112" t="b">
        <v>0</v>
      </c>
      <c r="L1979" s="112" t="b">
        <v>0</v>
      </c>
    </row>
    <row r="1980" spans="1:12" ht="15">
      <c r="A1980" s="112" t="s">
        <v>3079</v>
      </c>
      <c r="B1980" s="112" t="s">
        <v>3575</v>
      </c>
      <c r="C1980" s="112">
        <v>2</v>
      </c>
      <c r="D1980" s="117">
        <v>0.0010130829420760378</v>
      </c>
      <c r="E1980" s="117">
        <v>1.3054562335016795</v>
      </c>
      <c r="F1980" s="112" t="s">
        <v>3043</v>
      </c>
      <c r="G1980" s="112" t="b">
        <v>0</v>
      </c>
      <c r="H1980" s="112" t="b">
        <v>0</v>
      </c>
      <c r="I1980" s="112" t="b">
        <v>0</v>
      </c>
      <c r="J1980" s="112" t="b">
        <v>0</v>
      </c>
      <c r="K1980" s="112" t="b">
        <v>0</v>
      </c>
      <c r="L1980" s="112" t="b">
        <v>0</v>
      </c>
    </row>
    <row r="1981" spans="1:12" ht="15">
      <c r="A1981" s="112" t="s">
        <v>3348</v>
      </c>
      <c r="B1981" s="112" t="s">
        <v>3233</v>
      </c>
      <c r="C1981" s="112">
        <v>2</v>
      </c>
      <c r="D1981" s="117">
        <v>0.0010130829420760378</v>
      </c>
      <c r="E1981" s="117">
        <v>1.9737574180712463</v>
      </c>
      <c r="F1981" s="112" t="s">
        <v>3043</v>
      </c>
      <c r="G1981" s="112" t="b">
        <v>0</v>
      </c>
      <c r="H1981" s="112" t="b">
        <v>0</v>
      </c>
      <c r="I1981" s="112" t="b">
        <v>0</v>
      </c>
      <c r="J1981" s="112" t="b">
        <v>0</v>
      </c>
      <c r="K1981" s="112" t="b">
        <v>0</v>
      </c>
      <c r="L1981" s="112" t="b">
        <v>0</v>
      </c>
    </row>
    <row r="1982" spans="1:12" ht="15">
      <c r="A1982" s="112" t="s">
        <v>3233</v>
      </c>
      <c r="B1982" s="112" t="s">
        <v>3096</v>
      </c>
      <c r="C1982" s="112">
        <v>2</v>
      </c>
      <c r="D1982" s="117">
        <v>0.0010130829420760378</v>
      </c>
      <c r="E1982" s="117">
        <v>1.2535981146652895</v>
      </c>
      <c r="F1982" s="112" t="s">
        <v>3043</v>
      </c>
      <c r="G1982" s="112" t="b">
        <v>0</v>
      </c>
      <c r="H1982" s="112" t="b">
        <v>0</v>
      </c>
      <c r="I1982" s="112" t="b">
        <v>0</v>
      </c>
      <c r="J1982" s="112" t="b">
        <v>0</v>
      </c>
      <c r="K1982" s="112" t="b">
        <v>0</v>
      </c>
      <c r="L1982" s="112" t="b">
        <v>0</v>
      </c>
    </row>
    <row r="1983" spans="1:12" ht="15">
      <c r="A1983" s="112" t="s">
        <v>3078</v>
      </c>
      <c r="B1983" s="112" t="s">
        <v>4348</v>
      </c>
      <c r="C1983" s="112">
        <v>2</v>
      </c>
      <c r="D1983" s="117">
        <v>0.0010130829420760378</v>
      </c>
      <c r="E1983" s="117">
        <v>1.6001767552586534</v>
      </c>
      <c r="F1983" s="112" t="s">
        <v>3043</v>
      </c>
      <c r="G1983" s="112" t="b">
        <v>1</v>
      </c>
      <c r="H1983" s="112" t="b">
        <v>0</v>
      </c>
      <c r="I1983" s="112" t="b">
        <v>0</v>
      </c>
      <c r="J1983" s="112" t="b">
        <v>0</v>
      </c>
      <c r="K1983" s="112" t="b">
        <v>0</v>
      </c>
      <c r="L1983" s="112" t="b">
        <v>0</v>
      </c>
    </row>
    <row r="1984" spans="1:12" ht="15">
      <c r="A1984" s="112" t="s">
        <v>4481</v>
      </c>
      <c r="B1984" s="112" t="s">
        <v>4482</v>
      </c>
      <c r="C1984" s="112">
        <v>2</v>
      </c>
      <c r="D1984" s="117">
        <v>0.0013005996523568221</v>
      </c>
      <c r="E1984" s="117">
        <v>3.0151501032294714</v>
      </c>
      <c r="F1984" s="112" t="s">
        <v>3043</v>
      </c>
      <c r="G1984" s="112" t="b">
        <v>0</v>
      </c>
      <c r="H1984" s="112" t="b">
        <v>0</v>
      </c>
      <c r="I1984" s="112" t="b">
        <v>0</v>
      </c>
      <c r="J1984" s="112" t="b">
        <v>0</v>
      </c>
      <c r="K1984" s="112" t="b">
        <v>0</v>
      </c>
      <c r="L1984" s="112" t="b">
        <v>0</v>
      </c>
    </row>
    <row r="1985" spans="1:12" ht="15">
      <c r="A1985" s="112" t="s">
        <v>3263</v>
      </c>
      <c r="B1985" s="112" t="s">
        <v>3430</v>
      </c>
      <c r="C1985" s="112">
        <v>2</v>
      </c>
      <c r="D1985" s="117">
        <v>0.0013005996523568221</v>
      </c>
      <c r="E1985" s="117">
        <v>3.0151501032294714</v>
      </c>
      <c r="F1985" s="112" t="s">
        <v>3043</v>
      </c>
      <c r="G1985" s="112" t="b">
        <v>0</v>
      </c>
      <c r="H1985" s="112" t="b">
        <v>0</v>
      </c>
      <c r="I1985" s="112" t="b">
        <v>0</v>
      </c>
      <c r="J1985" s="112" t="b">
        <v>0</v>
      </c>
      <c r="K1985" s="112" t="b">
        <v>0</v>
      </c>
      <c r="L1985" s="112" t="b">
        <v>0</v>
      </c>
    </row>
    <row r="1986" spans="1:12" ht="15">
      <c r="A1986" s="112" t="s">
        <v>3434</v>
      </c>
      <c r="B1986" s="112" t="s">
        <v>3336</v>
      </c>
      <c r="C1986" s="112">
        <v>2</v>
      </c>
      <c r="D1986" s="117">
        <v>0.0010130829420760378</v>
      </c>
      <c r="E1986" s="117">
        <v>2.83905884417379</v>
      </c>
      <c r="F1986" s="112" t="s">
        <v>3043</v>
      </c>
      <c r="G1986" s="112" t="b">
        <v>0</v>
      </c>
      <c r="H1986" s="112" t="b">
        <v>0</v>
      </c>
      <c r="I1986" s="112" t="b">
        <v>0</v>
      </c>
      <c r="J1986" s="112" t="b">
        <v>0</v>
      </c>
      <c r="K1986" s="112" t="b">
        <v>0</v>
      </c>
      <c r="L1986" s="112" t="b">
        <v>0</v>
      </c>
    </row>
    <row r="1987" spans="1:12" ht="15">
      <c r="A1987" s="112" t="s">
        <v>3079</v>
      </c>
      <c r="B1987" s="112" t="s">
        <v>3713</v>
      </c>
      <c r="C1987" s="112">
        <v>2</v>
      </c>
      <c r="D1987" s="117">
        <v>0.0013005996523568221</v>
      </c>
      <c r="E1987" s="117">
        <v>1.7033962421737172</v>
      </c>
      <c r="F1987" s="112" t="s">
        <v>3043</v>
      </c>
      <c r="G1987" s="112" t="b">
        <v>0</v>
      </c>
      <c r="H1987" s="112" t="b">
        <v>0</v>
      </c>
      <c r="I1987" s="112" t="b">
        <v>0</v>
      </c>
      <c r="J1987" s="112" t="b">
        <v>0</v>
      </c>
      <c r="K1987" s="112" t="b">
        <v>0</v>
      </c>
      <c r="L1987" s="112" t="b">
        <v>0</v>
      </c>
    </row>
    <row r="1988" spans="1:12" ht="15">
      <c r="A1988" s="112" t="s">
        <v>3713</v>
      </c>
      <c r="B1988" s="112" t="s">
        <v>3904</v>
      </c>
      <c r="C1988" s="112">
        <v>2</v>
      </c>
      <c r="D1988" s="117">
        <v>0.0013005996523568221</v>
      </c>
      <c r="E1988" s="117">
        <v>3.0151501032294714</v>
      </c>
      <c r="F1988" s="112" t="s">
        <v>3043</v>
      </c>
      <c r="G1988" s="112" t="b">
        <v>0</v>
      </c>
      <c r="H1988" s="112" t="b">
        <v>0</v>
      </c>
      <c r="I1988" s="112" t="b">
        <v>0</v>
      </c>
      <c r="J1988" s="112" t="b">
        <v>0</v>
      </c>
      <c r="K1988" s="112" t="b">
        <v>0</v>
      </c>
      <c r="L1988" s="112" t="b">
        <v>0</v>
      </c>
    </row>
    <row r="1989" spans="1:12" ht="15">
      <c r="A1989" s="112" t="s">
        <v>3090</v>
      </c>
      <c r="B1989" s="112" t="s">
        <v>3491</v>
      </c>
      <c r="C1989" s="112">
        <v>2</v>
      </c>
      <c r="D1989" s="117">
        <v>0.0010130829420760378</v>
      </c>
      <c r="E1989" s="117">
        <v>1.424085496202972</v>
      </c>
      <c r="F1989" s="112" t="s">
        <v>3043</v>
      </c>
      <c r="G1989" s="112" t="b">
        <v>0</v>
      </c>
      <c r="H1989" s="112" t="b">
        <v>0</v>
      </c>
      <c r="I1989" s="112" t="b">
        <v>0</v>
      </c>
      <c r="J1989" s="112" t="b">
        <v>0</v>
      </c>
      <c r="K1989" s="112" t="b">
        <v>0</v>
      </c>
      <c r="L1989" s="112" t="b">
        <v>0</v>
      </c>
    </row>
    <row r="1990" spans="1:12" ht="15">
      <c r="A1990" s="112" t="s">
        <v>3096</v>
      </c>
      <c r="B1990" s="112" t="s">
        <v>3320</v>
      </c>
      <c r="C1990" s="112">
        <v>2</v>
      </c>
      <c r="D1990" s="117">
        <v>0.0013005996523568221</v>
      </c>
      <c r="E1990" s="117">
        <v>1.9737574180712463</v>
      </c>
      <c r="F1990" s="112" t="s">
        <v>3043</v>
      </c>
      <c r="G1990" s="112" t="b">
        <v>0</v>
      </c>
      <c r="H1990" s="112" t="b">
        <v>0</v>
      </c>
      <c r="I1990" s="112" t="b">
        <v>0</v>
      </c>
      <c r="J1990" s="112" t="b">
        <v>0</v>
      </c>
      <c r="K1990" s="112" t="b">
        <v>0</v>
      </c>
      <c r="L1990" s="112" t="b">
        <v>0</v>
      </c>
    </row>
    <row r="1991" spans="1:12" ht="15">
      <c r="A1991" s="112" t="s">
        <v>3248</v>
      </c>
      <c r="B1991" s="112" t="s">
        <v>3490</v>
      </c>
      <c r="C1991" s="112">
        <v>2</v>
      </c>
      <c r="D1991" s="117">
        <v>0.0010130829420760378</v>
      </c>
      <c r="E1991" s="117">
        <v>2.6629675851181087</v>
      </c>
      <c r="F1991" s="112" t="s">
        <v>3043</v>
      </c>
      <c r="G1991" s="112" t="b">
        <v>0</v>
      </c>
      <c r="H1991" s="112" t="b">
        <v>0</v>
      </c>
      <c r="I1991" s="112" t="b">
        <v>0</v>
      </c>
      <c r="J1991" s="112" t="b">
        <v>0</v>
      </c>
      <c r="K1991" s="112" t="b">
        <v>0</v>
      </c>
      <c r="L1991" s="112" t="b">
        <v>0</v>
      </c>
    </row>
    <row r="1992" spans="1:12" ht="15">
      <c r="A1992" s="112" t="s">
        <v>3492</v>
      </c>
      <c r="B1992" s="112" t="s">
        <v>3918</v>
      </c>
      <c r="C1992" s="112">
        <v>2</v>
      </c>
      <c r="D1992" s="117">
        <v>0.0010130829420760378</v>
      </c>
      <c r="E1992" s="117">
        <v>2.83905884417379</v>
      </c>
      <c r="F1992" s="112" t="s">
        <v>3043</v>
      </c>
      <c r="G1992" s="112" t="b">
        <v>0</v>
      </c>
      <c r="H1992" s="112" t="b">
        <v>0</v>
      </c>
      <c r="I1992" s="112" t="b">
        <v>0</v>
      </c>
      <c r="J1992" s="112" t="b">
        <v>0</v>
      </c>
      <c r="K1992" s="112" t="b">
        <v>0</v>
      </c>
      <c r="L1992" s="112" t="b">
        <v>0</v>
      </c>
    </row>
    <row r="1993" spans="1:12" ht="15">
      <c r="A1993" s="112" t="s">
        <v>3120</v>
      </c>
      <c r="B1993" s="112" t="s">
        <v>3491</v>
      </c>
      <c r="C1993" s="112">
        <v>2</v>
      </c>
      <c r="D1993" s="117">
        <v>0.0010130829420760378</v>
      </c>
      <c r="E1993" s="117">
        <v>1.8390588441737903</v>
      </c>
      <c r="F1993" s="112" t="s">
        <v>3043</v>
      </c>
      <c r="G1993" s="112" t="b">
        <v>0</v>
      </c>
      <c r="H1993" s="112" t="b">
        <v>0</v>
      </c>
      <c r="I1993" s="112" t="b">
        <v>0</v>
      </c>
      <c r="J1993" s="112" t="b">
        <v>0</v>
      </c>
      <c r="K1993" s="112" t="b">
        <v>0</v>
      </c>
      <c r="L1993" s="112" t="b">
        <v>0</v>
      </c>
    </row>
    <row r="1994" spans="1:12" ht="15">
      <c r="A1994" s="112" t="s">
        <v>3491</v>
      </c>
      <c r="B1994" s="112" t="s">
        <v>3085</v>
      </c>
      <c r="C1994" s="112">
        <v>2</v>
      </c>
      <c r="D1994" s="117">
        <v>0.0010130829420760378</v>
      </c>
      <c r="E1994" s="117">
        <v>1.5603052432209612</v>
      </c>
      <c r="F1994" s="112" t="s">
        <v>3043</v>
      </c>
      <c r="G1994" s="112" t="b">
        <v>0</v>
      </c>
      <c r="H1994" s="112" t="b">
        <v>0</v>
      </c>
      <c r="I1994" s="112" t="b">
        <v>0</v>
      </c>
      <c r="J1994" s="112" t="b">
        <v>0</v>
      </c>
      <c r="K1994" s="112" t="b">
        <v>0</v>
      </c>
      <c r="L1994" s="112" t="b">
        <v>0</v>
      </c>
    </row>
    <row r="1995" spans="1:12" ht="15">
      <c r="A1995" s="112" t="s">
        <v>3085</v>
      </c>
      <c r="B1995" s="112" t="s">
        <v>4449</v>
      </c>
      <c r="C1995" s="112">
        <v>2</v>
      </c>
      <c r="D1995" s="117">
        <v>0.0010130829420760378</v>
      </c>
      <c r="E1995" s="117">
        <v>2.0609075937901467</v>
      </c>
      <c r="F1995" s="112" t="s">
        <v>3043</v>
      </c>
      <c r="G1995" s="112" t="b">
        <v>0</v>
      </c>
      <c r="H1995" s="112" t="b">
        <v>0</v>
      </c>
      <c r="I1995" s="112" t="b">
        <v>0</v>
      </c>
      <c r="J1995" s="112" t="b">
        <v>0</v>
      </c>
      <c r="K1995" s="112" t="b">
        <v>0</v>
      </c>
      <c r="L1995" s="112" t="b">
        <v>0</v>
      </c>
    </row>
    <row r="1996" spans="1:12" ht="15">
      <c r="A1996" s="112" t="s">
        <v>4449</v>
      </c>
      <c r="B1996" s="112" t="s">
        <v>3087</v>
      </c>
      <c r="C1996" s="112">
        <v>2</v>
      </c>
      <c r="D1996" s="117">
        <v>0.0010130829420760378</v>
      </c>
      <c r="E1996" s="117">
        <v>2.0374264979406234</v>
      </c>
      <c r="F1996" s="112" t="s">
        <v>3043</v>
      </c>
      <c r="G1996" s="112" t="b">
        <v>0</v>
      </c>
      <c r="H1996" s="112" t="b">
        <v>0</v>
      </c>
      <c r="I1996" s="112" t="b">
        <v>0</v>
      </c>
      <c r="J1996" s="112" t="b">
        <v>0</v>
      </c>
      <c r="K1996" s="112" t="b">
        <v>0</v>
      </c>
      <c r="L1996" s="112" t="b">
        <v>0</v>
      </c>
    </row>
    <row r="1997" spans="1:12" ht="15">
      <c r="A1997" s="112" t="s">
        <v>3092</v>
      </c>
      <c r="B1997" s="112" t="s">
        <v>3107</v>
      </c>
      <c r="C1997" s="112">
        <v>2</v>
      </c>
      <c r="D1997" s="117">
        <v>0.0010130829420760378</v>
      </c>
      <c r="E1997" s="117">
        <v>1.3997261503435277</v>
      </c>
      <c r="F1997" s="112" t="s">
        <v>3043</v>
      </c>
      <c r="G1997" s="112" t="b">
        <v>0</v>
      </c>
      <c r="H1997" s="112" t="b">
        <v>0</v>
      </c>
      <c r="I1997" s="112" t="b">
        <v>0</v>
      </c>
      <c r="J1997" s="112" t="b">
        <v>0</v>
      </c>
      <c r="K1997" s="112" t="b">
        <v>0</v>
      </c>
      <c r="L1997" s="112" t="b">
        <v>0</v>
      </c>
    </row>
    <row r="1998" spans="1:12" ht="15">
      <c r="A1998" s="112" t="s">
        <v>3107</v>
      </c>
      <c r="B1998" s="112" t="s">
        <v>3576</v>
      </c>
      <c r="C1998" s="112">
        <v>2</v>
      </c>
      <c r="D1998" s="117">
        <v>0.0010130829420760378</v>
      </c>
      <c r="E1998" s="117">
        <v>2.0986961546795464</v>
      </c>
      <c r="F1998" s="112" t="s">
        <v>3043</v>
      </c>
      <c r="G1998" s="112" t="b">
        <v>0</v>
      </c>
      <c r="H1998" s="112" t="b">
        <v>0</v>
      </c>
      <c r="I1998" s="112" t="b">
        <v>0</v>
      </c>
      <c r="J1998" s="112" t="b">
        <v>0</v>
      </c>
      <c r="K1998" s="112" t="b">
        <v>0</v>
      </c>
      <c r="L1998" s="112" t="b">
        <v>0</v>
      </c>
    </row>
    <row r="1999" spans="1:12" ht="15">
      <c r="A1999" s="112" t="s">
        <v>3576</v>
      </c>
      <c r="B1999" s="112" t="s">
        <v>4450</v>
      </c>
      <c r="C1999" s="112">
        <v>2</v>
      </c>
      <c r="D1999" s="117">
        <v>0.0010130829420760378</v>
      </c>
      <c r="E1999" s="117">
        <v>3.0151501032294714</v>
      </c>
      <c r="F1999" s="112" t="s">
        <v>3043</v>
      </c>
      <c r="G1999" s="112" t="b">
        <v>0</v>
      </c>
      <c r="H1999" s="112" t="b">
        <v>0</v>
      </c>
      <c r="I1999" s="112" t="b">
        <v>0</v>
      </c>
      <c r="J1999" s="112" t="b">
        <v>0</v>
      </c>
      <c r="K1999" s="112" t="b">
        <v>0</v>
      </c>
      <c r="L1999" s="112" t="b">
        <v>0</v>
      </c>
    </row>
    <row r="2000" spans="1:12" ht="15">
      <c r="A2000" s="112" t="s">
        <v>4450</v>
      </c>
      <c r="B2000" s="112" t="s">
        <v>3491</v>
      </c>
      <c r="C2000" s="112">
        <v>2</v>
      </c>
      <c r="D2000" s="117">
        <v>0.0010130829420760378</v>
      </c>
      <c r="E2000" s="117">
        <v>2.538028848509809</v>
      </c>
      <c r="F2000" s="112" t="s">
        <v>3043</v>
      </c>
      <c r="G2000" s="112" t="b">
        <v>0</v>
      </c>
      <c r="H2000" s="112" t="b">
        <v>0</v>
      </c>
      <c r="I2000" s="112" t="b">
        <v>0</v>
      </c>
      <c r="J2000" s="112" t="b">
        <v>0</v>
      </c>
      <c r="K2000" s="112" t="b">
        <v>0</v>
      </c>
      <c r="L2000" s="112" t="b">
        <v>0</v>
      </c>
    </row>
    <row r="2001" spans="1:12" ht="15">
      <c r="A2001" s="112" t="s">
        <v>3491</v>
      </c>
      <c r="B2001" s="112" t="s">
        <v>3156</v>
      </c>
      <c r="C2001" s="112">
        <v>2</v>
      </c>
      <c r="D2001" s="117">
        <v>0.0010130829420760378</v>
      </c>
      <c r="E2001" s="117">
        <v>2.0609075937901467</v>
      </c>
      <c r="F2001" s="112" t="s">
        <v>3043</v>
      </c>
      <c r="G2001" s="112" t="b">
        <v>0</v>
      </c>
      <c r="H2001" s="112" t="b">
        <v>0</v>
      </c>
      <c r="I2001" s="112" t="b">
        <v>0</v>
      </c>
      <c r="J2001" s="112" t="b">
        <v>1</v>
      </c>
      <c r="K2001" s="112" t="b">
        <v>0</v>
      </c>
      <c r="L2001" s="112" t="b">
        <v>0</v>
      </c>
    </row>
    <row r="2002" spans="1:12" ht="15">
      <c r="A2002" s="112" t="s">
        <v>3156</v>
      </c>
      <c r="B2002" s="112" t="s">
        <v>3080</v>
      </c>
      <c r="C2002" s="112">
        <v>2</v>
      </c>
      <c r="D2002" s="117">
        <v>0.0010130829420760378</v>
      </c>
      <c r="E2002" s="117">
        <v>1.4588476024621841</v>
      </c>
      <c r="F2002" s="112" t="s">
        <v>3043</v>
      </c>
      <c r="G2002" s="112" t="b">
        <v>1</v>
      </c>
      <c r="H2002" s="112" t="b">
        <v>0</v>
      </c>
      <c r="I2002" s="112" t="b">
        <v>0</v>
      </c>
      <c r="J2002" s="112" t="b">
        <v>0</v>
      </c>
      <c r="K2002" s="112" t="b">
        <v>0</v>
      </c>
      <c r="L2002" s="112" t="b">
        <v>0</v>
      </c>
    </row>
    <row r="2003" spans="1:12" ht="15">
      <c r="A2003" s="112" t="s">
        <v>3080</v>
      </c>
      <c r="B2003" s="112" t="s">
        <v>3669</v>
      </c>
      <c r="C2003" s="112">
        <v>2</v>
      </c>
      <c r="D2003" s="117">
        <v>0.0010130829420760378</v>
      </c>
      <c r="E2003" s="117">
        <v>1.9012067509226347</v>
      </c>
      <c r="F2003" s="112" t="s">
        <v>3043</v>
      </c>
      <c r="G2003" s="112" t="b">
        <v>0</v>
      </c>
      <c r="H2003" s="112" t="b">
        <v>0</v>
      </c>
      <c r="I2003" s="112" t="b">
        <v>0</v>
      </c>
      <c r="J2003" s="112" t="b">
        <v>0</v>
      </c>
      <c r="K2003" s="112" t="b">
        <v>0</v>
      </c>
      <c r="L2003" s="112" t="b">
        <v>0</v>
      </c>
    </row>
    <row r="2004" spans="1:12" ht="15">
      <c r="A2004" s="112" t="s">
        <v>3669</v>
      </c>
      <c r="B2004" s="112" t="s">
        <v>4451</v>
      </c>
      <c r="C2004" s="112">
        <v>2</v>
      </c>
      <c r="D2004" s="117">
        <v>0.0010130829420760378</v>
      </c>
      <c r="E2004" s="117">
        <v>3.0151501032294714</v>
      </c>
      <c r="F2004" s="112" t="s">
        <v>3043</v>
      </c>
      <c r="G2004" s="112" t="b">
        <v>0</v>
      </c>
      <c r="H2004" s="112" t="b">
        <v>0</v>
      </c>
      <c r="I2004" s="112" t="b">
        <v>0</v>
      </c>
      <c r="J2004" s="112" t="b">
        <v>0</v>
      </c>
      <c r="K2004" s="112" t="b">
        <v>0</v>
      </c>
      <c r="L2004" s="112" t="b">
        <v>0</v>
      </c>
    </row>
    <row r="2005" spans="1:12" ht="15">
      <c r="A2005" s="112" t="s">
        <v>4451</v>
      </c>
      <c r="B2005" s="112" t="s">
        <v>3113</v>
      </c>
      <c r="C2005" s="112">
        <v>2</v>
      </c>
      <c r="D2005" s="117">
        <v>0.0010130829420760378</v>
      </c>
      <c r="E2005" s="117">
        <v>2.413090111901509</v>
      </c>
      <c r="F2005" s="112" t="s">
        <v>3043</v>
      </c>
      <c r="G2005" s="112" t="b">
        <v>0</v>
      </c>
      <c r="H2005" s="112" t="b">
        <v>0</v>
      </c>
      <c r="I2005" s="112" t="b">
        <v>0</v>
      </c>
      <c r="J2005" s="112" t="b">
        <v>0</v>
      </c>
      <c r="K2005" s="112" t="b">
        <v>0</v>
      </c>
      <c r="L2005" s="112" t="b">
        <v>0</v>
      </c>
    </row>
    <row r="2006" spans="1:12" ht="15">
      <c r="A2006" s="112" t="s">
        <v>3113</v>
      </c>
      <c r="B2006" s="112" t="s">
        <v>3281</v>
      </c>
      <c r="C2006" s="112">
        <v>2</v>
      </c>
      <c r="D2006" s="117">
        <v>0.0010130829420760378</v>
      </c>
      <c r="E2006" s="117">
        <v>2.1120601162375277</v>
      </c>
      <c r="F2006" s="112" t="s">
        <v>3043</v>
      </c>
      <c r="G2006" s="112" t="b">
        <v>0</v>
      </c>
      <c r="H2006" s="112" t="b">
        <v>0</v>
      </c>
      <c r="I2006" s="112" t="b">
        <v>0</v>
      </c>
      <c r="J2006" s="112" t="b">
        <v>0</v>
      </c>
      <c r="K2006" s="112" t="b">
        <v>0</v>
      </c>
      <c r="L2006" s="112" t="b">
        <v>0</v>
      </c>
    </row>
    <row r="2007" spans="1:12" ht="15">
      <c r="A2007" s="112" t="s">
        <v>3281</v>
      </c>
      <c r="B2007" s="112" t="s">
        <v>3919</v>
      </c>
      <c r="C2007" s="112">
        <v>2</v>
      </c>
      <c r="D2007" s="117">
        <v>0.0010130829420760378</v>
      </c>
      <c r="E2007" s="117">
        <v>2.71412010756549</v>
      </c>
      <c r="F2007" s="112" t="s">
        <v>3043</v>
      </c>
      <c r="G2007" s="112" t="b">
        <v>0</v>
      </c>
      <c r="H2007" s="112" t="b">
        <v>0</v>
      </c>
      <c r="I2007" s="112" t="b">
        <v>0</v>
      </c>
      <c r="J2007" s="112" t="b">
        <v>0</v>
      </c>
      <c r="K2007" s="112" t="b">
        <v>0</v>
      </c>
      <c r="L2007" s="112" t="b">
        <v>0</v>
      </c>
    </row>
    <row r="2008" spans="1:12" ht="15">
      <c r="A2008" s="112" t="s">
        <v>3919</v>
      </c>
      <c r="B2008" s="112" t="s">
        <v>3920</v>
      </c>
      <c r="C2008" s="112">
        <v>2</v>
      </c>
      <c r="D2008" s="117">
        <v>0.0010130829420760378</v>
      </c>
      <c r="E2008" s="117">
        <v>3.0151501032294714</v>
      </c>
      <c r="F2008" s="112" t="s">
        <v>3043</v>
      </c>
      <c r="G2008" s="112" t="b">
        <v>0</v>
      </c>
      <c r="H2008" s="112" t="b">
        <v>0</v>
      </c>
      <c r="I2008" s="112" t="b">
        <v>0</v>
      </c>
      <c r="J2008" s="112" t="b">
        <v>0</v>
      </c>
      <c r="K2008" s="112" t="b">
        <v>0</v>
      </c>
      <c r="L2008" s="112" t="b">
        <v>0</v>
      </c>
    </row>
    <row r="2009" spans="1:12" ht="15">
      <c r="A2009" s="112" t="s">
        <v>3920</v>
      </c>
      <c r="B2009" s="112" t="s">
        <v>3133</v>
      </c>
      <c r="C2009" s="112">
        <v>2</v>
      </c>
      <c r="D2009" s="117">
        <v>0.0010130829420760378</v>
      </c>
      <c r="E2009" s="117">
        <v>2.4710820588791957</v>
      </c>
      <c r="F2009" s="112" t="s">
        <v>3043</v>
      </c>
      <c r="G2009" s="112" t="b">
        <v>0</v>
      </c>
      <c r="H2009" s="112" t="b">
        <v>0</v>
      </c>
      <c r="I2009" s="112" t="b">
        <v>0</v>
      </c>
      <c r="J2009" s="112" t="b">
        <v>0</v>
      </c>
      <c r="K2009" s="112" t="b">
        <v>0</v>
      </c>
      <c r="L2009" s="112" t="b">
        <v>0</v>
      </c>
    </row>
    <row r="2010" spans="1:12" ht="15">
      <c r="A2010" s="112" t="s">
        <v>3133</v>
      </c>
      <c r="B2010" s="112" t="s">
        <v>4452</v>
      </c>
      <c r="C2010" s="112">
        <v>2</v>
      </c>
      <c r="D2010" s="117">
        <v>0.0010130829420760378</v>
      </c>
      <c r="E2010" s="117">
        <v>2.4710820588791957</v>
      </c>
      <c r="F2010" s="112" t="s">
        <v>3043</v>
      </c>
      <c r="G2010" s="112" t="b">
        <v>0</v>
      </c>
      <c r="H2010" s="112" t="b">
        <v>0</v>
      </c>
      <c r="I2010" s="112" t="b">
        <v>0</v>
      </c>
      <c r="J2010" s="112" t="b">
        <v>0</v>
      </c>
      <c r="K2010" s="112" t="b">
        <v>0</v>
      </c>
      <c r="L2010" s="112" t="b">
        <v>0</v>
      </c>
    </row>
    <row r="2011" spans="1:12" ht="15">
      <c r="A2011" s="112" t="s">
        <v>4452</v>
      </c>
      <c r="B2011" s="112" t="s">
        <v>3080</v>
      </c>
      <c r="C2011" s="112">
        <v>2</v>
      </c>
      <c r="D2011" s="117">
        <v>0.0010130829420760378</v>
      </c>
      <c r="E2011" s="117">
        <v>1.9359688571818465</v>
      </c>
      <c r="F2011" s="112" t="s">
        <v>3043</v>
      </c>
      <c r="G2011" s="112" t="b">
        <v>0</v>
      </c>
      <c r="H2011" s="112" t="b">
        <v>0</v>
      </c>
      <c r="I2011" s="112" t="b">
        <v>0</v>
      </c>
      <c r="J2011" s="112" t="b">
        <v>0</v>
      </c>
      <c r="K2011" s="112" t="b">
        <v>0</v>
      </c>
      <c r="L2011" s="112" t="b">
        <v>0</v>
      </c>
    </row>
    <row r="2012" spans="1:12" ht="15">
      <c r="A2012" s="112" t="s">
        <v>3080</v>
      </c>
      <c r="B2012" s="112" t="s">
        <v>3413</v>
      </c>
      <c r="C2012" s="112">
        <v>2</v>
      </c>
      <c r="D2012" s="117">
        <v>0.0010130829420760378</v>
      </c>
      <c r="E2012" s="117">
        <v>1.9012067509226347</v>
      </c>
      <c r="F2012" s="112" t="s">
        <v>3043</v>
      </c>
      <c r="G2012" s="112" t="b">
        <v>0</v>
      </c>
      <c r="H2012" s="112" t="b">
        <v>0</v>
      </c>
      <c r="I2012" s="112" t="b">
        <v>0</v>
      </c>
      <c r="J2012" s="112" t="b">
        <v>0</v>
      </c>
      <c r="K2012" s="112" t="b">
        <v>0</v>
      </c>
      <c r="L2012" s="112" t="b">
        <v>0</v>
      </c>
    </row>
    <row r="2013" spans="1:12" ht="15">
      <c r="A2013" s="112" t="s">
        <v>3413</v>
      </c>
      <c r="B2013" s="112" t="s">
        <v>3256</v>
      </c>
      <c r="C2013" s="112">
        <v>2</v>
      </c>
      <c r="D2013" s="117">
        <v>0.0010130829420760378</v>
      </c>
      <c r="E2013" s="117">
        <v>3.0151501032294714</v>
      </c>
      <c r="F2013" s="112" t="s">
        <v>3043</v>
      </c>
      <c r="G2013" s="112" t="b">
        <v>0</v>
      </c>
      <c r="H2013" s="112" t="b">
        <v>0</v>
      </c>
      <c r="I2013" s="112" t="b">
        <v>0</v>
      </c>
      <c r="J2013" s="112" t="b">
        <v>0</v>
      </c>
      <c r="K2013" s="112" t="b">
        <v>0</v>
      </c>
      <c r="L2013" s="112" t="b">
        <v>0</v>
      </c>
    </row>
    <row r="2014" spans="1:12" ht="15">
      <c r="A2014" s="112" t="s">
        <v>3256</v>
      </c>
      <c r="B2014" s="112" t="s">
        <v>3493</v>
      </c>
      <c r="C2014" s="112">
        <v>2</v>
      </c>
      <c r="D2014" s="117">
        <v>0.0010130829420760378</v>
      </c>
      <c r="E2014" s="117">
        <v>2.71412010756549</v>
      </c>
      <c r="F2014" s="112" t="s">
        <v>3043</v>
      </c>
      <c r="G2014" s="112" t="b">
        <v>0</v>
      </c>
      <c r="H2014" s="112" t="b">
        <v>0</v>
      </c>
      <c r="I2014" s="112" t="b">
        <v>0</v>
      </c>
      <c r="J2014" s="112" t="b">
        <v>0</v>
      </c>
      <c r="K2014" s="112" t="b">
        <v>0</v>
      </c>
      <c r="L2014" s="112" t="b">
        <v>0</v>
      </c>
    </row>
    <row r="2015" spans="1:12" ht="15">
      <c r="A2015" s="112" t="s">
        <v>3493</v>
      </c>
      <c r="B2015" s="112" t="s">
        <v>3113</v>
      </c>
      <c r="C2015" s="112">
        <v>2</v>
      </c>
      <c r="D2015" s="117">
        <v>0.0010130829420760378</v>
      </c>
      <c r="E2015" s="117">
        <v>2.1120601162375277</v>
      </c>
      <c r="F2015" s="112" t="s">
        <v>3043</v>
      </c>
      <c r="G2015" s="112" t="b">
        <v>0</v>
      </c>
      <c r="H2015" s="112" t="b">
        <v>0</v>
      </c>
      <c r="I2015" s="112" t="b">
        <v>0</v>
      </c>
      <c r="J2015" s="112" t="b">
        <v>0</v>
      </c>
      <c r="K2015" s="112" t="b">
        <v>0</v>
      </c>
      <c r="L2015" s="112" t="b">
        <v>0</v>
      </c>
    </row>
    <row r="2016" spans="1:12" ht="15">
      <c r="A2016" s="112" t="s">
        <v>3113</v>
      </c>
      <c r="B2016" s="112" t="s">
        <v>3137</v>
      </c>
      <c r="C2016" s="112">
        <v>2</v>
      </c>
      <c r="D2016" s="117">
        <v>0.0010130829420760378</v>
      </c>
      <c r="E2016" s="117">
        <v>1.8690220675512335</v>
      </c>
      <c r="F2016" s="112" t="s">
        <v>3043</v>
      </c>
      <c r="G2016" s="112" t="b">
        <v>0</v>
      </c>
      <c r="H2016" s="112" t="b">
        <v>0</v>
      </c>
      <c r="I2016" s="112" t="b">
        <v>0</v>
      </c>
      <c r="J2016" s="112" t="b">
        <v>0</v>
      </c>
      <c r="K2016" s="112" t="b">
        <v>1</v>
      </c>
      <c r="L2016" s="112" t="b">
        <v>0</v>
      </c>
    </row>
    <row r="2017" spans="1:12" ht="15">
      <c r="A2017" s="112" t="s">
        <v>3080</v>
      </c>
      <c r="B2017" s="112" t="s">
        <v>3184</v>
      </c>
      <c r="C2017" s="112">
        <v>2</v>
      </c>
      <c r="D2017" s="117">
        <v>0.0010130829420760378</v>
      </c>
      <c r="E2017" s="117">
        <v>1.7251154918669533</v>
      </c>
      <c r="F2017" s="112" t="s">
        <v>3043</v>
      </c>
      <c r="G2017" s="112" t="b">
        <v>0</v>
      </c>
      <c r="H2017" s="112" t="b">
        <v>0</v>
      </c>
      <c r="I2017" s="112" t="b">
        <v>0</v>
      </c>
      <c r="J2017" s="112" t="b">
        <v>0</v>
      </c>
      <c r="K2017" s="112" t="b">
        <v>0</v>
      </c>
      <c r="L2017" s="112" t="b">
        <v>0</v>
      </c>
    </row>
    <row r="2018" spans="1:12" ht="15">
      <c r="A2018" s="112" t="s">
        <v>3184</v>
      </c>
      <c r="B2018" s="112" t="s">
        <v>4453</v>
      </c>
      <c r="C2018" s="112">
        <v>2</v>
      </c>
      <c r="D2018" s="117">
        <v>0.0010130829420760378</v>
      </c>
      <c r="E2018" s="117">
        <v>2.83905884417379</v>
      </c>
      <c r="F2018" s="112" t="s">
        <v>3043</v>
      </c>
      <c r="G2018" s="112" t="b">
        <v>0</v>
      </c>
      <c r="H2018" s="112" t="b">
        <v>0</v>
      </c>
      <c r="I2018" s="112" t="b">
        <v>0</v>
      </c>
      <c r="J2018" s="112" t="b">
        <v>0</v>
      </c>
      <c r="K2018" s="112" t="b">
        <v>0</v>
      </c>
      <c r="L2018" s="112" t="b">
        <v>0</v>
      </c>
    </row>
    <row r="2019" spans="1:12" ht="15">
      <c r="A2019" s="112" t="s">
        <v>4453</v>
      </c>
      <c r="B2019" s="112" t="s">
        <v>3300</v>
      </c>
      <c r="C2019" s="112">
        <v>2</v>
      </c>
      <c r="D2019" s="117">
        <v>0.0010130829420760378</v>
      </c>
      <c r="E2019" s="117">
        <v>3.0151501032294714</v>
      </c>
      <c r="F2019" s="112" t="s">
        <v>3043</v>
      </c>
      <c r="G2019" s="112" t="b">
        <v>0</v>
      </c>
      <c r="H2019" s="112" t="b">
        <v>0</v>
      </c>
      <c r="I2019" s="112" t="b">
        <v>0</v>
      </c>
      <c r="J2019" s="112" t="b">
        <v>0</v>
      </c>
      <c r="K2019" s="112" t="b">
        <v>0</v>
      </c>
      <c r="L2019" s="112" t="b">
        <v>0</v>
      </c>
    </row>
    <row r="2020" spans="1:12" ht="15">
      <c r="A2020" s="112" t="s">
        <v>3300</v>
      </c>
      <c r="B2020" s="112" t="s">
        <v>3281</v>
      </c>
      <c r="C2020" s="112">
        <v>2</v>
      </c>
      <c r="D2020" s="117">
        <v>0.0010130829420760378</v>
      </c>
      <c r="E2020" s="117">
        <v>2.71412010756549</v>
      </c>
      <c r="F2020" s="112" t="s">
        <v>3043</v>
      </c>
      <c r="G2020" s="112" t="b">
        <v>0</v>
      </c>
      <c r="H2020" s="112" t="b">
        <v>0</v>
      </c>
      <c r="I2020" s="112" t="b">
        <v>0</v>
      </c>
      <c r="J2020" s="112" t="b">
        <v>0</v>
      </c>
      <c r="K2020" s="112" t="b">
        <v>0</v>
      </c>
      <c r="L2020" s="112" t="b">
        <v>0</v>
      </c>
    </row>
    <row r="2021" spans="1:12" ht="15">
      <c r="A2021" s="112" t="s">
        <v>3281</v>
      </c>
      <c r="B2021" s="112" t="s">
        <v>3135</v>
      </c>
      <c r="C2021" s="112">
        <v>2</v>
      </c>
      <c r="D2021" s="117">
        <v>0.0010130829420760378</v>
      </c>
      <c r="E2021" s="117">
        <v>2.413090111901509</v>
      </c>
      <c r="F2021" s="112" t="s">
        <v>3043</v>
      </c>
      <c r="G2021" s="112" t="b">
        <v>0</v>
      </c>
      <c r="H2021" s="112" t="b">
        <v>0</v>
      </c>
      <c r="I2021" s="112" t="b">
        <v>0</v>
      </c>
      <c r="J2021" s="112" t="b">
        <v>0</v>
      </c>
      <c r="K2021" s="112" t="b">
        <v>0</v>
      </c>
      <c r="L2021" s="112" t="b">
        <v>0</v>
      </c>
    </row>
    <row r="2022" spans="1:12" ht="15">
      <c r="A2022" s="112" t="s">
        <v>3135</v>
      </c>
      <c r="B2022" s="112" t="s">
        <v>4454</v>
      </c>
      <c r="C2022" s="112">
        <v>2</v>
      </c>
      <c r="D2022" s="117">
        <v>0.0010130829420760378</v>
      </c>
      <c r="E2022" s="117">
        <v>2.71412010756549</v>
      </c>
      <c r="F2022" s="112" t="s">
        <v>3043</v>
      </c>
      <c r="G2022" s="112" t="b">
        <v>0</v>
      </c>
      <c r="H2022" s="112" t="b">
        <v>0</v>
      </c>
      <c r="I2022" s="112" t="b">
        <v>0</v>
      </c>
      <c r="J2022" s="112" t="b">
        <v>0</v>
      </c>
      <c r="K2022" s="112" t="b">
        <v>0</v>
      </c>
      <c r="L2022" s="112" t="b">
        <v>0</v>
      </c>
    </row>
    <row r="2023" spans="1:12" ht="15">
      <c r="A2023" s="112" t="s">
        <v>4454</v>
      </c>
      <c r="B2023" s="112" t="s">
        <v>3194</v>
      </c>
      <c r="C2023" s="112">
        <v>2</v>
      </c>
      <c r="D2023" s="117">
        <v>0.0010130829420760378</v>
      </c>
      <c r="E2023" s="117">
        <v>3.0151501032294714</v>
      </c>
      <c r="F2023" s="112" t="s">
        <v>3043</v>
      </c>
      <c r="G2023" s="112" t="b">
        <v>0</v>
      </c>
      <c r="H2023" s="112" t="b">
        <v>0</v>
      </c>
      <c r="I2023" s="112" t="b">
        <v>0</v>
      </c>
      <c r="J2023" s="112" t="b">
        <v>0</v>
      </c>
      <c r="K2023" s="112" t="b">
        <v>0</v>
      </c>
      <c r="L2023" s="112" t="b">
        <v>0</v>
      </c>
    </row>
    <row r="2024" spans="1:12" ht="15">
      <c r="A2024" s="112" t="s">
        <v>3194</v>
      </c>
      <c r="B2024" s="112" t="s">
        <v>4455</v>
      </c>
      <c r="C2024" s="112">
        <v>2</v>
      </c>
      <c r="D2024" s="117">
        <v>0.0010130829420760378</v>
      </c>
      <c r="E2024" s="117">
        <v>3.0151501032294714</v>
      </c>
      <c r="F2024" s="112" t="s">
        <v>3043</v>
      </c>
      <c r="G2024" s="112" t="b">
        <v>0</v>
      </c>
      <c r="H2024" s="112" t="b">
        <v>0</v>
      </c>
      <c r="I2024" s="112" t="b">
        <v>0</v>
      </c>
      <c r="J2024" s="112" t="b">
        <v>0</v>
      </c>
      <c r="K2024" s="112" t="b">
        <v>0</v>
      </c>
      <c r="L2024" s="112" t="b">
        <v>0</v>
      </c>
    </row>
    <row r="2025" spans="1:12" ht="15">
      <c r="A2025" s="112" t="s">
        <v>4455</v>
      </c>
      <c r="B2025" s="112" t="s">
        <v>3100</v>
      </c>
      <c r="C2025" s="112">
        <v>2</v>
      </c>
      <c r="D2025" s="117">
        <v>0.0010130829420760378</v>
      </c>
      <c r="E2025" s="117">
        <v>1.918240090221415</v>
      </c>
      <c r="F2025" s="112" t="s">
        <v>3043</v>
      </c>
      <c r="G2025" s="112" t="b">
        <v>0</v>
      </c>
      <c r="H2025" s="112" t="b">
        <v>0</v>
      </c>
      <c r="I2025" s="112" t="b">
        <v>0</v>
      </c>
      <c r="J2025" s="112" t="b">
        <v>0</v>
      </c>
      <c r="K2025" s="112" t="b">
        <v>0</v>
      </c>
      <c r="L2025" s="112" t="b">
        <v>0</v>
      </c>
    </row>
    <row r="2026" spans="1:12" ht="15">
      <c r="A2026" s="112" t="s">
        <v>3100</v>
      </c>
      <c r="B2026" s="112" t="s">
        <v>3100</v>
      </c>
      <c r="C2026" s="112">
        <v>2</v>
      </c>
      <c r="D2026" s="117">
        <v>0.0010130829420760378</v>
      </c>
      <c r="E2026" s="117">
        <v>0.8213300772133585</v>
      </c>
      <c r="F2026" s="112" t="s">
        <v>3043</v>
      </c>
      <c r="G2026" s="112" t="b">
        <v>0</v>
      </c>
      <c r="H2026" s="112" t="b">
        <v>0</v>
      </c>
      <c r="I2026" s="112" t="b">
        <v>0</v>
      </c>
      <c r="J2026" s="112" t="b">
        <v>0</v>
      </c>
      <c r="K2026" s="112" t="b">
        <v>0</v>
      </c>
      <c r="L2026" s="112" t="b">
        <v>0</v>
      </c>
    </row>
    <row r="2027" spans="1:12" ht="15">
      <c r="A2027" s="112" t="s">
        <v>3100</v>
      </c>
      <c r="B2027" s="112" t="s">
        <v>4456</v>
      </c>
      <c r="C2027" s="112">
        <v>2</v>
      </c>
      <c r="D2027" s="117">
        <v>0.0010130829420760378</v>
      </c>
      <c r="E2027" s="117">
        <v>1.918240090221415</v>
      </c>
      <c r="F2027" s="112" t="s">
        <v>3043</v>
      </c>
      <c r="G2027" s="112" t="b">
        <v>0</v>
      </c>
      <c r="H2027" s="112" t="b">
        <v>0</v>
      </c>
      <c r="I2027" s="112" t="b">
        <v>0</v>
      </c>
      <c r="J2027" s="112" t="b">
        <v>0</v>
      </c>
      <c r="K2027" s="112" t="b">
        <v>0</v>
      </c>
      <c r="L2027" s="112" t="b">
        <v>0</v>
      </c>
    </row>
    <row r="2028" spans="1:12" ht="15">
      <c r="A2028" s="112" t="s">
        <v>3115</v>
      </c>
      <c r="B2028" s="112" t="s">
        <v>3080</v>
      </c>
      <c r="C2028" s="112">
        <v>2</v>
      </c>
      <c r="D2028" s="117">
        <v>0.0010130829420760378</v>
      </c>
      <c r="E2028" s="117">
        <v>1.538028848509809</v>
      </c>
      <c r="F2028" s="112" t="s">
        <v>3043</v>
      </c>
      <c r="G2028" s="112" t="b">
        <v>0</v>
      </c>
      <c r="H2028" s="112" t="b">
        <v>0</v>
      </c>
      <c r="I2028" s="112" t="b">
        <v>0</v>
      </c>
      <c r="J2028" s="112" t="b">
        <v>0</v>
      </c>
      <c r="K2028" s="112" t="b">
        <v>0</v>
      </c>
      <c r="L2028" s="112" t="b">
        <v>0</v>
      </c>
    </row>
    <row r="2029" spans="1:12" ht="15">
      <c r="A2029" s="112" t="s">
        <v>3575</v>
      </c>
      <c r="B2029" s="112" t="s">
        <v>3715</v>
      </c>
      <c r="C2029" s="112">
        <v>2</v>
      </c>
      <c r="D2029" s="117">
        <v>0.0013005996523568221</v>
      </c>
      <c r="E2029" s="117">
        <v>2.3161800988934527</v>
      </c>
      <c r="F2029" s="112" t="s">
        <v>3043</v>
      </c>
      <c r="G2029" s="112" t="b">
        <v>0</v>
      </c>
      <c r="H2029" s="112" t="b">
        <v>0</v>
      </c>
      <c r="I2029" s="112" t="b">
        <v>0</v>
      </c>
      <c r="J2029" s="112" t="b">
        <v>0</v>
      </c>
      <c r="K2029" s="112" t="b">
        <v>0</v>
      </c>
      <c r="L2029" s="112" t="b">
        <v>0</v>
      </c>
    </row>
    <row r="2030" spans="1:12" ht="15">
      <c r="A2030" s="112" t="s">
        <v>4485</v>
      </c>
      <c r="B2030" s="112" t="s">
        <v>3722</v>
      </c>
      <c r="C2030" s="112">
        <v>2</v>
      </c>
      <c r="D2030" s="117">
        <v>0.0013005996523568221</v>
      </c>
      <c r="E2030" s="117">
        <v>2.83905884417379</v>
      </c>
      <c r="F2030" s="112" t="s">
        <v>3043</v>
      </c>
      <c r="G2030" s="112" t="b">
        <v>0</v>
      </c>
      <c r="H2030" s="112" t="b">
        <v>0</v>
      </c>
      <c r="I2030" s="112" t="b">
        <v>0</v>
      </c>
      <c r="J2030" s="112" t="b">
        <v>0</v>
      </c>
      <c r="K2030" s="112" t="b">
        <v>0</v>
      </c>
      <c r="L2030" s="112" t="b">
        <v>0</v>
      </c>
    </row>
    <row r="2031" spans="1:12" ht="15">
      <c r="A2031" s="112" t="s">
        <v>3700</v>
      </c>
      <c r="B2031" s="112" t="s">
        <v>3086</v>
      </c>
      <c r="C2031" s="112">
        <v>2</v>
      </c>
      <c r="D2031" s="117">
        <v>0.0013005996523568221</v>
      </c>
      <c r="E2031" s="117">
        <v>2.1120601162375277</v>
      </c>
      <c r="F2031" s="112" t="s">
        <v>3043</v>
      </c>
      <c r="G2031" s="112" t="b">
        <v>0</v>
      </c>
      <c r="H2031" s="112" t="b">
        <v>0</v>
      </c>
      <c r="I2031" s="112" t="b">
        <v>0</v>
      </c>
      <c r="J2031" s="112" t="b">
        <v>0</v>
      </c>
      <c r="K2031" s="112" t="b">
        <v>0</v>
      </c>
      <c r="L2031" s="112" t="b">
        <v>0</v>
      </c>
    </row>
    <row r="2032" spans="1:12" ht="15">
      <c r="A2032" s="112" t="s">
        <v>3092</v>
      </c>
      <c r="B2032" s="112" t="s">
        <v>3082</v>
      </c>
      <c r="C2032" s="112">
        <v>2</v>
      </c>
      <c r="D2032" s="117">
        <v>0.0010130829420760378</v>
      </c>
      <c r="E2032" s="117">
        <v>1.0986961546795464</v>
      </c>
      <c r="F2032" s="112" t="s">
        <v>3043</v>
      </c>
      <c r="G2032" s="112" t="b">
        <v>0</v>
      </c>
      <c r="H2032" s="112" t="b">
        <v>0</v>
      </c>
      <c r="I2032" s="112" t="b">
        <v>0</v>
      </c>
      <c r="J2032" s="112" t="b">
        <v>0</v>
      </c>
      <c r="K2032" s="112" t="b">
        <v>0</v>
      </c>
      <c r="L2032" s="112" t="b">
        <v>0</v>
      </c>
    </row>
    <row r="2033" spans="1:12" ht="15">
      <c r="A2033" s="112" t="s">
        <v>3414</v>
      </c>
      <c r="B2033" s="112" t="s">
        <v>3302</v>
      </c>
      <c r="C2033" s="112">
        <v>2</v>
      </c>
      <c r="D2033" s="117">
        <v>0.0013005996523568221</v>
      </c>
      <c r="E2033" s="117">
        <v>2.6629675851181087</v>
      </c>
      <c r="F2033" s="112" t="s">
        <v>3043</v>
      </c>
      <c r="G2033" s="112" t="b">
        <v>0</v>
      </c>
      <c r="H2033" s="112" t="b">
        <v>0</v>
      </c>
      <c r="I2033" s="112" t="b">
        <v>0</v>
      </c>
      <c r="J2033" s="112" t="b">
        <v>0</v>
      </c>
      <c r="K2033" s="112" t="b">
        <v>0</v>
      </c>
      <c r="L2033" s="112" t="b">
        <v>0</v>
      </c>
    </row>
    <row r="2034" spans="1:12" ht="15">
      <c r="A2034" s="112" t="s">
        <v>3302</v>
      </c>
      <c r="B2034" s="112" t="s">
        <v>3104</v>
      </c>
      <c r="C2034" s="112">
        <v>2</v>
      </c>
      <c r="D2034" s="117">
        <v>0.0013005996523568221</v>
      </c>
      <c r="E2034" s="117">
        <v>2.1858463303984466</v>
      </c>
      <c r="F2034" s="112" t="s">
        <v>3043</v>
      </c>
      <c r="G2034" s="112" t="b">
        <v>0</v>
      </c>
      <c r="H2034" s="112" t="b">
        <v>0</v>
      </c>
      <c r="I2034" s="112" t="b">
        <v>0</v>
      </c>
      <c r="J2034" s="112" t="b">
        <v>0</v>
      </c>
      <c r="K2034" s="112" t="b">
        <v>0</v>
      </c>
      <c r="L2034" s="112" t="b">
        <v>0</v>
      </c>
    </row>
    <row r="2035" spans="1:12" ht="15">
      <c r="A2035" s="112" t="s">
        <v>3674</v>
      </c>
      <c r="B2035" s="112" t="s">
        <v>3351</v>
      </c>
      <c r="C2035" s="112">
        <v>2</v>
      </c>
      <c r="D2035" s="117">
        <v>0.0013005996523568221</v>
      </c>
      <c r="E2035" s="117">
        <v>2.236998852845828</v>
      </c>
      <c r="F2035" s="112" t="s">
        <v>3043</v>
      </c>
      <c r="G2035" s="112" t="b">
        <v>0</v>
      </c>
      <c r="H2035" s="112" t="b">
        <v>0</v>
      </c>
      <c r="I2035" s="112" t="b">
        <v>0</v>
      </c>
      <c r="J2035" s="112" t="b">
        <v>0</v>
      </c>
      <c r="K2035" s="112" t="b">
        <v>0</v>
      </c>
      <c r="L2035" s="112" t="b">
        <v>0</v>
      </c>
    </row>
    <row r="2036" spans="1:12" ht="15">
      <c r="A2036" s="112" t="s">
        <v>4312</v>
      </c>
      <c r="B2036" s="112" t="s">
        <v>3674</v>
      </c>
      <c r="C2036" s="112">
        <v>2</v>
      </c>
      <c r="D2036" s="117">
        <v>0.0010130829420760378</v>
      </c>
      <c r="E2036" s="117">
        <v>2.71412010756549</v>
      </c>
      <c r="F2036" s="112" t="s">
        <v>3043</v>
      </c>
      <c r="G2036" s="112" t="b">
        <v>0</v>
      </c>
      <c r="H2036" s="112" t="b">
        <v>0</v>
      </c>
      <c r="I2036" s="112" t="b">
        <v>0</v>
      </c>
      <c r="J2036" s="112" t="b">
        <v>0</v>
      </c>
      <c r="K2036" s="112" t="b">
        <v>0</v>
      </c>
      <c r="L2036" s="112" t="b">
        <v>0</v>
      </c>
    </row>
    <row r="2037" spans="1:12" ht="15">
      <c r="A2037" s="112" t="s">
        <v>3094</v>
      </c>
      <c r="B2037" s="112" t="s">
        <v>3105</v>
      </c>
      <c r="C2037" s="112">
        <v>2</v>
      </c>
      <c r="D2037" s="117">
        <v>0.0013005996523568221</v>
      </c>
      <c r="E2037" s="117">
        <v>2.1400888398377713</v>
      </c>
      <c r="F2037" s="112" t="s">
        <v>3043</v>
      </c>
      <c r="G2037" s="112" t="b">
        <v>0</v>
      </c>
      <c r="H2037" s="112" t="b">
        <v>0</v>
      </c>
      <c r="I2037" s="112" t="b">
        <v>0</v>
      </c>
      <c r="J2037" s="112" t="b">
        <v>0</v>
      </c>
      <c r="K2037" s="112" t="b">
        <v>0</v>
      </c>
      <c r="L2037" s="112" t="b">
        <v>0</v>
      </c>
    </row>
    <row r="2038" spans="1:12" ht="15">
      <c r="A2038" s="112" t="s">
        <v>3084</v>
      </c>
      <c r="B2038" s="112" t="s">
        <v>3092</v>
      </c>
      <c r="C2038" s="112">
        <v>2</v>
      </c>
      <c r="D2038" s="117">
        <v>0.0010130829420760378</v>
      </c>
      <c r="E2038" s="117">
        <v>1.0645418784452405</v>
      </c>
      <c r="F2038" s="112" t="s">
        <v>3043</v>
      </c>
      <c r="G2038" s="112" t="b">
        <v>0</v>
      </c>
      <c r="H2038" s="112" t="b">
        <v>0</v>
      </c>
      <c r="I2038" s="112" t="b">
        <v>0</v>
      </c>
      <c r="J2038" s="112" t="b">
        <v>0</v>
      </c>
      <c r="K2038" s="112" t="b">
        <v>0</v>
      </c>
      <c r="L2038" s="112" t="b">
        <v>0</v>
      </c>
    </row>
    <row r="2039" spans="1:12" ht="15">
      <c r="A2039" s="112" t="s">
        <v>3092</v>
      </c>
      <c r="B2039" s="112" t="s">
        <v>3081</v>
      </c>
      <c r="C2039" s="112">
        <v>2</v>
      </c>
      <c r="D2039" s="117">
        <v>0.0010130829420760378</v>
      </c>
      <c r="E2039" s="117">
        <v>0.922604895623865</v>
      </c>
      <c r="F2039" s="112" t="s">
        <v>3043</v>
      </c>
      <c r="G2039" s="112" t="b">
        <v>0</v>
      </c>
      <c r="H2039" s="112" t="b">
        <v>0</v>
      </c>
      <c r="I2039" s="112" t="b">
        <v>0</v>
      </c>
      <c r="J2039" s="112" t="b">
        <v>0</v>
      </c>
      <c r="K2039" s="112" t="b">
        <v>0</v>
      </c>
      <c r="L2039" s="112" t="b">
        <v>0</v>
      </c>
    </row>
    <row r="2040" spans="1:12" ht="15">
      <c r="A2040" s="112" t="s">
        <v>3145</v>
      </c>
      <c r="B2040" s="112" t="s">
        <v>3191</v>
      </c>
      <c r="C2040" s="112">
        <v>2</v>
      </c>
      <c r="D2040" s="117">
        <v>0.0013005996523568221</v>
      </c>
      <c r="E2040" s="117">
        <v>3.0151501032294714</v>
      </c>
      <c r="F2040" s="112" t="s">
        <v>3043</v>
      </c>
      <c r="G2040" s="112" t="b">
        <v>0</v>
      </c>
      <c r="H2040" s="112" t="b">
        <v>0</v>
      </c>
      <c r="I2040" s="112" t="b">
        <v>0</v>
      </c>
      <c r="J2040" s="112" t="b">
        <v>0</v>
      </c>
      <c r="K2040" s="112" t="b">
        <v>0</v>
      </c>
      <c r="L2040" s="112" t="b">
        <v>0</v>
      </c>
    </row>
    <row r="2041" spans="1:12" ht="15">
      <c r="A2041" s="112" t="s">
        <v>3099</v>
      </c>
      <c r="B2041" s="112" t="s">
        <v>3132</v>
      </c>
      <c r="C2041" s="112">
        <v>2</v>
      </c>
      <c r="D2041" s="117">
        <v>0.0013005996523568221</v>
      </c>
      <c r="E2041" s="117">
        <v>2.538028848509809</v>
      </c>
      <c r="F2041" s="112" t="s">
        <v>3043</v>
      </c>
      <c r="G2041" s="112" t="b">
        <v>0</v>
      </c>
      <c r="H2041" s="112" t="b">
        <v>0</v>
      </c>
      <c r="I2041" s="112" t="b">
        <v>0</v>
      </c>
      <c r="J2041" s="112" t="b">
        <v>0</v>
      </c>
      <c r="K2041" s="112" t="b">
        <v>0</v>
      </c>
      <c r="L2041" s="112" t="b">
        <v>0</v>
      </c>
    </row>
    <row r="2042" spans="1:12" ht="15">
      <c r="A2042" s="112" t="s">
        <v>3123</v>
      </c>
      <c r="B2042" s="112" t="s">
        <v>3279</v>
      </c>
      <c r="C2042" s="112">
        <v>2</v>
      </c>
      <c r="D2042" s="117">
        <v>0.0013005996523568221</v>
      </c>
      <c r="E2042" s="117">
        <v>2.3161800988934527</v>
      </c>
      <c r="F2042" s="112" t="s">
        <v>3043</v>
      </c>
      <c r="G2042" s="112" t="b">
        <v>0</v>
      </c>
      <c r="H2042" s="112" t="b">
        <v>0</v>
      </c>
      <c r="I2042" s="112" t="b">
        <v>0</v>
      </c>
      <c r="J2042" s="112" t="b">
        <v>0</v>
      </c>
      <c r="K2042" s="112" t="b">
        <v>0</v>
      </c>
      <c r="L2042" s="112" t="b">
        <v>0</v>
      </c>
    </row>
    <row r="2043" spans="1:12" ht="15">
      <c r="A2043" s="112" t="s">
        <v>3439</v>
      </c>
      <c r="B2043" s="112" t="s">
        <v>3710</v>
      </c>
      <c r="C2043" s="112">
        <v>2</v>
      </c>
      <c r="D2043" s="117">
        <v>0.0013005996523568221</v>
      </c>
      <c r="E2043" s="117">
        <v>2.71412010756549</v>
      </c>
      <c r="F2043" s="112" t="s">
        <v>3043</v>
      </c>
      <c r="G2043" s="112" t="b">
        <v>0</v>
      </c>
      <c r="H2043" s="112" t="b">
        <v>0</v>
      </c>
      <c r="I2043" s="112" t="b">
        <v>0</v>
      </c>
      <c r="J2043" s="112" t="b">
        <v>0</v>
      </c>
      <c r="K2043" s="112" t="b">
        <v>0</v>
      </c>
      <c r="L2043" s="112" t="b">
        <v>0</v>
      </c>
    </row>
    <row r="2044" spans="1:12" ht="15">
      <c r="A2044" s="112" t="s">
        <v>3569</v>
      </c>
      <c r="B2044" s="112" t="s">
        <v>3906</v>
      </c>
      <c r="C2044" s="112">
        <v>2</v>
      </c>
      <c r="D2044" s="117">
        <v>0.0013005996523568221</v>
      </c>
      <c r="E2044" s="117">
        <v>2.617210094557434</v>
      </c>
      <c r="F2044" s="112" t="s">
        <v>3043</v>
      </c>
      <c r="G2044" s="112" t="b">
        <v>0</v>
      </c>
      <c r="H2044" s="112" t="b">
        <v>0</v>
      </c>
      <c r="I2044" s="112" t="b">
        <v>0</v>
      </c>
      <c r="J2044" s="112" t="b">
        <v>0</v>
      </c>
      <c r="K2044" s="112" t="b">
        <v>0</v>
      </c>
      <c r="L2044" s="112" t="b">
        <v>0</v>
      </c>
    </row>
    <row r="2045" spans="1:12" ht="15">
      <c r="A2045" s="112" t="s">
        <v>3081</v>
      </c>
      <c r="B2045" s="112" t="s">
        <v>3409</v>
      </c>
      <c r="C2045" s="112">
        <v>2</v>
      </c>
      <c r="D2045" s="117">
        <v>0.0013005996523568221</v>
      </c>
      <c r="E2045" s="117">
        <v>1.496636163351584</v>
      </c>
      <c r="F2045" s="112" t="s">
        <v>3043</v>
      </c>
      <c r="G2045" s="112" t="b">
        <v>0</v>
      </c>
      <c r="H2045" s="112" t="b">
        <v>0</v>
      </c>
      <c r="I2045" s="112" t="b">
        <v>0</v>
      </c>
      <c r="J2045" s="112" t="b">
        <v>0</v>
      </c>
      <c r="K2045" s="112" t="b">
        <v>0</v>
      </c>
      <c r="L2045" s="112" t="b">
        <v>0</v>
      </c>
    </row>
    <row r="2046" spans="1:12" ht="15">
      <c r="A2046" s="112" t="s">
        <v>3474</v>
      </c>
      <c r="B2046" s="112" t="s">
        <v>3859</v>
      </c>
      <c r="C2046" s="112">
        <v>2</v>
      </c>
      <c r="D2046" s="117">
        <v>0.0013005996523568221</v>
      </c>
      <c r="E2046" s="117">
        <v>2.617210094557434</v>
      </c>
      <c r="F2046" s="112" t="s">
        <v>3043</v>
      </c>
      <c r="G2046" s="112" t="b">
        <v>0</v>
      </c>
      <c r="H2046" s="112" t="b">
        <v>0</v>
      </c>
      <c r="I2046" s="112" t="b">
        <v>0</v>
      </c>
      <c r="J2046" s="112" t="b">
        <v>0</v>
      </c>
      <c r="K2046" s="112" t="b">
        <v>0</v>
      </c>
      <c r="L2046" s="112" t="b">
        <v>0</v>
      </c>
    </row>
    <row r="2047" spans="1:12" ht="15">
      <c r="A2047" s="112" t="s">
        <v>3089</v>
      </c>
      <c r="B2047" s="112" t="s">
        <v>3084</v>
      </c>
      <c r="C2047" s="112">
        <v>23</v>
      </c>
      <c r="D2047" s="117">
        <v>0.00926460384024353</v>
      </c>
      <c r="E2047" s="117">
        <v>1.7908969842610232</v>
      </c>
      <c r="F2047" s="112" t="s">
        <v>3044</v>
      </c>
      <c r="G2047" s="112" t="b">
        <v>0</v>
      </c>
      <c r="H2047" s="112" t="b">
        <v>0</v>
      </c>
      <c r="I2047" s="112" t="b">
        <v>0</v>
      </c>
      <c r="J2047" s="112" t="b">
        <v>0</v>
      </c>
      <c r="K2047" s="112" t="b">
        <v>0</v>
      </c>
      <c r="L2047" s="112" t="b">
        <v>0</v>
      </c>
    </row>
    <row r="2048" spans="1:12" ht="15">
      <c r="A2048" s="112" t="s">
        <v>3088</v>
      </c>
      <c r="B2048" s="112" t="s">
        <v>3078</v>
      </c>
      <c r="C2048" s="112">
        <v>18</v>
      </c>
      <c r="D2048" s="117">
        <v>0.0016289257844382204</v>
      </c>
      <c r="E2048" s="117">
        <v>1.6005744969046558</v>
      </c>
      <c r="F2048" s="112" t="s">
        <v>3044</v>
      </c>
      <c r="G2048" s="112" t="b">
        <v>0</v>
      </c>
      <c r="H2048" s="112" t="b">
        <v>0</v>
      </c>
      <c r="I2048" s="112" t="b">
        <v>0</v>
      </c>
      <c r="J2048" s="112" t="b">
        <v>1</v>
      </c>
      <c r="K2048" s="112" t="b">
        <v>0</v>
      </c>
      <c r="L2048" s="112" t="b">
        <v>0</v>
      </c>
    </row>
    <row r="2049" spans="1:12" ht="15">
      <c r="A2049" s="112" t="s">
        <v>3086</v>
      </c>
      <c r="B2049" s="112" t="s">
        <v>3079</v>
      </c>
      <c r="C2049" s="112">
        <v>17</v>
      </c>
      <c r="D2049" s="117">
        <v>0.0012791870885891104</v>
      </c>
      <c r="E2049" s="117">
        <v>1.8029284963010468</v>
      </c>
      <c r="F2049" s="112" t="s">
        <v>3044</v>
      </c>
      <c r="G2049" s="112" t="b">
        <v>0</v>
      </c>
      <c r="H2049" s="112" t="b">
        <v>0</v>
      </c>
      <c r="I2049" s="112" t="b">
        <v>0</v>
      </c>
      <c r="J2049" s="112" t="b">
        <v>0</v>
      </c>
      <c r="K2049" s="112" t="b">
        <v>0</v>
      </c>
      <c r="L2049" s="112" t="b">
        <v>0</v>
      </c>
    </row>
    <row r="2050" spans="1:12" ht="15">
      <c r="A2050" s="112" t="s">
        <v>3093</v>
      </c>
      <c r="B2050" s="112" t="s">
        <v>3080</v>
      </c>
      <c r="C2050" s="112">
        <v>16</v>
      </c>
      <c r="D2050" s="117">
        <v>0.007532547778912242</v>
      </c>
      <c r="E2050" s="117">
        <v>1.770388907563761</v>
      </c>
      <c r="F2050" s="112" t="s">
        <v>3044</v>
      </c>
      <c r="G2050" s="112" t="b">
        <v>0</v>
      </c>
      <c r="H2050" s="112" t="b">
        <v>0</v>
      </c>
      <c r="I2050" s="112" t="b">
        <v>0</v>
      </c>
      <c r="J2050" s="112" t="b">
        <v>0</v>
      </c>
      <c r="K2050" s="112" t="b">
        <v>0</v>
      </c>
      <c r="L2050" s="112" t="b">
        <v>0</v>
      </c>
    </row>
    <row r="2051" spans="1:12" ht="15">
      <c r="A2051" s="112" t="s">
        <v>3098</v>
      </c>
      <c r="B2051" s="112" t="s">
        <v>3114</v>
      </c>
      <c r="C2051" s="112">
        <v>12</v>
      </c>
      <c r="D2051" s="117">
        <v>0.00876445711091756</v>
      </c>
      <c r="E2051" s="117">
        <v>2.14517249187823</v>
      </c>
      <c r="F2051" s="112" t="s">
        <v>3044</v>
      </c>
      <c r="G2051" s="112" t="b">
        <v>0</v>
      </c>
      <c r="H2051" s="112" t="b">
        <v>0</v>
      </c>
      <c r="I2051" s="112" t="b">
        <v>0</v>
      </c>
      <c r="J2051" s="112" t="b">
        <v>0</v>
      </c>
      <c r="K2051" s="112" t="b">
        <v>0</v>
      </c>
      <c r="L2051" s="112" t="b">
        <v>0</v>
      </c>
    </row>
    <row r="2052" spans="1:12" ht="15">
      <c r="A2052" s="112" t="s">
        <v>3114</v>
      </c>
      <c r="B2052" s="112" t="s">
        <v>3100</v>
      </c>
      <c r="C2052" s="112">
        <v>8</v>
      </c>
      <c r="D2052" s="117">
        <v>0.005842971407278373</v>
      </c>
      <c r="E2052" s="117">
        <v>2.0038433390817603</v>
      </c>
      <c r="F2052" s="112" t="s">
        <v>3044</v>
      </c>
      <c r="G2052" s="112" t="b">
        <v>0</v>
      </c>
      <c r="H2052" s="112" t="b">
        <v>0</v>
      </c>
      <c r="I2052" s="112" t="b">
        <v>0</v>
      </c>
      <c r="J2052" s="112" t="b">
        <v>0</v>
      </c>
      <c r="K2052" s="112" t="b">
        <v>0</v>
      </c>
      <c r="L2052" s="112" t="b">
        <v>0</v>
      </c>
    </row>
    <row r="2053" spans="1:12" ht="15">
      <c r="A2053" s="112" t="s">
        <v>3128</v>
      </c>
      <c r="B2053" s="112" t="s">
        <v>3130</v>
      </c>
      <c r="C2053" s="112">
        <v>8</v>
      </c>
      <c r="D2053" s="117">
        <v>0.0032224709009542715</v>
      </c>
      <c r="E2053" s="117">
        <v>2.3560258571931225</v>
      </c>
      <c r="F2053" s="112" t="s">
        <v>3044</v>
      </c>
      <c r="G2053" s="112" t="b">
        <v>0</v>
      </c>
      <c r="H2053" s="112" t="b">
        <v>0</v>
      </c>
      <c r="I2053" s="112" t="b">
        <v>0</v>
      </c>
      <c r="J2053" s="112" t="b">
        <v>0</v>
      </c>
      <c r="K2053" s="112" t="b">
        <v>0</v>
      </c>
      <c r="L2053" s="112" t="b">
        <v>0</v>
      </c>
    </row>
    <row r="2054" spans="1:12" ht="15">
      <c r="A2054" s="112" t="s">
        <v>3081</v>
      </c>
      <c r="B2054" s="112" t="s">
        <v>3089</v>
      </c>
      <c r="C2054" s="112">
        <v>8</v>
      </c>
      <c r="D2054" s="117">
        <v>0.004532721154116323</v>
      </c>
      <c r="E2054" s="117">
        <v>1.3000744518639729</v>
      </c>
      <c r="F2054" s="112" t="s">
        <v>3044</v>
      </c>
      <c r="G2054" s="112" t="b">
        <v>0</v>
      </c>
      <c r="H2054" s="112" t="b">
        <v>0</v>
      </c>
      <c r="I2054" s="112" t="b">
        <v>0</v>
      </c>
      <c r="J2054" s="112" t="b">
        <v>0</v>
      </c>
      <c r="K2054" s="112" t="b">
        <v>0</v>
      </c>
      <c r="L2054" s="112" t="b">
        <v>0</v>
      </c>
    </row>
    <row r="2055" spans="1:12" ht="15">
      <c r="A2055" s="112" t="s">
        <v>3082</v>
      </c>
      <c r="B2055" s="112" t="s">
        <v>3086</v>
      </c>
      <c r="C2055" s="112">
        <v>7</v>
      </c>
      <c r="D2055" s="117">
        <v>0.0018940546711945843</v>
      </c>
      <c r="E2055" s="117">
        <v>1.3966437081013867</v>
      </c>
      <c r="F2055" s="112" t="s">
        <v>3044</v>
      </c>
      <c r="G2055" s="112" t="b">
        <v>0</v>
      </c>
      <c r="H2055" s="112" t="b">
        <v>0</v>
      </c>
      <c r="I2055" s="112" t="b">
        <v>0</v>
      </c>
      <c r="J2055" s="112" t="b">
        <v>0</v>
      </c>
      <c r="K2055" s="112" t="b">
        <v>0</v>
      </c>
      <c r="L2055" s="112" t="b">
        <v>0</v>
      </c>
    </row>
    <row r="2056" spans="1:12" ht="15">
      <c r="A2056" s="112" t="s">
        <v>3085</v>
      </c>
      <c r="B2056" s="112" t="s">
        <v>3081</v>
      </c>
      <c r="C2056" s="112">
        <v>7</v>
      </c>
      <c r="D2056" s="117">
        <v>0.0018940546711945843</v>
      </c>
      <c r="E2056" s="117">
        <v>1.5431125005502673</v>
      </c>
      <c r="F2056" s="112" t="s">
        <v>3044</v>
      </c>
      <c r="G2056" s="112" t="b">
        <v>0</v>
      </c>
      <c r="H2056" s="112" t="b">
        <v>0</v>
      </c>
      <c r="I2056" s="112" t="b">
        <v>0</v>
      </c>
      <c r="J2056" s="112" t="b">
        <v>0</v>
      </c>
      <c r="K2056" s="112" t="b">
        <v>0</v>
      </c>
      <c r="L2056" s="112" t="b">
        <v>0</v>
      </c>
    </row>
    <row r="2057" spans="1:12" ht="15">
      <c r="A2057" s="112" t="s">
        <v>3087</v>
      </c>
      <c r="B2057" s="112" t="s">
        <v>3081</v>
      </c>
      <c r="C2057" s="112">
        <v>7</v>
      </c>
      <c r="D2057" s="117">
        <v>0.002149020681757311</v>
      </c>
      <c r="E2057" s="117">
        <v>1.657055852857104</v>
      </c>
      <c r="F2057" s="112" t="s">
        <v>3044</v>
      </c>
      <c r="G2057" s="112" t="b">
        <v>0</v>
      </c>
      <c r="H2057" s="112" t="b">
        <v>0</v>
      </c>
      <c r="I2057" s="112" t="b">
        <v>0</v>
      </c>
      <c r="J2057" s="112" t="b">
        <v>0</v>
      </c>
      <c r="K2057" s="112" t="b">
        <v>0</v>
      </c>
      <c r="L2057" s="112" t="b">
        <v>0</v>
      </c>
    </row>
    <row r="2058" spans="1:12" ht="15">
      <c r="A2058" s="112" t="s">
        <v>3232</v>
      </c>
      <c r="B2058" s="112" t="s">
        <v>3200</v>
      </c>
      <c r="C2058" s="112">
        <v>7</v>
      </c>
      <c r="D2058" s="117">
        <v>0.003295489653274106</v>
      </c>
      <c r="E2058" s="117">
        <v>2.1957288653206732</v>
      </c>
      <c r="F2058" s="112" t="s">
        <v>3044</v>
      </c>
      <c r="G2058" s="112" t="b">
        <v>0</v>
      </c>
      <c r="H2058" s="112" t="b">
        <v>0</v>
      </c>
      <c r="I2058" s="112" t="b">
        <v>0</v>
      </c>
      <c r="J2058" s="112" t="b">
        <v>0</v>
      </c>
      <c r="K2058" s="112" t="b">
        <v>0</v>
      </c>
      <c r="L2058" s="112" t="b">
        <v>0</v>
      </c>
    </row>
    <row r="2059" spans="1:12" ht="15">
      <c r="A2059" s="112" t="s">
        <v>3361</v>
      </c>
      <c r="B2059" s="112" t="s">
        <v>3082</v>
      </c>
      <c r="C2059" s="112">
        <v>7</v>
      </c>
      <c r="D2059" s="117">
        <v>0.003966131009851782</v>
      </c>
      <c r="E2059" s="117">
        <v>1.7861505492365615</v>
      </c>
      <c r="F2059" s="112" t="s">
        <v>3044</v>
      </c>
      <c r="G2059" s="112" t="b">
        <v>0</v>
      </c>
      <c r="H2059" s="112" t="b">
        <v>0</v>
      </c>
      <c r="I2059" s="112" t="b">
        <v>0</v>
      </c>
      <c r="J2059" s="112" t="b">
        <v>0</v>
      </c>
      <c r="K2059" s="112" t="b">
        <v>0</v>
      </c>
      <c r="L2059" s="112" t="b">
        <v>0</v>
      </c>
    </row>
    <row r="2060" spans="1:12" ht="15">
      <c r="A2060" s="112" t="s">
        <v>3082</v>
      </c>
      <c r="B2060" s="112" t="s">
        <v>3088</v>
      </c>
      <c r="C2060" s="112">
        <v>6</v>
      </c>
      <c r="D2060" s="117">
        <v>0.0018420177272205525</v>
      </c>
      <c r="E2060" s="117">
        <v>1.3296969184707736</v>
      </c>
      <c r="F2060" s="112" t="s">
        <v>3044</v>
      </c>
      <c r="G2060" s="112" t="b">
        <v>0</v>
      </c>
      <c r="H2060" s="112" t="b">
        <v>0</v>
      </c>
      <c r="I2060" s="112" t="b">
        <v>0</v>
      </c>
      <c r="J2060" s="112" t="b">
        <v>0</v>
      </c>
      <c r="K2060" s="112" t="b">
        <v>0</v>
      </c>
      <c r="L2060" s="112" t="b">
        <v>0</v>
      </c>
    </row>
    <row r="2061" spans="1:12" ht="15">
      <c r="A2061" s="112" t="s">
        <v>3094</v>
      </c>
      <c r="B2061" s="112" t="s">
        <v>3105</v>
      </c>
      <c r="C2061" s="112">
        <v>6</v>
      </c>
      <c r="D2061" s="117">
        <v>0.0024168531757157038</v>
      </c>
      <c r="E2061" s="117">
        <v>1.961720133176179</v>
      </c>
      <c r="F2061" s="112" t="s">
        <v>3044</v>
      </c>
      <c r="G2061" s="112" t="b">
        <v>0</v>
      </c>
      <c r="H2061" s="112" t="b">
        <v>0</v>
      </c>
      <c r="I2061" s="112" t="b">
        <v>0</v>
      </c>
      <c r="J2061" s="112" t="b">
        <v>0</v>
      </c>
      <c r="K2061" s="112" t="b">
        <v>0</v>
      </c>
      <c r="L2061" s="112" t="b">
        <v>0</v>
      </c>
    </row>
    <row r="2062" spans="1:12" ht="15">
      <c r="A2062" s="112" t="s">
        <v>3084</v>
      </c>
      <c r="B2062" s="112" t="s">
        <v>3128</v>
      </c>
      <c r="C2062" s="112">
        <v>6</v>
      </c>
      <c r="D2062" s="117">
        <v>0.003399540865587242</v>
      </c>
      <c r="E2062" s="117">
        <v>1.7192037596059484</v>
      </c>
      <c r="F2062" s="112" t="s">
        <v>3044</v>
      </c>
      <c r="G2062" s="112" t="b">
        <v>0</v>
      </c>
      <c r="H2062" s="112" t="b">
        <v>0</v>
      </c>
      <c r="I2062" s="112" t="b">
        <v>0</v>
      </c>
      <c r="J2062" s="112" t="b">
        <v>0</v>
      </c>
      <c r="K2062" s="112" t="b">
        <v>0</v>
      </c>
      <c r="L2062" s="112" t="b">
        <v>0</v>
      </c>
    </row>
    <row r="2063" spans="1:12" ht="15">
      <c r="A2063" s="112" t="s">
        <v>3078</v>
      </c>
      <c r="B2063" s="112" t="s">
        <v>3086</v>
      </c>
      <c r="C2063" s="112">
        <v>4</v>
      </c>
      <c r="D2063" s="117">
        <v>0.0016112354504771358</v>
      </c>
      <c r="E2063" s="117">
        <v>1.0179430574150194</v>
      </c>
      <c r="F2063" s="112" t="s">
        <v>3044</v>
      </c>
      <c r="G2063" s="112" t="b">
        <v>1</v>
      </c>
      <c r="H2063" s="112" t="b">
        <v>0</v>
      </c>
      <c r="I2063" s="112" t="b">
        <v>0</v>
      </c>
      <c r="J2063" s="112" t="b">
        <v>0</v>
      </c>
      <c r="K2063" s="112" t="b">
        <v>0</v>
      </c>
      <c r="L2063" s="112" t="b">
        <v>0</v>
      </c>
    </row>
    <row r="2064" spans="1:12" ht="15">
      <c r="A2064" s="112" t="s">
        <v>3080</v>
      </c>
      <c r="B2064" s="112" t="s">
        <v>3109</v>
      </c>
      <c r="C2064" s="112">
        <v>4</v>
      </c>
      <c r="D2064" s="117">
        <v>0.0029214857036391866</v>
      </c>
      <c r="E2064" s="117">
        <v>1.3987778376140727</v>
      </c>
      <c r="F2064" s="112" t="s">
        <v>3044</v>
      </c>
      <c r="G2064" s="112" t="b">
        <v>0</v>
      </c>
      <c r="H2064" s="112" t="b">
        <v>0</v>
      </c>
      <c r="I2064" s="112" t="b">
        <v>0</v>
      </c>
      <c r="J2064" s="112" t="b">
        <v>0</v>
      </c>
      <c r="K2064" s="112" t="b">
        <v>0</v>
      </c>
      <c r="L2064" s="112" t="b">
        <v>0</v>
      </c>
    </row>
    <row r="2065" spans="1:12" ht="15">
      <c r="A2065" s="112" t="s">
        <v>3105</v>
      </c>
      <c r="B2065" s="112" t="s">
        <v>3121</v>
      </c>
      <c r="C2065" s="112">
        <v>4</v>
      </c>
      <c r="D2065" s="117">
        <v>0.0016112354504771358</v>
      </c>
      <c r="E2065" s="117">
        <v>2.2379265451151285</v>
      </c>
      <c r="F2065" s="112" t="s">
        <v>3044</v>
      </c>
      <c r="G2065" s="112" t="b">
        <v>0</v>
      </c>
      <c r="H2065" s="112" t="b">
        <v>0</v>
      </c>
      <c r="I2065" s="112" t="b">
        <v>0</v>
      </c>
      <c r="J2065" s="112" t="b">
        <v>0</v>
      </c>
      <c r="K2065" s="112" t="b">
        <v>0</v>
      </c>
      <c r="L2065" s="112" t="b">
        <v>0</v>
      </c>
    </row>
    <row r="2066" spans="1:12" ht="15">
      <c r="A2066" s="112" t="s">
        <v>3081</v>
      </c>
      <c r="B2066" s="112" t="s">
        <v>3102</v>
      </c>
      <c r="C2066" s="112">
        <v>4</v>
      </c>
      <c r="D2066" s="117">
        <v>0.0029214857036391866</v>
      </c>
      <c r="E2066" s="117">
        <v>1.3000744518639729</v>
      </c>
      <c r="F2066" s="112" t="s">
        <v>3044</v>
      </c>
      <c r="G2066" s="112" t="b">
        <v>0</v>
      </c>
      <c r="H2066" s="112" t="b">
        <v>0</v>
      </c>
      <c r="I2066" s="112" t="b">
        <v>0</v>
      </c>
      <c r="J2066" s="112" t="b">
        <v>0</v>
      </c>
      <c r="K2066" s="112" t="b">
        <v>0</v>
      </c>
      <c r="L2066" s="112" t="b">
        <v>0</v>
      </c>
    </row>
    <row r="2067" spans="1:12" ht="15">
      <c r="A2067" s="112" t="s">
        <v>3078</v>
      </c>
      <c r="B2067" s="112" t="s">
        <v>3257</v>
      </c>
      <c r="C2067" s="112">
        <v>4</v>
      </c>
      <c r="D2067" s="117">
        <v>0.0022663605770581615</v>
      </c>
      <c r="E2067" s="117">
        <v>1.3453019918013496</v>
      </c>
      <c r="F2067" s="112" t="s">
        <v>3044</v>
      </c>
      <c r="G2067" s="112" t="b">
        <v>1</v>
      </c>
      <c r="H2067" s="112" t="b">
        <v>0</v>
      </c>
      <c r="I2067" s="112" t="b">
        <v>0</v>
      </c>
      <c r="J2067" s="112" t="b">
        <v>0</v>
      </c>
      <c r="K2067" s="112" t="b">
        <v>0</v>
      </c>
      <c r="L2067" s="112" t="b">
        <v>0</v>
      </c>
    </row>
    <row r="2068" spans="1:12" ht="15">
      <c r="A2068" s="112" t="s">
        <v>3095</v>
      </c>
      <c r="B2068" s="112" t="s">
        <v>3082</v>
      </c>
      <c r="C2068" s="112">
        <v>4</v>
      </c>
      <c r="D2068" s="117">
        <v>0.0016112354504771358</v>
      </c>
      <c r="E2068" s="117">
        <v>1.3000744518639729</v>
      </c>
      <c r="F2068" s="112" t="s">
        <v>3044</v>
      </c>
      <c r="G2068" s="112" t="b">
        <v>0</v>
      </c>
      <c r="H2068" s="112" t="b">
        <v>0</v>
      </c>
      <c r="I2068" s="112" t="b">
        <v>0</v>
      </c>
      <c r="J2068" s="112" t="b">
        <v>0</v>
      </c>
      <c r="K2068" s="112" t="b">
        <v>0</v>
      </c>
      <c r="L2068" s="112" t="b">
        <v>0</v>
      </c>
    </row>
    <row r="2069" spans="1:12" ht="15">
      <c r="A2069" s="112" t="s">
        <v>3145</v>
      </c>
      <c r="B2069" s="112" t="s">
        <v>3191</v>
      </c>
      <c r="C2069" s="112">
        <v>4</v>
      </c>
      <c r="D2069" s="117">
        <v>0.0022663605770581615</v>
      </c>
      <c r="E2069" s="117">
        <v>2.6570558528571038</v>
      </c>
      <c r="F2069" s="112" t="s">
        <v>3044</v>
      </c>
      <c r="G2069" s="112" t="b">
        <v>0</v>
      </c>
      <c r="H2069" s="112" t="b">
        <v>0</v>
      </c>
      <c r="I2069" s="112" t="b">
        <v>0</v>
      </c>
      <c r="J2069" s="112" t="b">
        <v>0</v>
      </c>
      <c r="K2069" s="112" t="b">
        <v>0</v>
      </c>
      <c r="L2069" s="112" t="b">
        <v>0</v>
      </c>
    </row>
    <row r="2070" spans="1:12" ht="15">
      <c r="A2070" s="112" t="s">
        <v>3099</v>
      </c>
      <c r="B2070" s="112" t="s">
        <v>3132</v>
      </c>
      <c r="C2070" s="112">
        <v>4</v>
      </c>
      <c r="D2070" s="117">
        <v>0.0022663605770581615</v>
      </c>
      <c r="E2070" s="117">
        <v>2.083024585129385</v>
      </c>
      <c r="F2070" s="112" t="s">
        <v>3044</v>
      </c>
      <c r="G2070" s="112" t="b">
        <v>0</v>
      </c>
      <c r="H2070" s="112" t="b">
        <v>0</v>
      </c>
      <c r="I2070" s="112" t="b">
        <v>0</v>
      </c>
      <c r="J2070" s="112" t="b">
        <v>0</v>
      </c>
      <c r="K2070" s="112" t="b">
        <v>0</v>
      </c>
      <c r="L2070" s="112" t="b">
        <v>0</v>
      </c>
    </row>
    <row r="2071" spans="1:12" ht="15">
      <c r="A2071" s="112" t="s">
        <v>3210</v>
      </c>
      <c r="B2071" s="112" t="s">
        <v>3141</v>
      </c>
      <c r="C2071" s="112">
        <v>3</v>
      </c>
      <c r="D2071" s="117">
        <v>0.001699770432793621</v>
      </c>
      <c r="E2071" s="117">
        <v>2.3560258571931225</v>
      </c>
      <c r="F2071" s="112" t="s">
        <v>3044</v>
      </c>
      <c r="G2071" s="112" t="b">
        <v>0</v>
      </c>
      <c r="H2071" s="112" t="b">
        <v>0</v>
      </c>
      <c r="I2071" s="112" t="b">
        <v>0</v>
      </c>
      <c r="J2071" s="112" t="b">
        <v>0</v>
      </c>
      <c r="K2071" s="112" t="b">
        <v>0</v>
      </c>
      <c r="L2071" s="112" t="b">
        <v>0</v>
      </c>
    </row>
    <row r="2072" spans="1:12" ht="15">
      <c r="A2072" s="112" t="s">
        <v>3109</v>
      </c>
      <c r="B2072" s="112" t="s">
        <v>3091</v>
      </c>
      <c r="C2072" s="112">
        <v>3</v>
      </c>
      <c r="D2072" s="117">
        <v>0.0014123527085460454</v>
      </c>
      <c r="E2072" s="117">
        <v>1.5901090632264907</v>
      </c>
      <c r="F2072" s="112" t="s">
        <v>3044</v>
      </c>
      <c r="G2072" s="112" t="b">
        <v>0</v>
      </c>
      <c r="H2072" s="112" t="b">
        <v>0</v>
      </c>
      <c r="I2072" s="112" t="b">
        <v>0</v>
      </c>
      <c r="J2072" s="112" t="b">
        <v>0</v>
      </c>
      <c r="K2072" s="112" t="b">
        <v>0</v>
      </c>
      <c r="L2072" s="112" t="b">
        <v>0</v>
      </c>
    </row>
    <row r="2073" spans="1:12" ht="15">
      <c r="A2073" s="112" t="s">
        <v>3081</v>
      </c>
      <c r="B2073" s="112" t="s">
        <v>3093</v>
      </c>
      <c r="C2073" s="112">
        <v>3</v>
      </c>
      <c r="D2073" s="117">
        <v>0.00219111427772939</v>
      </c>
      <c r="E2073" s="117">
        <v>1.0586301461842356</v>
      </c>
      <c r="F2073" s="112" t="s">
        <v>3044</v>
      </c>
      <c r="G2073" s="112" t="b">
        <v>0</v>
      </c>
      <c r="H2073" s="112" t="b">
        <v>0</v>
      </c>
      <c r="I2073" s="112" t="b">
        <v>0</v>
      </c>
      <c r="J2073" s="112" t="b">
        <v>0</v>
      </c>
      <c r="K2073" s="112" t="b">
        <v>0</v>
      </c>
      <c r="L2073" s="112" t="b">
        <v>0</v>
      </c>
    </row>
    <row r="2074" spans="1:12" ht="15">
      <c r="A2074" s="112" t="s">
        <v>3108</v>
      </c>
      <c r="B2074" s="112" t="s">
        <v>3081</v>
      </c>
      <c r="C2074" s="112">
        <v>3</v>
      </c>
      <c r="D2074" s="117">
        <v>0.0014123527085460454</v>
      </c>
      <c r="E2074" s="117">
        <v>1.6870190762345472</v>
      </c>
      <c r="F2074" s="112" t="s">
        <v>3044</v>
      </c>
      <c r="G2074" s="112" t="b">
        <v>0</v>
      </c>
      <c r="H2074" s="112" t="b">
        <v>0</v>
      </c>
      <c r="I2074" s="112" t="b">
        <v>0</v>
      </c>
      <c r="J2074" s="112" t="b">
        <v>0</v>
      </c>
      <c r="K2074" s="112" t="b">
        <v>0</v>
      </c>
      <c r="L2074" s="112" t="b">
        <v>0</v>
      </c>
    </row>
    <row r="2075" spans="1:12" ht="15">
      <c r="A2075" s="112" t="s">
        <v>3092</v>
      </c>
      <c r="B2075" s="112" t="s">
        <v>3081</v>
      </c>
      <c r="C2075" s="112">
        <v>3</v>
      </c>
      <c r="D2075" s="117">
        <v>0.0014123527085460454</v>
      </c>
      <c r="E2075" s="117">
        <v>1.3348365581231847</v>
      </c>
      <c r="F2075" s="112" t="s">
        <v>3044</v>
      </c>
      <c r="G2075" s="112" t="b">
        <v>0</v>
      </c>
      <c r="H2075" s="112" t="b">
        <v>0</v>
      </c>
      <c r="I2075" s="112" t="b">
        <v>0</v>
      </c>
      <c r="J2075" s="112" t="b">
        <v>0</v>
      </c>
      <c r="K2075" s="112" t="b">
        <v>0</v>
      </c>
      <c r="L2075" s="112" t="b">
        <v>0</v>
      </c>
    </row>
    <row r="2076" spans="1:12" ht="15">
      <c r="A2076" s="112" t="s">
        <v>3082</v>
      </c>
      <c r="B2076" s="112" t="s">
        <v>3078</v>
      </c>
      <c r="C2076" s="112">
        <v>3</v>
      </c>
      <c r="D2076" s="117">
        <v>0.0014123527085460454</v>
      </c>
      <c r="E2076" s="117">
        <v>0.6463319874653308</v>
      </c>
      <c r="F2076" s="112" t="s">
        <v>3044</v>
      </c>
      <c r="G2076" s="112" t="b">
        <v>0</v>
      </c>
      <c r="H2076" s="112" t="b">
        <v>0</v>
      </c>
      <c r="I2076" s="112" t="b">
        <v>0</v>
      </c>
      <c r="J2076" s="112" t="b">
        <v>1</v>
      </c>
      <c r="K2076" s="112" t="b">
        <v>0</v>
      </c>
      <c r="L2076" s="112" t="b">
        <v>0</v>
      </c>
    </row>
    <row r="2077" spans="1:12" ht="15">
      <c r="A2077" s="112" t="s">
        <v>3089</v>
      </c>
      <c r="B2077" s="112" t="s">
        <v>3103</v>
      </c>
      <c r="C2077" s="112">
        <v>3</v>
      </c>
      <c r="D2077" s="117">
        <v>0.0014123527085460454</v>
      </c>
      <c r="E2077" s="117">
        <v>1.476165710919654</v>
      </c>
      <c r="F2077" s="112" t="s">
        <v>3044</v>
      </c>
      <c r="G2077" s="112" t="b">
        <v>0</v>
      </c>
      <c r="H2077" s="112" t="b">
        <v>0</v>
      </c>
      <c r="I2077" s="112" t="b">
        <v>0</v>
      </c>
      <c r="J2077" s="112" t="b">
        <v>0</v>
      </c>
      <c r="K2077" s="112" t="b">
        <v>0</v>
      </c>
      <c r="L2077" s="112" t="b">
        <v>0</v>
      </c>
    </row>
    <row r="2078" spans="1:12" ht="15">
      <c r="A2078" s="112" t="s">
        <v>3103</v>
      </c>
      <c r="B2078" s="112" t="s">
        <v>3207</v>
      </c>
      <c r="C2078" s="112">
        <v>3</v>
      </c>
      <c r="D2078" s="117">
        <v>0.0014123527085460454</v>
      </c>
      <c r="E2078" s="117">
        <v>2.2890790675625095</v>
      </c>
      <c r="F2078" s="112" t="s">
        <v>3044</v>
      </c>
      <c r="G2078" s="112" t="b">
        <v>0</v>
      </c>
      <c r="H2078" s="112" t="b">
        <v>0</v>
      </c>
      <c r="I2078" s="112" t="b">
        <v>0</v>
      </c>
      <c r="J2078" s="112" t="b">
        <v>0</v>
      </c>
      <c r="K2078" s="112" t="b">
        <v>0</v>
      </c>
      <c r="L2078" s="112" t="b">
        <v>0</v>
      </c>
    </row>
    <row r="2079" spans="1:12" ht="15">
      <c r="A2079" s="112" t="s">
        <v>3207</v>
      </c>
      <c r="B2079" s="112" t="s">
        <v>3084</v>
      </c>
      <c r="C2079" s="112">
        <v>3</v>
      </c>
      <c r="D2079" s="117">
        <v>0.0014123527085460454</v>
      </c>
      <c r="E2079" s="117">
        <v>1.7192037596059484</v>
      </c>
      <c r="F2079" s="112" t="s">
        <v>3044</v>
      </c>
      <c r="G2079" s="112" t="b">
        <v>0</v>
      </c>
      <c r="H2079" s="112" t="b">
        <v>0</v>
      </c>
      <c r="I2079" s="112" t="b">
        <v>0</v>
      </c>
      <c r="J2079" s="112" t="b">
        <v>0</v>
      </c>
      <c r="K2079" s="112" t="b">
        <v>0</v>
      </c>
      <c r="L2079" s="112" t="b">
        <v>0</v>
      </c>
    </row>
    <row r="2080" spans="1:12" ht="15">
      <c r="A2080" s="112" t="s">
        <v>3141</v>
      </c>
      <c r="B2080" s="112" t="s">
        <v>3627</v>
      </c>
      <c r="C2080" s="112">
        <v>2</v>
      </c>
      <c r="D2080" s="117">
        <v>0.0011331802885290807</v>
      </c>
      <c r="E2080" s="117">
        <v>2.1799345981374416</v>
      </c>
      <c r="F2080" s="112" t="s">
        <v>3044</v>
      </c>
      <c r="G2080" s="112" t="b">
        <v>0</v>
      </c>
      <c r="H2080" s="112" t="b">
        <v>0</v>
      </c>
      <c r="I2080" s="112" t="b">
        <v>0</v>
      </c>
      <c r="J2080" s="112" t="b">
        <v>0</v>
      </c>
      <c r="K2080" s="112" t="b">
        <v>0</v>
      </c>
      <c r="L2080" s="112" t="b">
        <v>0</v>
      </c>
    </row>
    <row r="2081" spans="1:12" ht="15">
      <c r="A2081" s="112" t="s">
        <v>3158</v>
      </c>
      <c r="B2081" s="112" t="s">
        <v>3158</v>
      </c>
      <c r="C2081" s="112">
        <v>2</v>
      </c>
      <c r="D2081" s="117">
        <v>0.0014607428518195933</v>
      </c>
      <c r="E2081" s="117">
        <v>1.6516608209703978</v>
      </c>
      <c r="F2081" s="112" t="s">
        <v>3044</v>
      </c>
      <c r="G2081" s="112" t="b">
        <v>0</v>
      </c>
      <c r="H2081" s="112" t="b">
        <v>0</v>
      </c>
      <c r="I2081" s="112" t="b">
        <v>0</v>
      </c>
      <c r="J2081" s="112" t="b">
        <v>0</v>
      </c>
      <c r="K2081" s="112" t="b">
        <v>0</v>
      </c>
      <c r="L2081" s="112" t="b">
        <v>0</v>
      </c>
    </row>
    <row r="2082" spans="1:12" ht="15">
      <c r="A2082" s="112" t="s">
        <v>3158</v>
      </c>
      <c r="B2082" s="112" t="s">
        <v>3101</v>
      </c>
      <c r="C2082" s="112">
        <v>2</v>
      </c>
      <c r="D2082" s="117">
        <v>0.0014607428518195933</v>
      </c>
      <c r="E2082" s="117">
        <v>1.702813343417779</v>
      </c>
      <c r="F2082" s="112" t="s">
        <v>3044</v>
      </c>
      <c r="G2082" s="112" t="b">
        <v>0</v>
      </c>
      <c r="H2082" s="112" t="b">
        <v>0</v>
      </c>
      <c r="I2082" s="112" t="b">
        <v>0</v>
      </c>
      <c r="J2082" s="112" t="b">
        <v>0</v>
      </c>
      <c r="K2082" s="112" t="b">
        <v>0</v>
      </c>
      <c r="L2082" s="112" t="b">
        <v>0</v>
      </c>
    </row>
    <row r="2083" spans="1:12" ht="15">
      <c r="A2083" s="112" t="s">
        <v>3079</v>
      </c>
      <c r="B2083" s="112" t="s">
        <v>3589</v>
      </c>
      <c r="C2083" s="112">
        <v>2</v>
      </c>
      <c r="D2083" s="117">
        <v>0.0011331802885290807</v>
      </c>
      <c r="E2083" s="117">
        <v>1.8441424962142483</v>
      </c>
      <c r="F2083" s="112" t="s">
        <v>3044</v>
      </c>
      <c r="G2083" s="112" t="b">
        <v>0</v>
      </c>
      <c r="H2083" s="112" t="b">
        <v>0</v>
      </c>
      <c r="I2083" s="112" t="b">
        <v>0</v>
      </c>
      <c r="J2083" s="112" t="b">
        <v>0</v>
      </c>
      <c r="K2083" s="112" t="b">
        <v>0</v>
      </c>
      <c r="L2083" s="112" t="b">
        <v>0</v>
      </c>
    </row>
    <row r="2084" spans="1:12" ht="15">
      <c r="A2084" s="112" t="s">
        <v>3117</v>
      </c>
      <c r="B2084" s="112" t="s">
        <v>3117</v>
      </c>
      <c r="C2084" s="112">
        <v>2</v>
      </c>
      <c r="D2084" s="117">
        <v>0.0011331802885290807</v>
      </c>
      <c r="E2084" s="117">
        <v>1.6516608209703978</v>
      </c>
      <c r="F2084" s="112" t="s">
        <v>3044</v>
      </c>
      <c r="G2084" s="112" t="b">
        <v>0</v>
      </c>
      <c r="H2084" s="112" t="b">
        <v>0</v>
      </c>
      <c r="I2084" s="112" t="b">
        <v>0</v>
      </c>
      <c r="J2084" s="112" t="b">
        <v>0</v>
      </c>
      <c r="K2084" s="112" t="b">
        <v>0</v>
      </c>
      <c r="L2084" s="112" t="b">
        <v>0</v>
      </c>
    </row>
    <row r="2085" spans="1:12" ht="15">
      <c r="A2085" s="112" t="s">
        <v>3137</v>
      </c>
      <c r="B2085" s="112" t="s">
        <v>3080</v>
      </c>
      <c r="C2085" s="112">
        <v>2</v>
      </c>
      <c r="D2085" s="117">
        <v>0.0011331802885290807</v>
      </c>
      <c r="E2085" s="117">
        <v>1.7967178462861102</v>
      </c>
      <c r="F2085" s="112" t="s">
        <v>3044</v>
      </c>
      <c r="G2085" s="112" t="b">
        <v>0</v>
      </c>
      <c r="H2085" s="112" t="b">
        <v>1</v>
      </c>
      <c r="I2085" s="112" t="b">
        <v>0</v>
      </c>
      <c r="J2085" s="112" t="b">
        <v>0</v>
      </c>
      <c r="K2085" s="112" t="b">
        <v>0</v>
      </c>
      <c r="L2085" s="112" t="b">
        <v>0</v>
      </c>
    </row>
    <row r="2086" spans="1:12" ht="15">
      <c r="A2086" s="112" t="s">
        <v>3162</v>
      </c>
      <c r="B2086" s="112" t="s">
        <v>3080</v>
      </c>
      <c r="C2086" s="112">
        <v>2</v>
      </c>
      <c r="D2086" s="117">
        <v>0.0011331802885290807</v>
      </c>
      <c r="E2086" s="117">
        <v>1.4956878506221292</v>
      </c>
      <c r="F2086" s="112" t="s">
        <v>3044</v>
      </c>
      <c r="G2086" s="112" t="b">
        <v>0</v>
      </c>
      <c r="H2086" s="112" t="b">
        <v>0</v>
      </c>
      <c r="I2086" s="112" t="b">
        <v>0</v>
      </c>
      <c r="J2086" s="112" t="b">
        <v>0</v>
      </c>
      <c r="K2086" s="112" t="b">
        <v>0</v>
      </c>
      <c r="L2086" s="112" t="b">
        <v>0</v>
      </c>
    </row>
    <row r="2087" spans="1:12" ht="15">
      <c r="A2087" s="112" t="s">
        <v>3227</v>
      </c>
      <c r="B2087" s="112" t="s">
        <v>3080</v>
      </c>
      <c r="C2087" s="112">
        <v>2</v>
      </c>
      <c r="D2087" s="117">
        <v>0.0014607428518195933</v>
      </c>
      <c r="E2087" s="117">
        <v>1.7967178462861102</v>
      </c>
      <c r="F2087" s="112" t="s">
        <v>3044</v>
      </c>
      <c r="G2087" s="112" t="b">
        <v>0</v>
      </c>
      <c r="H2087" s="112" t="b">
        <v>0</v>
      </c>
      <c r="I2087" s="112" t="b">
        <v>0</v>
      </c>
      <c r="J2087" s="112" t="b">
        <v>0</v>
      </c>
      <c r="K2087" s="112" t="b">
        <v>0</v>
      </c>
      <c r="L2087" s="112" t="b">
        <v>0</v>
      </c>
    </row>
    <row r="2088" spans="1:12" ht="15">
      <c r="A2088" s="112" t="s">
        <v>3090</v>
      </c>
      <c r="B2088" s="112" t="s">
        <v>3093</v>
      </c>
      <c r="C2088" s="112">
        <v>2</v>
      </c>
      <c r="D2088" s="117">
        <v>0.0014607428518195933</v>
      </c>
      <c r="E2088" s="117">
        <v>1.1835688827925357</v>
      </c>
      <c r="F2088" s="112" t="s">
        <v>3044</v>
      </c>
      <c r="G2088" s="112" t="b">
        <v>0</v>
      </c>
      <c r="H2088" s="112" t="b">
        <v>0</v>
      </c>
      <c r="I2088" s="112" t="b">
        <v>0</v>
      </c>
      <c r="J2088" s="112" t="b">
        <v>0</v>
      </c>
      <c r="K2088" s="112" t="b">
        <v>0</v>
      </c>
      <c r="L2088" s="112" t="b">
        <v>0</v>
      </c>
    </row>
    <row r="2089" spans="1:12" ht="15">
      <c r="A2089" s="112" t="s">
        <v>3080</v>
      </c>
      <c r="B2089" s="112" t="s">
        <v>3094</v>
      </c>
      <c r="C2089" s="112">
        <v>2</v>
      </c>
      <c r="D2089" s="117">
        <v>0.0014607428518195933</v>
      </c>
      <c r="E2089" s="117">
        <v>0.8424753368467854</v>
      </c>
      <c r="F2089" s="112" t="s">
        <v>3044</v>
      </c>
      <c r="G2089" s="112" t="b">
        <v>0</v>
      </c>
      <c r="H2089" s="112" t="b">
        <v>0</v>
      </c>
      <c r="I2089" s="112" t="b">
        <v>0</v>
      </c>
      <c r="J2089" s="112" t="b">
        <v>0</v>
      </c>
      <c r="K2089" s="112" t="b">
        <v>0</v>
      </c>
      <c r="L2089" s="112" t="b">
        <v>0</v>
      </c>
    </row>
    <row r="2090" spans="1:12" ht="15">
      <c r="A2090" s="112" t="s">
        <v>3094</v>
      </c>
      <c r="B2090" s="112" t="s">
        <v>3091</v>
      </c>
      <c r="C2090" s="112">
        <v>2</v>
      </c>
      <c r="D2090" s="117">
        <v>0.0014607428518195933</v>
      </c>
      <c r="E2090" s="117">
        <v>1.1835688827925357</v>
      </c>
      <c r="F2090" s="112" t="s">
        <v>3044</v>
      </c>
      <c r="G2090" s="112" t="b">
        <v>0</v>
      </c>
      <c r="H2090" s="112" t="b">
        <v>0</v>
      </c>
      <c r="I2090" s="112" t="b">
        <v>0</v>
      </c>
      <c r="J2090" s="112" t="b">
        <v>0</v>
      </c>
      <c r="K2090" s="112" t="b">
        <v>0</v>
      </c>
      <c r="L2090" s="112" t="b">
        <v>0</v>
      </c>
    </row>
    <row r="2091" spans="1:12" ht="15">
      <c r="A2091" s="112" t="s">
        <v>3091</v>
      </c>
      <c r="B2091" s="112" t="s">
        <v>3093</v>
      </c>
      <c r="C2091" s="112">
        <v>2</v>
      </c>
      <c r="D2091" s="117">
        <v>0.0014607428518195933</v>
      </c>
      <c r="E2091" s="117">
        <v>1.1835688827925357</v>
      </c>
      <c r="F2091" s="112" t="s">
        <v>3044</v>
      </c>
      <c r="G2091" s="112" t="b">
        <v>0</v>
      </c>
      <c r="H2091" s="112" t="b">
        <v>0</v>
      </c>
      <c r="I2091" s="112" t="b">
        <v>0</v>
      </c>
      <c r="J2091" s="112" t="b">
        <v>0</v>
      </c>
      <c r="K2091" s="112" t="b">
        <v>0</v>
      </c>
      <c r="L2091" s="112" t="b">
        <v>0</v>
      </c>
    </row>
    <row r="2092" spans="1:12" ht="15">
      <c r="A2092" s="112" t="s">
        <v>3080</v>
      </c>
      <c r="B2092" s="112" t="s">
        <v>3104</v>
      </c>
      <c r="C2092" s="112">
        <v>2</v>
      </c>
      <c r="D2092" s="117">
        <v>0.0014607428518195933</v>
      </c>
      <c r="E2092" s="117">
        <v>1.0185665959024666</v>
      </c>
      <c r="F2092" s="112" t="s">
        <v>3044</v>
      </c>
      <c r="G2092" s="112" t="b">
        <v>0</v>
      </c>
      <c r="H2092" s="112" t="b">
        <v>0</v>
      </c>
      <c r="I2092" s="112" t="b">
        <v>0</v>
      </c>
      <c r="J2092" s="112" t="b">
        <v>0</v>
      </c>
      <c r="K2092" s="112" t="b">
        <v>0</v>
      </c>
      <c r="L2092" s="112" t="b">
        <v>0</v>
      </c>
    </row>
    <row r="2093" spans="1:12" ht="15">
      <c r="A2093" s="112" t="s">
        <v>3104</v>
      </c>
      <c r="B2093" s="112" t="s">
        <v>3094</v>
      </c>
      <c r="C2093" s="112">
        <v>2</v>
      </c>
      <c r="D2093" s="117">
        <v>0.0014607428518195933</v>
      </c>
      <c r="E2093" s="117">
        <v>1.2634806495875164</v>
      </c>
      <c r="F2093" s="112" t="s">
        <v>3044</v>
      </c>
      <c r="G2093" s="112" t="b">
        <v>0</v>
      </c>
      <c r="H2093" s="112" t="b">
        <v>0</v>
      </c>
      <c r="I2093" s="112" t="b">
        <v>0</v>
      </c>
      <c r="J2093" s="112" t="b">
        <v>0</v>
      </c>
      <c r="K2093" s="112" t="b">
        <v>0</v>
      </c>
      <c r="L2093" s="112" t="b">
        <v>0</v>
      </c>
    </row>
    <row r="2094" spans="1:12" ht="15">
      <c r="A2094" s="112" t="s">
        <v>3094</v>
      </c>
      <c r="B2094" s="112" t="s">
        <v>3093</v>
      </c>
      <c r="C2094" s="112">
        <v>2</v>
      </c>
      <c r="D2094" s="117">
        <v>0.0014607428518195933</v>
      </c>
      <c r="E2094" s="117">
        <v>1.0992479970924998</v>
      </c>
      <c r="F2094" s="112" t="s">
        <v>3044</v>
      </c>
      <c r="G2094" s="112" t="b">
        <v>0</v>
      </c>
      <c r="H2094" s="112" t="b">
        <v>0</v>
      </c>
      <c r="I2094" s="112" t="b">
        <v>0</v>
      </c>
      <c r="J2094" s="112" t="b">
        <v>0</v>
      </c>
      <c r="K2094" s="112" t="b">
        <v>0</v>
      </c>
      <c r="L2094" s="112" t="b">
        <v>0</v>
      </c>
    </row>
    <row r="2095" spans="1:12" ht="15">
      <c r="A2095" s="112" t="s">
        <v>3109</v>
      </c>
      <c r="B2095" s="112" t="s">
        <v>3100</v>
      </c>
      <c r="C2095" s="112">
        <v>2</v>
      </c>
      <c r="D2095" s="117">
        <v>0.0014607428518195933</v>
      </c>
      <c r="E2095" s="117">
        <v>1.4809645938014226</v>
      </c>
      <c r="F2095" s="112" t="s">
        <v>3044</v>
      </c>
      <c r="G2095" s="112" t="b">
        <v>0</v>
      </c>
      <c r="H2095" s="112" t="b">
        <v>0</v>
      </c>
      <c r="I2095" s="112" t="b">
        <v>0</v>
      </c>
      <c r="J2095" s="112" t="b">
        <v>0</v>
      </c>
      <c r="K2095" s="112" t="b">
        <v>0</v>
      </c>
      <c r="L2095" s="112" t="b">
        <v>0</v>
      </c>
    </row>
    <row r="2096" spans="1:12" ht="15">
      <c r="A2096" s="112" t="s">
        <v>3643</v>
      </c>
      <c r="B2096" s="112" t="s">
        <v>3558</v>
      </c>
      <c r="C2096" s="112">
        <v>2</v>
      </c>
      <c r="D2096" s="117">
        <v>0.0011331802885290807</v>
      </c>
      <c r="E2096" s="117">
        <v>2.958085848521085</v>
      </c>
      <c r="F2096" s="112" t="s">
        <v>3044</v>
      </c>
      <c r="G2096" s="112" t="b">
        <v>0</v>
      </c>
      <c r="H2096" s="112" t="b">
        <v>0</v>
      </c>
      <c r="I2096" s="112" t="b">
        <v>0</v>
      </c>
      <c r="J2096" s="112" t="b">
        <v>0</v>
      </c>
      <c r="K2096" s="112" t="b">
        <v>0</v>
      </c>
      <c r="L2096" s="112" t="b">
        <v>0</v>
      </c>
    </row>
    <row r="2097" spans="1:12" ht="15">
      <c r="A2097" s="112" t="s">
        <v>3213</v>
      </c>
      <c r="B2097" s="112" t="s">
        <v>3082</v>
      </c>
      <c r="C2097" s="112">
        <v>2</v>
      </c>
      <c r="D2097" s="117">
        <v>0.0011331802885290807</v>
      </c>
      <c r="E2097" s="117">
        <v>1.8441424962142483</v>
      </c>
      <c r="F2097" s="112" t="s">
        <v>3044</v>
      </c>
      <c r="G2097" s="112" t="b">
        <v>0</v>
      </c>
      <c r="H2097" s="112" t="b">
        <v>0</v>
      </c>
      <c r="I2097" s="112" t="b">
        <v>0</v>
      </c>
      <c r="J2097" s="112" t="b">
        <v>0</v>
      </c>
      <c r="K2097" s="112" t="b">
        <v>0</v>
      </c>
      <c r="L2097" s="112" t="b">
        <v>0</v>
      </c>
    </row>
    <row r="2098" spans="1:12" ht="15">
      <c r="A2098" s="112" t="s">
        <v>3340</v>
      </c>
      <c r="B2098" s="112" t="s">
        <v>3727</v>
      </c>
      <c r="C2098" s="112">
        <v>2</v>
      </c>
      <c r="D2098" s="117">
        <v>0.0014607428518195933</v>
      </c>
      <c r="E2098" s="117">
        <v>2.6059033304097228</v>
      </c>
      <c r="F2098" s="112" t="s">
        <v>3044</v>
      </c>
      <c r="G2098" s="112" t="b">
        <v>0</v>
      </c>
      <c r="H2098" s="112" t="b">
        <v>0</v>
      </c>
      <c r="I2098" s="112" t="b">
        <v>0</v>
      </c>
      <c r="J2098" s="112" t="b">
        <v>0</v>
      </c>
      <c r="K2098" s="112" t="b">
        <v>0</v>
      </c>
      <c r="L2098" s="112" t="b">
        <v>0</v>
      </c>
    </row>
    <row r="2099" spans="1:12" ht="15">
      <c r="A2099" s="112" t="s">
        <v>4599</v>
      </c>
      <c r="B2099" s="112" t="s">
        <v>4600</v>
      </c>
      <c r="C2099" s="112">
        <v>2</v>
      </c>
      <c r="D2099" s="117">
        <v>0.0014607428518195933</v>
      </c>
      <c r="E2099" s="117">
        <v>2.958085848521085</v>
      </c>
      <c r="F2099" s="112" t="s">
        <v>3044</v>
      </c>
      <c r="G2099" s="112" t="b">
        <v>0</v>
      </c>
      <c r="H2099" s="112" t="b">
        <v>0</v>
      </c>
      <c r="I2099" s="112" t="b">
        <v>0</v>
      </c>
      <c r="J2099" s="112" t="b">
        <v>1</v>
      </c>
      <c r="K2099" s="112" t="b">
        <v>0</v>
      </c>
      <c r="L2099" s="112" t="b">
        <v>0</v>
      </c>
    </row>
    <row r="2100" spans="1:12" ht="15">
      <c r="A2100" s="112" t="s">
        <v>3090</v>
      </c>
      <c r="B2100" s="112" t="s">
        <v>3109</v>
      </c>
      <c r="C2100" s="112">
        <v>2</v>
      </c>
      <c r="D2100" s="117">
        <v>0.0011331802885290807</v>
      </c>
      <c r="E2100" s="117">
        <v>1.4140178041708096</v>
      </c>
      <c r="F2100" s="112" t="s">
        <v>3044</v>
      </c>
      <c r="G2100" s="112" t="b">
        <v>0</v>
      </c>
      <c r="H2100" s="112" t="b">
        <v>0</v>
      </c>
      <c r="I2100" s="112" t="b">
        <v>0</v>
      </c>
      <c r="J2100" s="112" t="b">
        <v>0</v>
      </c>
      <c r="K2100" s="112" t="b">
        <v>0</v>
      </c>
      <c r="L2100" s="112" t="b">
        <v>0</v>
      </c>
    </row>
    <row r="2101" spans="1:12" ht="15">
      <c r="A2101" s="112" t="s">
        <v>3358</v>
      </c>
      <c r="B2101" s="112" t="s">
        <v>3102</v>
      </c>
      <c r="C2101" s="112">
        <v>2</v>
      </c>
      <c r="D2101" s="117">
        <v>0.0014607428518195933</v>
      </c>
      <c r="E2101" s="117">
        <v>2.1451724918782293</v>
      </c>
      <c r="F2101" s="112" t="s">
        <v>3044</v>
      </c>
      <c r="G2101" s="112" t="b">
        <v>0</v>
      </c>
      <c r="H2101" s="112" t="b">
        <v>0</v>
      </c>
      <c r="I2101" s="112" t="b">
        <v>0</v>
      </c>
      <c r="J2101" s="112" t="b">
        <v>0</v>
      </c>
      <c r="K2101" s="112" t="b">
        <v>0</v>
      </c>
      <c r="L2101" s="112" t="b">
        <v>0</v>
      </c>
    </row>
    <row r="2102" spans="1:12" ht="15">
      <c r="A2102" s="112" t="s">
        <v>3112</v>
      </c>
      <c r="B2102" s="112" t="s">
        <v>3124</v>
      </c>
      <c r="C2102" s="112">
        <v>2</v>
      </c>
      <c r="D2102" s="117">
        <v>0.0011331802885290807</v>
      </c>
      <c r="E2102" s="117">
        <v>2.2591158441850663</v>
      </c>
      <c r="F2102" s="112" t="s">
        <v>3044</v>
      </c>
      <c r="G2102" s="112" t="b">
        <v>0</v>
      </c>
      <c r="H2102" s="112" t="b">
        <v>0</v>
      </c>
      <c r="I2102" s="112" t="b">
        <v>0</v>
      </c>
      <c r="J2102" s="112" t="b">
        <v>0</v>
      </c>
      <c r="K2102" s="112" t="b">
        <v>0</v>
      </c>
      <c r="L2102" s="112" t="b">
        <v>0</v>
      </c>
    </row>
    <row r="2103" spans="1:12" ht="15">
      <c r="A2103" s="112" t="s">
        <v>3078</v>
      </c>
      <c r="B2103" s="112" t="s">
        <v>3079</v>
      </c>
      <c r="C2103" s="112">
        <v>2</v>
      </c>
      <c r="D2103" s="117">
        <v>0.0011331802885290807</v>
      </c>
      <c r="E2103" s="117">
        <v>0.5159982189703248</v>
      </c>
      <c r="F2103" s="112" t="s">
        <v>3044</v>
      </c>
      <c r="G2103" s="112" t="b">
        <v>1</v>
      </c>
      <c r="H2103" s="112" t="b">
        <v>0</v>
      </c>
      <c r="I2103" s="112" t="b">
        <v>0</v>
      </c>
      <c r="J2103" s="112" t="b">
        <v>0</v>
      </c>
      <c r="K2103" s="112" t="b">
        <v>0</v>
      </c>
      <c r="L2103" s="112" t="b">
        <v>0</v>
      </c>
    </row>
    <row r="2104" spans="1:12" ht="15">
      <c r="A2104" s="112" t="s">
        <v>3515</v>
      </c>
      <c r="B2104" s="112" t="s">
        <v>3635</v>
      </c>
      <c r="C2104" s="112">
        <v>2</v>
      </c>
      <c r="D2104" s="117">
        <v>0.0014607428518195933</v>
      </c>
      <c r="E2104" s="117">
        <v>2.958085848521085</v>
      </c>
      <c r="F2104" s="112" t="s">
        <v>3044</v>
      </c>
      <c r="G2104" s="112" t="b">
        <v>0</v>
      </c>
      <c r="H2104" s="112" t="b">
        <v>0</v>
      </c>
      <c r="I2104" s="112" t="b">
        <v>0</v>
      </c>
      <c r="J2104" s="112" t="b">
        <v>0</v>
      </c>
      <c r="K2104" s="112" t="b">
        <v>0</v>
      </c>
      <c r="L2104" s="112" t="b">
        <v>0</v>
      </c>
    </row>
    <row r="2105" spans="1:12" ht="15">
      <c r="A2105" s="112" t="s">
        <v>3088</v>
      </c>
      <c r="B2105" s="112" t="s">
        <v>3129</v>
      </c>
      <c r="C2105" s="112">
        <v>2</v>
      </c>
      <c r="D2105" s="117">
        <v>0.0011331802885290807</v>
      </c>
      <c r="E2105" s="117">
        <v>1.781994589465404</v>
      </c>
      <c r="F2105" s="112" t="s">
        <v>3044</v>
      </c>
      <c r="G2105" s="112" t="b">
        <v>0</v>
      </c>
      <c r="H2105" s="112" t="b">
        <v>0</v>
      </c>
      <c r="I2105" s="112" t="b">
        <v>0</v>
      </c>
      <c r="J2105" s="112" t="b">
        <v>0</v>
      </c>
      <c r="K2105" s="112" t="b">
        <v>0</v>
      </c>
      <c r="L2105" s="112" t="b">
        <v>0</v>
      </c>
    </row>
    <row r="2106" spans="1:12" ht="15">
      <c r="A2106" s="112" t="s">
        <v>3116</v>
      </c>
      <c r="B2106" s="112" t="s">
        <v>3119</v>
      </c>
      <c r="C2106" s="112">
        <v>2</v>
      </c>
      <c r="D2106" s="117">
        <v>0.0011331802885290807</v>
      </c>
      <c r="E2106" s="117">
        <v>2.1799345981374416</v>
      </c>
      <c r="F2106" s="112" t="s">
        <v>3044</v>
      </c>
      <c r="G2106" s="112" t="b">
        <v>0</v>
      </c>
      <c r="H2106" s="112" t="b">
        <v>0</v>
      </c>
      <c r="I2106" s="112" t="b">
        <v>0</v>
      </c>
      <c r="J2106" s="112" t="b">
        <v>0</v>
      </c>
      <c r="K2106" s="112" t="b">
        <v>0</v>
      </c>
      <c r="L2106" s="112" t="b">
        <v>0</v>
      </c>
    </row>
    <row r="2107" spans="1:12" ht="15">
      <c r="A2107" s="112" t="s">
        <v>3085</v>
      </c>
      <c r="B2107" s="112" t="s">
        <v>3087</v>
      </c>
      <c r="C2107" s="112">
        <v>2</v>
      </c>
      <c r="D2107" s="117">
        <v>0.0011331802885290807</v>
      </c>
      <c r="E2107" s="117">
        <v>1.367021241494586</v>
      </c>
      <c r="F2107" s="112" t="s">
        <v>3044</v>
      </c>
      <c r="G2107" s="112" t="b">
        <v>0</v>
      </c>
      <c r="H2107" s="112" t="b">
        <v>0</v>
      </c>
      <c r="I2107" s="112" t="b">
        <v>0</v>
      </c>
      <c r="J2107" s="112" t="b">
        <v>0</v>
      </c>
      <c r="K2107" s="112" t="b">
        <v>0</v>
      </c>
      <c r="L2107" s="112" t="b">
        <v>0</v>
      </c>
    </row>
    <row r="2108" spans="1:12" ht="15">
      <c r="A2108" s="112" t="s">
        <v>3591</v>
      </c>
      <c r="B2108" s="112" t="s">
        <v>4589</v>
      </c>
      <c r="C2108" s="112">
        <v>2</v>
      </c>
      <c r="D2108" s="117">
        <v>0.0014607428518195933</v>
      </c>
      <c r="E2108" s="117">
        <v>2.5601458398490475</v>
      </c>
      <c r="F2108" s="112" t="s">
        <v>3044</v>
      </c>
      <c r="G2108" s="112" t="b">
        <v>0</v>
      </c>
      <c r="H2108" s="112" t="b">
        <v>0</v>
      </c>
      <c r="I2108" s="112" t="b">
        <v>0</v>
      </c>
      <c r="J2108" s="112" t="b">
        <v>0</v>
      </c>
      <c r="K2108" s="112" t="b">
        <v>0</v>
      </c>
      <c r="L2108" s="112" t="b">
        <v>0</v>
      </c>
    </row>
    <row r="2109" spans="1:12" ht="15">
      <c r="A2109" s="112" t="s">
        <v>3418</v>
      </c>
      <c r="B2109" s="112" t="s">
        <v>3359</v>
      </c>
      <c r="C2109" s="112">
        <v>2</v>
      </c>
      <c r="D2109" s="117">
        <v>0.0014607428518195933</v>
      </c>
      <c r="E2109" s="117">
        <v>2.958085848521085</v>
      </c>
      <c r="F2109" s="112" t="s">
        <v>3044</v>
      </c>
      <c r="G2109" s="112" t="b">
        <v>0</v>
      </c>
      <c r="H2109" s="112" t="b">
        <v>0</v>
      </c>
      <c r="I2109" s="112" t="b">
        <v>0</v>
      </c>
      <c r="J2109" s="112" t="b">
        <v>0</v>
      </c>
      <c r="K2109" s="112" t="b">
        <v>0</v>
      </c>
      <c r="L2109" s="112" t="b">
        <v>0</v>
      </c>
    </row>
    <row r="2110" spans="1:12" ht="15">
      <c r="A2110" s="112" t="s">
        <v>3081</v>
      </c>
      <c r="B2110" s="112" t="s">
        <v>3098</v>
      </c>
      <c r="C2110" s="112">
        <v>2</v>
      </c>
      <c r="D2110" s="117">
        <v>0.0014607428518195933</v>
      </c>
      <c r="E2110" s="117">
        <v>0.9990444561999916</v>
      </c>
      <c r="F2110" s="112" t="s">
        <v>3044</v>
      </c>
      <c r="G2110" s="112" t="b">
        <v>0</v>
      </c>
      <c r="H2110" s="112" t="b">
        <v>0</v>
      </c>
      <c r="I2110" s="112" t="b">
        <v>0</v>
      </c>
      <c r="J2110" s="112" t="b">
        <v>0</v>
      </c>
      <c r="K2110" s="112" t="b">
        <v>0</v>
      </c>
      <c r="L2110" s="112" t="b">
        <v>0</v>
      </c>
    </row>
    <row r="2111" spans="1:12" ht="15">
      <c r="A2111" s="112" t="s">
        <v>3078</v>
      </c>
      <c r="B2111" s="112" t="s">
        <v>4581</v>
      </c>
      <c r="C2111" s="112">
        <v>2</v>
      </c>
      <c r="D2111" s="117">
        <v>0.0014607428518195933</v>
      </c>
      <c r="E2111" s="117">
        <v>1.6463319874653308</v>
      </c>
      <c r="F2111" s="112" t="s">
        <v>3044</v>
      </c>
      <c r="G2111" s="112" t="b">
        <v>1</v>
      </c>
      <c r="H2111" s="112" t="b">
        <v>0</v>
      </c>
      <c r="I2111" s="112" t="b">
        <v>0</v>
      </c>
      <c r="J2111" s="112" t="b">
        <v>0</v>
      </c>
      <c r="K2111" s="112" t="b">
        <v>0</v>
      </c>
      <c r="L2111" s="112" t="b">
        <v>0</v>
      </c>
    </row>
    <row r="2112" spans="1:12" ht="15">
      <c r="A2112" s="112" t="s">
        <v>3309</v>
      </c>
      <c r="B2112" s="112" t="s">
        <v>3078</v>
      </c>
      <c r="C2112" s="112">
        <v>2</v>
      </c>
      <c r="D2112" s="117">
        <v>0.0014607428518195933</v>
      </c>
      <c r="E2112" s="117">
        <v>1.4702407284096497</v>
      </c>
      <c r="F2112" s="112" t="s">
        <v>3044</v>
      </c>
      <c r="G2112" s="112" t="b">
        <v>0</v>
      </c>
      <c r="H2112" s="112" t="b">
        <v>0</v>
      </c>
      <c r="I2112" s="112" t="b">
        <v>0</v>
      </c>
      <c r="J2112" s="112" t="b">
        <v>1</v>
      </c>
      <c r="K2112" s="112" t="b">
        <v>0</v>
      </c>
      <c r="L2112" s="112" t="b">
        <v>0</v>
      </c>
    </row>
    <row r="2113" spans="1:12" ht="15">
      <c r="A2113" s="112" t="s">
        <v>3104</v>
      </c>
      <c r="B2113" s="112" t="s">
        <v>4582</v>
      </c>
      <c r="C2113" s="112">
        <v>2</v>
      </c>
      <c r="D2113" s="117">
        <v>0.0014607428518195933</v>
      </c>
      <c r="E2113" s="117">
        <v>2.2177231590268414</v>
      </c>
      <c r="F2113" s="112" t="s">
        <v>3044</v>
      </c>
      <c r="G2113" s="112" t="b">
        <v>0</v>
      </c>
      <c r="H2113" s="112" t="b">
        <v>0</v>
      </c>
      <c r="I2113" s="112" t="b">
        <v>0</v>
      </c>
      <c r="J2113" s="112" t="b">
        <v>0</v>
      </c>
      <c r="K2113" s="112" t="b">
        <v>0</v>
      </c>
      <c r="L2113" s="112" t="b">
        <v>0</v>
      </c>
    </row>
    <row r="2114" spans="1:12" ht="15">
      <c r="A2114" s="112" t="s">
        <v>3414</v>
      </c>
      <c r="B2114" s="112" t="s">
        <v>3302</v>
      </c>
      <c r="C2114" s="112">
        <v>2</v>
      </c>
      <c r="D2114" s="117">
        <v>0.0014607428518195933</v>
      </c>
      <c r="E2114" s="117">
        <v>2.958085848521085</v>
      </c>
      <c r="F2114" s="112" t="s">
        <v>3044</v>
      </c>
      <c r="G2114" s="112" t="b">
        <v>0</v>
      </c>
      <c r="H2114" s="112" t="b">
        <v>0</v>
      </c>
      <c r="I2114" s="112" t="b">
        <v>0</v>
      </c>
      <c r="J2114" s="112" t="b">
        <v>0</v>
      </c>
      <c r="K2114" s="112" t="b">
        <v>0</v>
      </c>
      <c r="L2114" s="112" t="b">
        <v>0</v>
      </c>
    </row>
    <row r="2115" spans="1:12" ht="15">
      <c r="A2115" s="112" t="s">
        <v>3302</v>
      </c>
      <c r="B2115" s="112" t="s">
        <v>3104</v>
      </c>
      <c r="C2115" s="112">
        <v>2</v>
      </c>
      <c r="D2115" s="117">
        <v>0.0014607428518195933</v>
      </c>
      <c r="E2115" s="117">
        <v>2.1799345981374416</v>
      </c>
      <c r="F2115" s="112" t="s">
        <v>3044</v>
      </c>
      <c r="G2115" s="112" t="b">
        <v>0</v>
      </c>
      <c r="H2115" s="112" t="b">
        <v>0</v>
      </c>
      <c r="I2115" s="112" t="b">
        <v>0</v>
      </c>
      <c r="J2115" s="112" t="b">
        <v>0</v>
      </c>
      <c r="K2115" s="112" t="b">
        <v>0</v>
      </c>
      <c r="L2115" s="112" t="b">
        <v>0</v>
      </c>
    </row>
    <row r="2116" spans="1:12" ht="15">
      <c r="A2116" s="112" t="s">
        <v>3081</v>
      </c>
      <c r="B2116" s="112" t="s">
        <v>4023</v>
      </c>
      <c r="C2116" s="112">
        <v>2</v>
      </c>
      <c r="D2116" s="117">
        <v>0.0014607428518195933</v>
      </c>
      <c r="E2116" s="117">
        <v>1.635866553787166</v>
      </c>
      <c r="F2116" s="112" t="s">
        <v>3044</v>
      </c>
      <c r="G2116" s="112" t="b">
        <v>0</v>
      </c>
      <c r="H2116" s="112" t="b">
        <v>0</v>
      </c>
      <c r="I2116" s="112" t="b">
        <v>0</v>
      </c>
      <c r="J2116" s="112" t="b">
        <v>0</v>
      </c>
      <c r="K2116" s="112" t="b">
        <v>0</v>
      </c>
      <c r="L2116" s="112" t="b">
        <v>0</v>
      </c>
    </row>
    <row r="2117" spans="1:12" ht="15">
      <c r="A2117" s="112" t="s">
        <v>4023</v>
      </c>
      <c r="B2117" s="112" t="s">
        <v>3104</v>
      </c>
      <c r="C2117" s="112">
        <v>2</v>
      </c>
      <c r="D2117" s="117">
        <v>0.0014607428518195933</v>
      </c>
      <c r="E2117" s="117">
        <v>2.0038433390817603</v>
      </c>
      <c r="F2117" s="112" t="s">
        <v>3044</v>
      </c>
      <c r="G2117" s="112" t="b">
        <v>0</v>
      </c>
      <c r="H2117" s="112" t="b">
        <v>0</v>
      </c>
      <c r="I2117" s="112" t="b">
        <v>0</v>
      </c>
      <c r="J2117" s="112" t="b">
        <v>0</v>
      </c>
      <c r="K2117" s="112" t="b">
        <v>0</v>
      </c>
      <c r="L2117" s="112" t="b">
        <v>0</v>
      </c>
    </row>
    <row r="2118" spans="1:12" ht="15">
      <c r="A2118" s="112" t="s">
        <v>3081</v>
      </c>
      <c r="B2118" s="112" t="s">
        <v>3087</v>
      </c>
      <c r="C2118" s="112">
        <v>2</v>
      </c>
      <c r="D2118" s="117">
        <v>0.0011331802885290807</v>
      </c>
      <c r="E2118" s="117">
        <v>1.0338065624592034</v>
      </c>
      <c r="F2118" s="112" t="s">
        <v>3044</v>
      </c>
      <c r="G2118" s="112" t="b">
        <v>0</v>
      </c>
      <c r="H2118" s="112" t="b">
        <v>0</v>
      </c>
      <c r="I2118" s="112" t="b">
        <v>0</v>
      </c>
      <c r="J2118" s="112" t="b">
        <v>0</v>
      </c>
      <c r="K2118" s="112" t="b">
        <v>0</v>
      </c>
      <c r="L2118" s="112" t="b">
        <v>0</v>
      </c>
    </row>
    <row r="2119" spans="1:12" ht="15">
      <c r="A2119" s="112" t="s">
        <v>3505</v>
      </c>
      <c r="B2119" s="112" t="s">
        <v>4597</v>
      </c>
      <c r="C2119" s="112">
        <v>2</v>
      </c>
      <c r="D2119" s="117">
        <v>0.0014607428518195933</v>
      </c>
      <c r="E2119" s="117">
        <v>2.958085848521085</v>
      </c>
      <c r="F2119" s="112" t="s">
        <v>3044</v>
      </c>
      <c r="G2119" s="112" t="b">
        <v>1</v>
      </c>
      <c r="H2119" s="112" t="b">
        <v>0</v>
      </c>
      <c r="I2119" s="112" t="b">
        <v>0</v>
      </c>
      <c r="J2119" s="112" t="b">
        <v>0</v>
      </c>
      <c r="K2119" s="112" t="b">
        <v>0</v>
      </c>
      <c r="L2119" s="112" t="b">
        <v>0</v>
      </c>
    </row>
    <row r="2120" spans="1:12" ht="15">
      <c r="A2120" s="112" t="s">
        <v>3362</v>
      </c>
      <c r="B2120" s="112" t="s">
        <v>3078</v>
      </c>
      <c r="C2120" s="112">
        <v>2</v>
      </c>
      <c r="D2120" s="117">
        <v>0.0011331802885290807</v>
      </c>
      <c r="E2120" s="117">
        <v>1.6463319874653308</v>
      </c>
      <c r="F2120" s="112" t="s">
        <v>3044</v>
      </c>
      <c r="G2120" s="112" t="b">
        <v>0</v>
      </c>
      <c r="H2120" s="112" t="b">
        <v>0</v>
      </c>
      <c r="I2120" s="112" t="b">
        <v>0</v>
      </c>
      <c r="J2120" s="112" t="b">
        <v>1</v>
      </c>
      <c r="K2120" s="112" t="b">
        <v>0</v>
      </c>
      <c r="L2120" s="112" t="b">
        <v>0</v>
      </c>
    </row>
    <row r="2121" spans="1:12" ht="15">
      <c r="A2121" s="112" t="s">
        <v>3090</v>
      </c>
      <c r="B2121" s="112" t="s">
        <v>3089</v>
      </c>
      <c r="C2121" s="112">
        <v>2</v>
      </c>
      <c r="D2121" s="117">
        <v>0.0011331802885290807</v>
      </c>
      <c r="E2121" s="117">
        <v>0.9990444561999916</v>
      </c>
      <c r="F2121" s="112" t="s">
        <v>3044</v>
      </c>
      <c r="G2121" s="112" t="b">
        <v>0</v>
      </c>
      <c r="H2121" s="112" t="b">
        <v>0</v>
      </c>
      <c r="I2121" s="112" t="b">
        <v>0</v>
      </c>
      <c r="J2121" s="112" t="b">
        <v>0</v>
      </c>
      <c r="K2121" s="112" t="b">
        <v>0</v>
      </c>
      <c r="L2121" s="112" t="b">
        <v>0</v>
      </c>
    </row>
    <row r="2122" spans="1:12" ht="15">
      <c r="A2122" s="112" t="s">
        <v>3084</v>
      </c>
      <c r="B2122" s="112" t="s">
        <v>3109</v>
      </c>
      <c r="C2122" s="112">
        <v>2</v>
      </c>
      <c r="D2122" s="117">
        <v>0.0011331802885290807</v>
      </c>
      <c r="E2122" s="117">
        <v>1.1451724918782296</v>
      </c>
      <c r="F2122" s="112" t="s">
        <v>3044</v>
      </c>
      <c r="G2122" s="112" t="b">
        <v>0</v>
      </c>
      <c r="H2122" s="112" t="b">
        <v>0</v>
      </c>
      <c r="I2122" s="112" t="b">
        <v>0</v>
      </c>
      <c r="J2122" s="112" t="b">
        <v>0</v>
      </c>
      <c r="K2122" s="112" t="b">
        <v>0</v>
      </c>
      <c r="L2122" s="112" t="b">
        <v>0</v>
      </c>
    </row>
    <row r="2123" spans="1:12" ht="15">
      <c r="A2123" s="112" t="s">
        <v>3091</v>
      </c>
      <c r="B2123" s="112" t="s">
        <v>3243</v>
      </c>
      <c r="C2123" s="112">
        <v>2</v>
      </c>
      <c r="D2123" s="117">
        <v>0.0011331802885290807</v>
      </c>
      <c r="E2123" s="117">
        <v>2.112987808506828</v>
      </c>
      <c r="F2123" s="112" t="s">
        <v>3044</v>
      </c>
      <c r="G2123" s="112" t="b">
        <v>0</v>
      </c>
      <c r="H2123" s="112" t="b">
        <v>0</v>
      </c>
      <c r="I2123" s="112" t="b">
        <v>0</v>
      </c>
      <c r="J2123" s="112" t="b">
        <v>0</v>
      </c>
      <c r="K2123" s="112" t="b">
        <v>0</v>
      </c>
      <c r="L2123" s="112" t="b">
        <v>0</v>
      </c>
    </row>
    <row r="2124" spans="1:12" ht="15">
      <c r="A2124" s="112" t="s">
        <v>3243</v>
      </c>
      <c r="B2124" s="112" t="s">
        <v>3089</v>
      </c>
      <c r="C2124" s="112">
        <v>2</v>
      </c>
      <c r="D2124" s="117">
        <v>0.0011331802885290807</v>
      </c>
      <c r="E2124" s="117">
        <v>1.8441424962142483</v>
      </c>
      <c r="F2124" s="112" t="s">
        <v>3044</v>
      </c>
      <c r="G2124" s="112" t="b">
        <v>0</v>
      </c>
      <c r="H2124" s="112" t="b">
        <v>0</v>
      </c>
      <c r="I2124" s="112" t="b">
        <v>0</v>
      </c>
      <c r="J2124" s="112" t="b">
        <v>0</v>
      </c>
      <c r="K2124" s="112" t="b">
        <v>0</v>
      </c>
      <c r="L2124" s="112" t="b">
        <v>0</v>
      </c>
    </row>
    <row r="2125" spans="1:12" ht="15">
      <c r="A2125" s="112" t="s">
        <v>3130</v>
      </c>
      <c r="B2125" s="112" t="s">
        <v>3111</v>
      </c>
      <c r="C2125" s="112">
        <v>2</v>
      </c>
      <c r="D2125" s="117">
        <v>0.0011331802885290807</v>
      </c>
      <c r="E2125" s="117">
        <v>1.8789046024734604</v>
      </c>
      <c r="F2125" s="112" t="s">
        <v>3044</v>
      </c>
      <c r="G2125" s="112" t="b">
        <v>0</v>
      </c>
      <c r="H2125" s="112" t="b">
        <v>0</v>
      </c>
      <c r="I2125" s="112" t="b">
        <v>0</v>
      </c>
      <c r="J2125" s="112" t="b">
        <v>0</v>
      </c>
      <c r="K2125" s="112" t="b">
        <v>0</v>
      </c>
      <c r="L2125" s="112" t="b">
        <v>0</v>
      </c>
    </row>
    <row r="2126" spans="1:12" ht="15">
      <c r="A2126" s="112" t="s">
        <v>3111</v>
      </c>
      <c r="B2126" s="112" t="s">
        <v>3094</v>
      </c>
      <c r="C2126" s="112">
        <v>2</v>
      </c>
      <c r="D2126" s="117">
        <v>0.0011331802885290807</v>
      </c>
      <c r="E2126" s="117">
        <v>1.5267220843620979</v>
      </c>
      <c r="F2126" s="112" t="s">
        <v>3044</v>
      </c>
      <c r="G2126" s="112" t="b">
        <v>0</v>
      </c>
      <c r="H2126" s="112" t="b">
        <v>0</v>
      </c>
      <c r="I2126" s="112" t="b">
        <v>0</v>
      </c>
      <c r="J2126" s="112" t="b">
        <v>0</v>
      </c>
      <c r="K2126" s="112" t="b">
        <v>0</v>
      </c>
      <c r="L2126" s="112" t="b">
        <v>0</v>
      </c>
    </row>
    <row r="2127" spans="1:12" ht="15">
      <c r="A2127" s="112" t="s">
        <v>3121</v>
      </c>
      <c r="B2127" s="112" t="s">
        <v>3089</v>
      </c>
      <c r="C2127" s="112">
        <v>2</v>
      </c>
      <c r="D2127" s="117">
        <v>0.0011331802885290807</v>
      </c>
      <c r="E2127" s="117">
        <v>1.367021241494586</v>
      </c>
      <c r="F2127" s="112" t="s">
        <v>3044</v>
      </c>
      <c r="G2127" s="112" t="b">
        <v>0</v>
      </c>
      <c r="H2127" s="112" t="b">
        <v>0</v>
      </c>
      <c r="I2127" s="112" t="b">
        <v>0</v>
      </c>
      <c r="J2127" s="112" t="b">
        <v>0</v>
      </c>
      <c r="K2127" s="112" t="b">
        <v>0</v>
      </c>
      <c r="L2127" s="112" t="b">
        <v>0</v>
      </c>
    </row>
    <row r="2128" spans="1:12" ht="15">
      <c r="A2128" s="112" t="s">
        <v>3084</v>
      </c>
      <c r="B2128" s="112" t="s">
        <v>3089</v>
      </c>
      <c r="C2128" s="112">
        <v>2</v>
      </c>
      <c r="D2128" s="117">
        <v>0.0011331802885290807</v>
      </c>
      <c r="E2128" s="117">
        <v>0.7301991439074116</v>
      </c>
      <c r="F2128" s="112" t="s">
        <v>3044</v>
      </c>
      <c r="G2128" s="112" t="b">
        <v>0</v>
      </c>
      <c r="H2128" s="112" t="b">
        <v>0</v>
      </c>
      <c r="I2128" s="112" t="b">
        <v>0</v>
      </c>
      <c r="J2128" s="112" t="b">
        <v>0</v>
      </c>
      <c r="K2128" s="112" t="b">
        <v>0</v>
      </c>
      <c r="L2128" s="112" t="b">
        <v>0</v>
      </c>
    </row>
    <row r="2129" spans="1:12" ht="15">
      <c r="A2129" s="112" t="s">
        <v>3084</v>
      </c>
      <c r="B2129" s="112" t="s">
        <v>3085</v>
      </c>
      <c r="C2129" s="112">
        <v>2</v>
      </c>
      <c r="D2129" s="117">
        <v>0.0011331802885290807</v>
      </c>
      <c r="E2129" s="117">
        <v>1.0312291395713928</v>
      </c>
      <c r="F2129" s="112" t="s">
        <v>3044</v>
      </c>
      <c r="G2129" s="112" t="b">
        <v>0</v>
      </c>
      <c r="H2129" s="112" t="b">
        <v>0</v>
      </c>
      <c r="I2129" s="112" t="b">
        <v>0</v>
      </c>
      <c r="J2129" s="112" t="b">
        <v>0</v>
      </c>
      <c r="K2129" s="112" t="b">
        <v>0</v>
      </c>
      <c r="L2129" s="112" t="b">
        <v>0</v>
      </c>
    </row>
    <row r="2130" spans="1:12" ht="15">
      <c r="A2130" s="112" t="s">
        <v>3084</v>
      </c>
      <c r="B2130" s="112" t="s">
        <v>3087</v>
      </c>
      <c r="C2130" s="112">
        <v>2</v>
      </c>
      <c r="D2130" s="117">
        <v>0.0011331802885290807</v>
      </c>
      <c r="E2130" s="117">
        <v>1.0659912458306047</v>
      </c>
      <c r="F2130" s="112" t="s">
        <v>3044</v>
      </c>
      <c r="G2130" s="112" t="b">
        <v>0</v>
      </c>
      <c r="H2130" s="112" t="b">
        <v>0</v>
      </c>
      <c r="I2130" s="112" t="b">
        <v>0</v>
      </c>
      <c r="J2130" s="112" t="b">
        <v>0</v>
      </c>
      <c r="K2130" s="112" t="b">
        <v>0</v>
      </c>
      <c r="L2130" s="112" t="b">
        <v>0</v>
      </c>
    </row>
    <row r="2131" spans="1:12" ht="15">
      <c r="A2131" s="112" t="s">
        <v>3084</v>
      </c>
      <c r="B2131" s="112" t="s">
        <v>3108</v>
      </c>
      <c r="C2131" s="112">
        <v>2</v>
      </c>
      <c r="D2131" s="117">
        <v>0.0011331802885290807</v>
      </c>
      <c r="E2131" s="117">
        <v>1.543112500550267</v>
      </c>
      <c r="F2131" s="112" t="s">
        <v>3044</v>
      </c>
      <c r="G2131" s="112" t="b">
        <v>0</v>
      </c>
      <c r="H2131" s="112" t="b">
        <v>0</v>
      </c>
      <c r="I2131" s="112" t="b">
        <v>0</v>
      </c>
      <c r="J2131" s="112" t="b">
        <v>0</v>
      </c>
      <c r="K2131" s="112" t="b">
        <v>0</v>
      </c>
      <c r="L2131" s="112" t="b">
        <v>0</v>
      </c>
    </row>
    <row r="2132" spans="1:12" ht="15">
      <c r="A2132" s="112" t="s">
        <v>3084</v>
      </c>
      <c r="B2132" s="112" t="s">
        <v>3092</v>
      </c>
      <c r="C2132" s="112">
        <v>2</v>
      </c>
      <c r="D2132" s="117">
        <v>0.0011331802885290807</v>
      </c>
      <c r="E2132" s="117">
        <v>1.1909299824389046</v>
      </c>
      <c r="F2132" s="112" t="s">
        <v>3044</v>
      </c>
      <c r="G2132" s="112" t="b">
        <v>0</v>
      </c>
      <c r="H2132" s="112" t="b">
        <v>0</v>
      </c>
      <c r="I2132" s="112" t="b">
        <v>0</v>
      </c>
      <c r="J2132" s="112" t="b">
        <v>0</v>
      </c>
      <c r="K2132" s="112" t="b">
        <v>0</v>
      </c>
      <c r="L2132" s="112" t="b">
        <v>0</v>
      </c>
    </row>
    <row r="2133" spans="1:12" ht="15">
      <c r="A2133" s="112" t="s">
        <v>3084</v>
      </c>
      <c r="B2133" s="112" t="s">
        <v>3125</v>
      </c>
      <c r="C2133" s="112">
        <v>2</v>
      </c>
      <c r="D2133" s="117">
        <v>0.0011331802885290807</v>
      </c>
      <c r="E2133" s="117">
        <v>1.6680512371585672</v>
      </c>
      <c r="F2133" s="112" t="s">
        <v>3044</v>
      </c>
      <c r="G2133" s="112" t="b">
        <v>0</v>
      </c>
      <c r="H2133" s="112" t="b">
        <v>0</v>
      </c>
      <c r="I2133" s="112" t="b">
        <v>0</v>
      </c>
      <c r="J2133" s="112" t="b">
        <v>0</v>
      </c>
      <c r="K2133" s="112" t="b">
        <v>0</v>
      </c>
      <c r="L2133" s="112" t="b">
        <v>0</v>
      </c>
    </row>
    <row r="2134" spans="1:12" ht="15">
      <c r="A2134" s="112" t="s">
        <v>3125</v>
      </c>
      <c r="B2134" s="112" t="s">
        <v>3094</v>
      </c>
      <c r="C2134" s="112">
        <v>2</v>
      </c>
      <c r="D2134" s="117">
        <v>0.0011331802885290807</v>
      </c>
      <c r="E2134" s="117">
        <v>1.8277520800260791</v>
      </c>
      <c r="F2134" s="112" t="s">
        <v>3044</v>
      </c>
      <c r="G2134" s="112" t="b">
        <v>0</v>
      </c>
      <c r="H2134" s="112" t="b">
        <v>0</v>
      </c>
      <c r="I2134" s="112" t="b">
        <v>0</v>
      </c>
      <c r="J2134" s="112" t="b">
        <v>0</v>
      </c>
      <c r="K2134" s="112" t="b">
        <v>0</v>
      </c>
      <c r="L2134" s="112" t="b">
        <v>0</v>
      </c>
    </row>
    <row r="2135" spans="1:12" ht="15">
      <c r="A2135" s="112" t="s">
        <v>3094</v>
      </c>
      <c r="B2135" s="112" t="s">
        <v>3089</v>
      </c>
      <c r="C2135" s="112">
        <v>2</v>
      </c>
      <c r="D2135" s="117">
        <v>0.0011331802885290807</v>
      </c>
      <c r="E2135" s="117">
        <v>0.9147235704999557</v>
      </c>
      <c r="F2135" s="112" t="s">
        <v>3044</v>
      </c>
      <c r="G2135" s="112" t="b">
        <v>0</v>
      </c>
      <c r="H2135" s="112" t="b">
        <v>0</v>
      </c>
      <c r="I2135" s="112" t="b">
        <v>0</v>
      </c>
      <c r="J2135" s="112" t="b">
        <v>0</v>
      </c>
      <c r="K2135" s="112" t="b">
        <v>0</v>
      </c>
      <c r="L2135" s="112" t="b">
        <v>0</v>
      </c>
    </row>
    <row r="2136" spans="1:12" ht="15">
      <c r="A2136" s="112" t="s">
        <v>3130</v>
      </c>
      <c r="B2136" s="112" t="s">
        <v>3190</v>
      </c>
      <c r="C2136" s="112">
        <v>2</v>
      </c>
      <c r="D2136" s="117">
        <v>0.0011331802885290807</v>
      </c>
      <c r="E2136" s="117">
        <v>2.3560258571931225</v>
      </c>
      <c r="F2136" s="112" t="s">
        <v>3044</v>
      </c>
      <c r="G2136" s="112" t="b">
        <v>0</v>
      </c>
      <c r="H2136" s="112" t="b">
        <v>0</v>
      </c>
      <c r="I2136" s="112" t="b">
        <v>0</v>
      </c>
      <c r="J2136" s="112" t="b">
        <v>0</v>
      </c>
      <c r="K2136" s="112" t="b">
        <v>0</v>
      </c>
      <c r="L2136" s="112" t="b">
        <v>0</v>
      </c>
    </row>
    <row r="2137" spans="1:12" ht="15">
      <c r="A2137" s="112" t="s">
        <v>3190</v>
      </c>
      <c r="B2137" s="112" t="s">
        <v>3131</v>
      </c>
      <c r="C2137" s="112">
        <v>2</v>
      </c>
      <c r="D2137" s="117">
        <v>0.0011331802885290807</v>
      </c>
      <c r="E2137" s="117">
        <v>2.6570558528571038</v>
      </c>
      <c r="F2137" s="112" t="s">
        <v>3044</v>
      </c>
      <c r="G2137" s="112" t="b">
        <v>0</v>
      </c>
      <c r="H2137" s="112" t="b">
        <v>0</v>
      </c>
      <c r="I2137" s="112" t="b">
        <v>0</v>
      </c>
      <c r="J2137" s="112" t="b">
        <v>0</v>
      </c>
      <c r="K2137" s="112" t="b">
        <v>0</v>
      </c>
      <c r="L2137" s="112" t="b">
        <v>0</v>
      </c>
    </row>
    <row r="2138" spans="1:12" ht="15">
      <c r="A2138" s="112" t="s">
        <v>3131</v>
      </c>
      <c r="B2138" s="112" t="s">
        <v>3145</v>
      </c>
      <c r="C2138" s="112">
        <v>2</v>
      </c>
      <c r="D2138" s="117">
        <v>0.0011331802885290807</v>
      </c>
      <c r="E2138" s="117">
        <v>2.3560258571931225</v>
      </c>
      <c r="F2138" s="112" t="s">
        <v>3044</v>
      </c>
      <c r="G2138" s="112" t="b">
        <v>0</v>
      </c>
      <c r="H2138" s="112" t="b">
        <v>0</v>
      </c>
      <c r="I2138" s="112" t="b">
        <v>0</v>
      </c>
      <c r="J2138" s="112" t="b">
        <v>0</v>
      </c>
      <c r="K2138" s="112" t="b">
        <v>0</v>
      </c>
      <c r="L2138" s="112" t="b">
        <v>0</v>
      </c>
    </row>
    <row r="2139" spans="1:12" ht="15">
      <c r="A2139" s="112" t="s">
        <v>3191</v>
      </c>
      <c r="B2139" s="112" t="s">
        <v>3146</v>
      </c>
      <c r="C2139" s="112">
        <v>2</v>
      </c>
      <c r="D2139" s="117">
        <v>0.0011331802885290807</v>
      </c>
      <c r="E2139" s="117">
        <v>2.2591158441850663</v>
      </c>
      <c r="F2139" s="112" t="s">
        <v>3044</v>
      </c>
      <c r="G2139" s="112" t="b">
        <v>0</v>
      </c>
      <c r="H2139" s="112" t="b">
        <v>0</v>
      </c>
      <c r="I2139" s="112" t="b">
        <v>0</v>
      </c>
      <c r="J2139" s="112" t="b">
        <v>0</v>
      </c>
      <c r="K2139" s="112" t="b">
        <v>0</v>
      </c>
      <c r="L2139" s="112" t="b">
        <v>0</v>
      </c>
    </row>
    <row r="2140" spans="1:12" ht="15">
      <c r="A2140" s="112" t="s">
        <v>3146</v>
      </c>
      <c r="B2140" s="112" t="s">
        <v>3145</v>
      </c>
      <c r="C2140" s="112">
        <v>2</v>
      </c>
      <c r="D2140" s="117">
        <v>0.0011331802885290807</v>
      </c>
      <c r="E2140" s="117">
        <v>2.2591158441850663</v>
      </c>
      <c r="F2140" s="112" t="s">
        <v>3044</v>
      </c>
      <c r="G2140" s="112" t="b">
        <v>0</v>
      </c>
      <c r="H2140" s="112" t="b">
        <v>0</v>
      </c>
      <c r="I2140" s="112" t="b">
        <v>0</v>
      </c>
      <c r="J2140" s="112" t="b">
        <v>0</v>
      </c>
      <c r="K2140" s="112" t="b">
        <v>0</v>
      </c>
      <c r="L2140" s="112" t="b">
        <v>0</v>
      </c>
    </row>
    <row r="2141" spans="1:12" ht="15">
      <c r="A2141" s="112" t="s">
        <v>3191</v>
      </c>
      <c r="B2141" s="112" t="s">
        <v>3372</v>
      </c>
      <c r="C2141" s="112">
        <v>2</v>
      </c>
      <c r="D2141" s="117">
        <v>0.0011331802885290807</v>
      </c>
      <c r="E2141" s="117">
        <v>2.6570558528571038</v>
      </c>
      <c r="F2141" s="112" t="s">
        <v>3044</v>
      </c>
      <c r="G2141" s="112" t="b">
        <v>0</v>
      </c>
      <c r="H2141" s="112" t="b">
        <v>0</v>
      </c>
      <c r="I2141" s="112" t="b">
        <v>0</v>
      </c>
      <c r="J2141" s="112" t="b">
        <v>0</v>
      </c>
      <c r="K2141" s="112" t="b">
        <v>0</v>
      </c>
      <c r="L2141" s="112" t="b">
        <v>0</v>
      </c>
    </row>
    <row r="2142" spans="1:12" ht="15">
      <c r="A2142" s="112" t="s">
        <v>3372</v>
      </c>
      <c r="B2142" s="112" t="s">
        <v>3099</v>
      </c>
      <c r="C2142" s="112">
        <v>2</v>
      </c>
      <c r="D2142" s="117">
        <v>0.0011331802885290807</v>
      </c>
      <c r="E2142" s="117">
        <v>2.1799345981374416</v>
      </c>
      <c r="F2142" s="112" t="s">
        <v>3044</v>
      </c>
      <c r="G2142" s="112" t="b">
        <v>0</v>
      </c>
      <c r="H2142" s="112" t="b">
        <v>0</v>
      </c>
      <c r="I2142" s="112" t="b">
        <v>0</v>
      </c>
      <c r="J2142" s="112" t="b">
        <v>0</v>
      </c>
      <c r="K2142" s="112" t="b">
        <v>0</v>
      </c>
      <c r="L2142" s="112" t="b">
        <v>0</v>
      </c>
    </row>
    <row r="2143" spans="1:12" ht="15">
      <c r="A2143" s="112" t="s">
        <v>3099</v>
      </c>
      <c r="B2143" s="112" t="s">
        <v>3099</v>
      </c>
      <c r="C2143" s="112">
        <v>2</v>
      </c>
      <c r="D2143" s="117">
        <v>0.0011331802885290807</v>
      </c>
      <c r="E2143" s="117">
        <v>1.401783347753798</v>
      </c>
      <c r="F2143" s="112" t="s">
        <v>3044</v>
      </c>
      <c r="G2143" s="112" t="b">
        <v>0</v>
      </c>
      <c r="H2143" s="112" t="b">
        <v>0</v>
      </c>
      <c r="I2143" s="112" t="b">
        <v>0</v>
      </c>
      <c r="J2143" s="112" t="b">
        <v>0</v>
      </c>
      <c r="K2143" s="112" t="b">
        <v>0</v>
      </c>
      <c r="L2143" s="112" t="b">
        <v>0</v>
      </c>
    </row>
    <row r="2144" spans="1:12" ht="15">
      <c r="A2144" s="112" t="s">
        <v>3099</v>
      </c>
      <c r="B2144" s="112" t="s">
        <v>3205</v>
      </c>
      <c r="C2144" s="112">
        <v>2</v>
      </c>
      <c r="D2144" s="117">
        <v>0.0011331802885290807</v>
      </c>
      <c r="E2144" s="117">
        <v>2.1799345981374416</v>
      </c>
      <c r="F2144" s="112" t="s">
        <v>3044</v>
      </c>
      <c r="G2144" s="112" t="b">
        <v>0</v>
      </c>
      <c r="H2144" s="112" t="b">
        <v>0</v>
      </c>
      <c r="I2144" s="112" t="b">
        <v>0</v>
      </c>
      <c r="J2144" s="112" t="b">
        <v>0</v>
      </c>
      <c r="K2144" s="112" t="b">
        <v>0</v>
      </c>
      <c r="L2144" s="112" t="b">
        <v>0</v>
      </c>
    </row>
    <row r="2145" spans="1:12" ht="15">
      <c r="A2145" s="112" t="s">
        <v>3205</v>
      </c>
      <c r="B2145" s="112" t="s">
        <v>3325</v>
      </c>
      <c r="C2145" s="112">
        <v>2</v>
      </c>
      <c r="D2145" s="117">
        <v>0.0011331802885290807</v>
      </c>
      <c r="E2145" s="117">
        <v>2.958085848521085</v>
      </c>
      <c r="F2145" s="112" t="s">
        <v>3044</v>
      </c>
      <c r="G2145" s="112" t="b">
        <v>0</v>
      </c>
      <c r="H2145" s="112" t="b">
        <v>0</v>
      </c>
      <c r="I2145" s="112" t="b">
        <v>0</v>
      </c>
      <c r="J2145" s="112" t="b">
        <v>0</v>
      </c>
      <c r="K2145" s="112" t="b">
        <v>0</v>
      </c>
      <c r="L2145" s="112" t="b">
        <v>0</v>
      </c>
    </row>
    <row r="2146" spans="1:12" ht="15">
      <c r="A2146" s="112" t="s">
        <v>3325</v>
      </c>
      <c r="B2146" s="112" t="s">
        <v>3326</v>
      </c>
      <c r="C2146" s="112">
        <v>2</v>
      </c>
      <c r="D2146" s="117">
        <v>0.0011331802885290807</v>
      </c>
      <c r="E2146" s="117">
        <v>2.958085848521085</v>
      </c>
      <c r="F2146" s="112" t="s">
        <v>3044</v>
      </c>
      <c r="G2146" s="112" t="b">
        <v>0</v>
      </c>
      <c r="H2146" s="112" t="b">
        <v>0</v>
      </c>
      <c r="I2146" s="112" t="b">
        <v>0</v>
      </c>
      <c r="J2146" s="112" t="b">
        <v>0</v>
      </c>
      <c r="K2146" s="112" t="b">
        <v>0</v>
      </c>
      <c r="L2146" s="112" t="b">
        <v>0</v>
      </c>
    </row>
    <row r="2147" spans="1:12" ht="15">
      <c r="A2147" s="112" t="s">
        <v>3326</v>
      </c>
      <c r="B2147" s="112" t="s">
        <v>3111</v>
      </c>
      <c r="C2147" s="112">
        <v>2</v>
      </c>
      <c r="D2147" s="117">
        <v>0.0011331802885290807</v>
      </c>
      <c r="E2147" s="117">
        <v>2.480964593801423</v>
      </c>
      <c r="F2147" s="112" t="s">
        <v>3044</v>
      </c>
      <c r="G2147" s="112" t="b">
        <v>0</v>
      </c>
      <c r="H2147" s="112" t="b">
        <v>0</v>
      </c>
      <c r="I2147" s="112" t="b">
        <v>0</v>
      </c>
      <c r="J2147" s="112" t="b">
        <v>0</v>
      </c>
      <c r="K2147" s="112" t="b">
        <v>0</v>
      </c>
      <c r="L2147" s="112" t="b">
        <v>0</v>
      </c>
    </row>
    <row r="2148" spans="1:12" ht="15">
      <c r="A2148" s="112" t="s">
        <v>3111</v>
      </c>
      <c r="B2148" s="112" t="s">
        <v>3121</v>
      </c>
      <c r="C2148" s="112">
        <v>2</v>
      </c>
      <c r="D2148" s="117">
        <v>0.0011331802885290807</v>
      </c>
      <c r="E2148" s="117">
        <v>2.0038433390817603</v>
      </c>
      <c r="F2148" s="112" t="s">
        <v>3044</v>
      </c>
      <c r="G2148" s="112" t="b">
        <v>0</v>
      </c>
      <c r="H2148" s="112" t="b">
        <v>0</v>
      </c>
      <c r="I2148" s="112" t="b">
        <v>0</v>
      </c>
      <c r="J2148" s="112" t="b">
        <v>0</v>
      </c>
      <c r="K2148" s="112" t="b">
        <v>0</v>
      </c>
      <c r="L2148" s="112" t="b">
        <v>0</v>
      </c>
    </row>
    <row r="2149" spans="1:12" ht="15">
      <c r="A2149" s="112" t="s">
        <v>3121</v>
      </c>
      <c r="B2149" s="112" t="s">
        <v>3169</v>
      </c>
      <c r="C2149" s="112">
        <v>2</v>
      </c>
      <c r="D2149" s="117">
        <v>0.0011331802885290807</v>
      </c>
      <c r="E2149" s="117">
        <v>2.3048733347457415</v>
      </c>
      <c r="F2149" s="112" t="s">
        <v>3044</v>
      </c>
      <c r="G2149" s="112" t="b">
        <v>0</v>
      </c>
      <c r="H2149" s="112" t="b">
        <v>0</v>
      </c>
      <c r="I2149" s="112" t="b">
        <v>0</v>
      </c>
      <c r="J2149" s="112" t="b">
        <v>0</v>
      </c>
      <c r="K2149" s="112" t="b">
        <v>0</v>
      </c>
      <c r="L2149" s="112" t="b">
        <v>0</v>
      </c>
    </row>
    <row r="2150" spans="1:12" ht="15">
      <c r="A2150" s="112" t="s">
        <v>3169</v>
      </c>
      <c r="B2150" s="112" t="s">
        <v>3267</v>
      </c>
      <c r="C2150" s="112">
        <v>2</v>
      </c>
      <c r="D2150" s="117">
        <v>0.0011331802885290807</v>
      </c>
      <c r="E2150" s="117">
        <v>2.6059033304097228</v>
      </c>
      <c r="F2150" s="112" t="s">
        <v>3044</v>
      </c>
      <c r="G2150" s="112" t="b">
        <v>0</v>
      </c>
      <c r="H2150" s="112" t="b">
        <v>0</v>
      </c>
      <c r="I2150" s="112" t="b">
        <v>0</v>
      </c>
      <c r="J2150" s="112" t="b">
        <v>1</v>
      </c>
      <c r="K2150" s="112" t="b">
        <v>0</v>
      </c>
      <c r="L2150" s="112" t="b">
        <v>0</v>
      </c>
    </row>
    <row r="2151" spans="1:12" ht="15">
      <c r="A2151" s="112" t="s">
        <v>3267</v>
      </c>
      <c r="B2151" s="112" t="s">
        <v>3268</v>
      </c>
      <c r="C2151" s="112">
        <v>2</v>
      </c>
      <c r="D2151" s="117">
        <v>0.0011331802885290807</v>
      </c>
      <c r="E2151" s="117">
        <v>2.7819945894654037</v>
      </c>
      <c r="F2151" s="112" t="s">
        <v>3044</v>
      </c>
      <c r="G2151" s="112" t="b">
        <v>1</v>
      </c>
      <c r="H2151" s="112" t="b">
        <v>0</v>
      </c>
      <c r="I2151" s="112" t="b">
        <v>0</v>
      </c>
      <c r="J2151" s="112" t="b">
        <v>0</v>
      </c>
      <c r="K2151" s="112" t="b">
        <v>0</v>
      </c>
      <c r="L2151" s="112" t="b">
        <v>0</v>
      </c>
    </row>
    <row r="2152" spans="1:12" ht="15">
      <c r="A2152" s="112" t="s">
        <v>3268</v>
      </c>
      <c r="B2152" s="112" t="s">
        <v>3244</v>
      </c>
      <c r="C2152" s="112">
        <v>2</v>
      </c>
      <c r="D2152" s="117">
        <v>0.0011331802885290807</v>
      </c>
      <c r="E2152" s="117">
        <v>2.6570558528571038</v>
      </c>
      <c r="F2152" s="112" t="s">
        <v>3044</v>
      </c>
      <c r="G2152" s="112" t="b">
        <v>0</v>
      </c>
      <c r="H2152" s="112" t="b">
        <v>0</v>
      </c>
      <c r="I2152" s="112" t="b">
        <v>0</v>
      </c>
      <c r="J2152" s="112" t="b">
        <v>0</v>
      </c>
      <c r="K2152" s="112" t="b">
        <v>0</v>
      </c>
      <c r="L2152" s="112" t="b">
        <v>0</v>
      </c>
    </row>
    <row r="2153" spans="1:12" ht="15">
      <c r="A2153" s="112" t="s">
        <v>3244</v>
      </c>
      <c r="B2153" s="112" t="s">
        <v>3118</v>
      </c>
      <c r="C2153" s="112">
        <v>2</v>
      </c>
      <c r="D2153" s="117">
        <v>0.0011331802885290807</v>
      </c>
      <c r="E2153" s="117">
        <v>2.480964593801423</v>
      </c>
      <c r="F2153" s="112" t="s">
        <v>3044</v>
      </c>
      <c r="G2153" s="112" t="b">
        <v>0</v>
      </c>
      <c r="H2153" s="112" t="b">
        <v>0</v>
      </c>
      <c r="I2153" s="112" t="b">
        <v>0</v>
      </c>
      <c r="J2153" s="112" t="b">
        <v>0</v>
      </c>
      <c r="K2153" s="112" t="b">
        <v>0</v>
      </c>
      <c r="L2153" s="112" t="b">
        <v>0</v>
      </c>
    </row>
    <row r="2154" spans="1:12" ht="15">
      <c r="A2154" s="112" t="s">
        <v>3118</v>
      </c>
      <c r="B2154" s="112" t="s">
        <v>3206</v>
      </c>
      <c r="C2154" s="112">
        <v>2</v>
      </c>
      <c r="D2154" s="117">
        <v>0.0011331802885290807</v>
      </c>
      <c r="E2154" s="117">
        <v>2.6059033304097228</v>
      </c>
      <c r="F2154" s="112" t="s">
        <v>3044</v>
      </c>
      <c r="G2154" s="112" t="b">
        <v>0</v>
      </c>
      <c r="H2154" s="112" t="b">
        <v>0</v>
      </c>
      <c r="I2154" s="112" t="b">
        <v>0</v>
      </c>
      <c r="J2154" s="112" t="b">
        <v>0</v>
      </c>
      <c r="K2154" s="112" t="b">
        <v>0</v>
      </c>
      <c r="L2154" s="112" t="b">
        <v>0</v>
      </c>
    </row>
    <row r="2155" spans="1:12" ht="15">
      <c r="A2155" s="112" t="s">
        <v>3206</v>
      </c>
      <c r="B2155" s="112" t="s">
        <v>3100</v>
      </c>
      <c r="C2155" s="112">
        <v>2</v>
      </c>
      <c r="D2155" s="117">
        <v>0.0011331802885290807</v>
      </c>
      <c r="E2155" s="117">
        <v>2.0038433390817603</v>
      </c>
      <c r="F2155" s="112" t="s">
        <v>3044</v>
      </c>
      <c r="G2155" s="112" t="b">
        <v>0</v>
      </c>
      <c r="H2155" s="112" t="b">
        <v>0</v>
      </c>
      <c r="I2155" s="112" t="b">
        <v>0</v>
      </c>
      <c r="J2155" s="112" t="b">
        <v>0</v>
      </c>
      <c r="K2155" s="112" t="b">
        <v>0</v>
      </c>
      <c r="L2155" s="112" t="b">
        <v>0</v>
      </c>
    </row>
    <row r="2156" spans="1:12" ht="15">
      <c r="A2156" s="112" t="s">
        <v>3100</v>
      </c>
      <c r="B2156" s="112" t="s">
        <v>3170</v>
      </c>
      <c r="C2156" s="112">
        <v>2</v>
      </c>
      <c r="D2156" s="117">
        <v>0.0011331802885290807</v>
      </c>
      <c r="E2156" s="117">
        <v>2.2177231590268414</v>
      </c>
      <c r="F2156" s="112" t="s">
        <v>3044</v>
      </c>
      <c r="G2156" s="112" t="b">
        <v>0</v>
      </c>
      <c r="H2156" s="112" t="b">
        <v>0</v>
      </c>
      <c r="I2156" s="112" t="b">
        <v>0</v>
      </c>
      <c r="J2156" s="112" t="b">
        <v>0</v>
      </c>
      <c r="K2156" s="112" t="b">
        <v>0</v>
      </c>
      <c r="L2156" s="112" t="b">
        <v>0</v>
      </c>
    </row>
    <row r="2157" spans="1:12" ht="15">
      <c r="A2157" s="112" t="s">
        <v>3170</v>
      </c>
      <c r="B2157" s="112" t="s">
        <v>3094</v>
      </c>
      <c r="C2157" s="112">
        <v>2</v>
      </c>
      <c r="D2157" s="117">
        <v>0.0011331802885290807</v>
      </c>
      <c r="E2157" s="117">
        <v>2.0038433390817603</v>
      </c>
      <c r="F2157" s="112" t="s">
        <v>3044</v>
      </c>
      <c r="G2157" s="112" t="b">
        <v>0</v>
      </c>
      <c r="H2157" s="112" t="b">
        <v>0</v>
      </c>
      <c r="I2157" s="112" t="b">
        <v>0</v>
      </c>
      <c r="J2157" s="112" t="b">
        <v>0</v>
      </c>
      <c r="K2157" s="112" t="b">
        <v>0</v>
      </c>
      <c r="L2157" s="112" t="b">
        <v>0</v>
      </c>
    </row>
    <row r="2158" spans="1:12" ht="15">
      <c r="A2158" s="112" t="s">
        <v>3105</v>
      </c>
      <c r="B2158" s="112" t="s">
        <v>3220</v>
      </c>
      <c r="C2158" s="112">
        <v>2</v>
      </c>
      <c r="D2158" s="117">
        <v>0.0011331802885290807</v>
      </c>
      <c r="E2158" s="117">
        <v>2.2379265451151285</v>
      </c>
      <c r="F2158" s="112" t="s">
        <v>3044</v>
      </c>
      <c r="G2158" s="112" t="b">
        <v>0</v>
      </c>
      <c r="H2158" s="112" t="b">
        <v>0</v>
      </c>
      <c r="I2158" s="112" t="b">
        <v>0</v>
      </c>
      <c r="J2158" s="112" t="b">
        <v>0</v>
      </c>
      <c r="K2158" s="112" t="b">
        <v>0</v>
      </c>
      <c r="L2158" s="112" t="b">
        <v>0</v>
      </c>
    </row>
    <row r="2159" spans="1:12" ht="15">
      <c r="A2159" s="112" t="s">
        <v>3220</v>
      </c>
      <c r="B2159" s="112" t="s">
        <v>3099</v>
      </c>
      <c r="C2159" s="112">
        <v>2</v>
      </c>
      <c r="D2159" s="117">
        <v>0.0011331802885290807</v>
      </c>
      <c r="E2159" s="117">
        <v>2.0038433390817603</v>
      </c>
      <c r="F2159" s="112" t="s">
        <v>3044</v>
      </c>
      <c r="G2159" s="112" t="b">
        <v>0</v>
      </c>
      <c r="H2159" s="112" t="b">
        <v>0</v>
      </c>
      <c r="I2159" s="112" t="b">
        <v>0</v>
      </c>
      <c r="J2159" s="112" t="b">
        <v>0</v>
      </c>
      <c r="K2159" s="112" t="b">
        <v>0</v>
      </c>
      <c r="L2159" s="112" t="b">
        <v>0</v>
      </c>
    </row>
    <row r="2160" spans="1:12" ht="15">
      <c r="A2160" s="112" t="s">
        <v>3099</v>
      </c>
      <c r="B2160" s="112" t="s">
        <v>3291</v>
      </c>
      <c r="C2160" s="112">
        <v>2</v>
      </c>
      <c r="D2160" s="117">
        <v>0.0011331802885290807</v>
      </c>
      <c r="E2160" s="117">
        <v>2.1799345981374416</v>
      </c>
      <c r="F2160" s="112" t="s">
        <v>3044</v>
      </c>
      <c r="G2160" s="112" t="b">
        <v>0</v>
      </c>
      <c r="H2160" s="112" t="b">
        <v>0</v>
      </c>
      <c r="I2160" s="112" t="b">
        <v>0</v>
      </c>
      <c r="J2160" s="112" t="b">
        <v>0</v>
      </c>
      <c r="K2160" s="112" t="b">
        <v>0</v>
      </c>
      <c r="L2160" s="112" t="b">
        <v>0</v>
      </c>
    </row>
    <row r="2161" spans="1:12" ht="15">
      <c r="A2161" s="112" t="s">
        <v>3291</v>
      </c>
      <c r="B2161" s="112" t="s">
        <v>3269</v>
      </c>
      <c r="C2161" s="112">
        <v>2</v>
      </c>
      <c r="D2161" s="117">
        <v>0.0011331802885290807</v>
      </c>
      <c r="E2161" s="117">
        <v>2.958085848521085</v>
      </c>
      <c r="F2161" s="112" t="s">
        <v>3044</v>
      </c>
      <c r="G2161" s="112" t="b">
        <v>0</v>
      </c>
      <c r="H2161" s="112" t="b">
        <v>0</v>
      </c>
      <c r="I2161" s="112" t="b">
        <v>0</v>
      </c>
      <c r="J2161" s="112" t="b">
        <v>0</v>
      </c>
      <c r="K2161" s="112" t="b">
        <v>0</v>
      </c>
      <c r="L2161" s="112" t="b">
        <v>0</v>
      </c>
    </row>
    <row r="2162" spans="1:12" ht="15">
      <c r="A2162" s="112" t="s">
        <v>3269</v>
      </c>
      <c r="B2162" s="112" t="s">
        <v>3292</v>
      </c>
      <c r="C2162" s="112">
        <v>2</v>
      </c>
      <c r="D2162" s="117">
        <v>0.0011331802885290807</v>
      </c>
      <c r="E2162" s="117">
        <v>2.958085848521085</v>
      </c>
      <c r="F2162" s="112" t="s">
        <v>3044</v>
      </c>
      <c r="G2162" s="112" t="b">
        <v>0</v>
      </c>
      <c r="H2162" s="112" t="b">
        <v>0</v>
      </c>
      <c r="I2162" s="112" t="b">
        <v>0</v>
      </c>
      <c r="J2162" s="112" t="b">
        <v>0</v>
      </c>
      <c r="K2162" s="112" t="b">
        <v>0</v>
      </c>
      <c r="L2162" s="112" t="b">
        <v>0</v>
      </c>
    </row>
    <row r="2163" spans="1:12" ht="15">
      <c r="A2163" s="112" t="s">
        <v>3292</v>
      </c>
      <c r="B2163" s="112" t="s">
        <v>3293</v>
      </c>
      <c r="C2163" s="112">
        <v>2</v>
      </c>
      <c r="D2163" s="117">
        <v>0.0011331802885290807</v>
      </c>
      <c r="E2163" s="117">
        <v>2.958085848521085</v>
      </c>
      <c r="F2163" s="112" t="s">
        <v>3044</v>
      </c>
      <c r="G2163" s="112" t="b">
        <v>0</v>
      </c>
      <c r="H2163" s="112" t="b">
        <v>0</v>
      </c>
      <c r="I2163" s="112" t="b">
        <v>0</v>
      </c>
      <c r="J2163" s="112" t="b">
        <v>0</v>
      </c>
      <c r="K2163" s="112" t="b">
        <v>0</v>
      </c>
      <c r="L2163" s="112" t="b">
        <v>0</v>
      </c>
    </row>
    <row r="2164" spans="1:12" ht="15">
      <c r="A2164" s="112" t="s">
        <v>3293</v>
      </c>
      <c r="B2164" s="112" t="s">
        <v>3099</v>
      </c>
      <c r="C2164" s="112">
        <v>2</v>
      </c>
      <c r="D2164" s="117">
        <v>0.0011331802885290807</v>
      </c>
      <c r="E2164" s="117">
        <v>2.1799345981374416</v>
      </c>
      <c r="F2164" s="112" t="s">
        <v>3044</v>
      </c>
      <c r="G2164" s="112" t="b">
        <v>0</v>
      </c>
      <c r="H2164" s="112" t="b">
        <v>0</v>
      </c>
      <c r="I2164" s="112" t="b">
        <v>0</v>
      </c>
      <c r="J2164" s="112" t="b">
        <v>0</v>
      </c>
      <c r="K2164" s="112" t="b">
        <v>0</v>
      </c>
      <c r="L2164" s="112" t="b">
        <v>0</v>
      </c>
    </row>
    <row r="2165" spans="1:12" ht="15">
      <c r="A2165" s="112" t="s">
        <v>3132</v>
      </c>
      <c r="B2165" s="112" t="s">
        <v>3294</v>
      </c>
      <c r="C2165" s="112">
        <v>2</v>
      </c>
      <c r="D2165" s="117">
        <v>0.0011331802885290807</v>
      </c>
      <c r="E2165" s="117">
        <v>2.5601458398490475</v>
      </c>
      <c r="F2165" s="112" t="s">
        <v>3044</v>
      </c>
      <c r="G2165" s="112" t="b">
        <v>0</v>
      </c>
      <c r="H2165" s="112" t="b">
        <v>0</v>
      </c>
      <c r="I2165" s="112" t="b">
        <v>0</v>
      </c>
      <c r="J2165" s="112" t="b">
        <v>0</v>
      </c>
      <c r="K2165" s="112" t="b">
        <v>0</v>
      </c>
      <c r="L2165" s="112" t="b">
        <v>0</v>
      </c>
    </row>
    <row r="2166" spans="1:12" ht="15">
      <c r="A2166" s="112" t="s">
        <v>3294</v>
      </c>
      <c r="B2166" s="112" t="s">
        <v>3150</v>
      </c>
      <c r="C2166" s="112">
        <v>2</v>
      </c>
      <c r="D2166" s="117">
        <v>0.0011331802885290807</v>
      </c>
      <c r="E2166" s="117">
        <v>2.6570558528571038</v>
      </c>
      <c r="F2166" s="112" t="s">
        <v>3044</v>
      </c>
      <c r="G2166" s="112" t="b">
        <v>0</v>
      </c>
      <c r="H2166" s="112" t="b">
        <v>0</v>
      </c>
      <c r="I2166" s="112" t="b">
        <v>0</v>
      </c>
      <c r="J2166" s="112" t="b">
        <v>1</v>
      </c>
      <c r="K2166" s="112" t="b">
        <v>0</v>
      </c>
      <c r="L2166" s="112" t="b">
        <v>0</v>
      </c>
    </row>
    <row r="2167" spans="1:12" ht="15">
      <c r="A2167" s="112" t="s">
        <v>3150</v>
      </c>
      <c r="B2167" s="112" t="s">
        <v>3089</v>
      </c>
      <c r="C2167" s="112">
        <v>2</v>
      </c>
      <c r="D2167" s="117">
        <v>0.0011331802885290807</v>
      </c>
      <c r="E2167" s="117">
        <v>1.543112500550267</v>
      </c>
      <c r="F2167" s="112" t="s">
        <v>3044</v>
      </c>
      <c r="G2167" s="112" t="b">
        <v>1</v>
      </c>
      <c r="H2167" s="112" t="b">
        <v>0</v>
      </c>
      <c r="I2167" s="112" t="b">
        <v>0</v>
      </c>
      <c r="J2167" s="112" t="b">
        <v>0</v>
      </c>
      <c r="K2167" s="112" t="b">
        <v>0</v>
      </c>
      <c r="L2167" s="112" t="b">
        <v>0</v>
      </c>
    </row>
    <row r="2168" spans="1:12" ht="15">
      <c r="A2168" s="112" t="s">
        <v>3130</v>
      </c>
      <c r="B2168" s="112" t="s">
        <v>3156</v>
      </c>
      <c r="C2168" s="112">
        <v>2</v>
      </c>
      <c r="D2168" s="117">
        <v>0.0011331802885290807</v>
      </c>
      <c r="E2168" s="117">
        <v>2.3560258571931225</v>
      </c>
      <c r="F2168" s="112" t="s">
        <v>3044</v>
      </c>
      <c r="G2168" s="112" t="b">
        <v>0</v>
      </c>
      <c r="H2168" s="112" t="b">
        <v>0</v>
      </c>
      <c r="I2168" s="112" t="b">
        <v>0</v>
      </c>
      <c r="J2168" s="112" t="b">
        <v>1</v>
      </c>
      <c r="K2168" s="112" t="b">
        <v>0</v>
      </c>
      <c r="L2168" s="112" t="b">
        <v>0</v>
      </c>
    </row>
    <row r="2169" spans="1:12" ht="15">
      <c r="A2169" s="112" t="s">
        <v>3156</v>
      </c>
      <c r="B2169" s="112" t="s">
        <v>3089</v>
      </c>
      <c r="C2169" s="112">
        <v>2</v>
      </c>
      <c r="D2169" s="117">
        <v>0.0011331802885290807</v>
      </c>
      <c r="E2169" s="117">
        <v>1.8441424962142483</v>
      </c>
      <c r="F2169" s="112" t="s">
        <v>3044</v>
      </c>
      <c r="G2169" s="112" t="b">
        <v>1</v>
      </c>
      <c r="H2169" s="112" t="b">
        <v>0</v>
      </c>
      <c r="I2169" s="112" t="b">
        <v>0</v>
      </c>
      <c r="J2169" s="112" t="b">
        <v>0</v>
      </c>
      <c r="K2169" s="112" t="b">
        <v>0</v>
      </c>
      <c r="L2169" s="112" t="b">
        <v>0</v>
      </c>
    </row>
    <row r="2170" spans="1:12" ht="15">
      <c r="A2170" s="112" t="s">
        <v>3084</v>
      </c>
      <c r="B2170" s="112" t="s">
        <v>3099</v>
      </c>
      <c r="C2170" s="112">
        <v>2</v>
      </c>
      <c r="D2170" s="117">
        <v>0.0011331802885290807</v>
      </c>
      <c r="E2170" s="117">
        <v>1.0659912458306047</v>
      </c>
      <c r="F2170" s="112" t="s">
        <v>3044</v>
      </c>
      <c r="G2170" s="112" t="b">
        <v>0</v>
      </c>
      <c r="H2170" s="112" t="b">
        <v>0</v>
      </c>
      <c r="I2170" s="112" t="b">
        <v>0</v>
      </c>
      <c r="J2170" s="112" t="b">
        <v>0</v>
      </c>
      <c r="K2170" s="112" t="b">
        <v>0</v>
      </c>
      <c r="L2170" s="112" t="b">
        <v>0</v>
      </c>
    </row>
    <row r="2171" spans="1:12" ht="15">
      <c r="A2171" s="112" t="s">
        <v>3099</v>
      </c>
      <c r="B2171" s="112" t="s">
        <v>3373</v>
      </c>
      <c r="C2171" s="112">
        <v>2</v>
      </c>
      <c r="D2171" s="117">
        <v>0.0011331802885290807</v>
      </c>
      <c r="E2171" s="117">
        <v>2.1799345981374416</v>
      </c>
      <c r="F2171" s="112" t="s">
        <v>3044</v>
      </c>
      <c r="G2171" s="112" t="b">
        <v>0</v>
      </c>
      <c r="H2171" s="112" t="b">
        <v>0</v>
      </c>
      <c r="I2171" s="112" t="b">
        <v>0</v>
      </c>
      <c r="J2171" s="112" t="b">
        <v>0</v>
      </c>
      <c r="K2171" s="112" t="b">
        <v>0</v>
      </c>
      <c r="L2171" s="112" t="b">
        <v>0</v>
      </c>
    </row>
    <row r="2172" spans="1:12" ht="15">
      <c r="A2172" s="112" t="s">
        <v>3373</v>
      </c>
      <c r="B2172" s="112" t="s">
        <v>3131</v>
      </c>
      <c r="C2172" s="112">
        <v>2</v>
      </c>
      <c r="D2172" s="117">
        <v>0.0011331802885290807</v>
      </c>
      <c r="E2172" s="117">
        <v>2.6570558528571038</v>
      </c>
      <c r="F2172" s="112" t="s">
        <v>3044</v>
      </c>
      <c r="G2172" s="112" t="b">
        <v>0</v>
      </c>
      <c r="H2172" s="112" t="b">
        <v>0</v>
      </c>
      <c r="I2172" s="112" t="b">
        <v>0</v>
      </c>
      <c r="J2172" s="112" t="b">
        <v>0</v>
      </c>
      <c r="K2172" s="112" t="b">
        <v>0</v>
      </c>
      <c r="L2172" s="112" t="b">
        <v>0</v>
      </c>
    </row>
    <row r="2173" spans="1:12" ht="15">
      <c r="A2173" s="112" t="s">
        <v>3131</v>
      </c>
      <c r="B2173" s="112" t="s">
        <v>3374</v>
      </c>
      <c r="C2173" s="112">
        <v>2</v>
      </c>
      <c r="D2173" s="117">
        <v>0.0011331802885290807</v>
      </c>
      <c r="E2173" s="117">
        <v>2.6570558528571038</v>
      </c>
      <c r="F2173" s="112" t="s">
        <v>3044</v>
      </c>
      <c r="G2173" s="112" t="b">
        <v>0</v>
      </c>
      <c r="H2173" s="112" t="b">
        <v>0</v>
      </c>
      <c r="I2173" s="112" t="b">
        <v>0</v>
      </c>
      <c r="J2173" s="112" t="b">
        <v>0</v>
      </c>
      <c r="K2173" s="112" t="b">
        <v>0</v>
      </c>
      <c r="L2173" s="112" t="b">
        <v>0</v>
      </c>
    </row>
    <row r="2174" spans="1:12" ht="15">
      <c r="A2174" s="112" t="s">
        <v>3374</v>
      </c>
      <c r="B2174" s="112" t="s">
        <v>3270</v>
      </c>
      <c r="C2174" s="112">
        <v>2</v>
      </c>
      <c r="D2174" s="117">
        <v>0.0011331802885290807</v>
      </c>
      <c r="E2174" s="117">
        <v>2.958085848521085</v>
      </c>
      <c r="F2174" s="112" t="s">
        <v>3044</v>
      </c>
      <c r="G2174" s="112" t="b">
        <v>0</v>
      </c>
      <c r="H2174" s="112" t="b">
        <v>0</v>
      </c>
      <c r="I2174" s="112" t="b">
        <v>0</v>
      </c>
      <c r="J2174" s="112" t="b">
        <v>0</v>
      </c>
      <c r="K2174" s="112" t="b">
        <v>0</v>
      </c>
      <c r="L2174" s="112" t="b">
        <v>0</v>
      </c>
    </row>
    <row r="2175" spans="1:12" ht="15">
      <c r="A2175" s="112" t="s">
        <v>3270</v>
      </c>
      <c r="B2175" s="112" t="s">
        <v>3112</v>
      </c>
      <c r="C2175" s="112">
        <v>2</v>
      </c>
      <c r="D2175" s="117">
        <v>0.0011331802885290807</v>
      </c>
      <c r="E2175" s="117">
        <v>2.5601458398490475</v>
      </c>
      <c r="F2175" s="112" t="s">
        <v>3044</v>
      </c>
      <c r="G2175" s="112" t="b">
        <v>0</v>
      </c>
      <c r="H2175" s="112" t="b">
        <v>0</v>
      </c>
      <c r="I2175" s="112" t="b">
        <v>0</v>
      </c>
      <c r="J2175" s="112" t="b">
        <v>0</v>
      </c>
      <c r="K2175" s="112" t="b">
        <v>0</v>
      </c>
      <c r="L2175" s="112" t="b">
        <v>0</v>
      </c>
    </row>
    <row r="2176" spans="1:12" ht="15">
      <c r="A2176" s="112" t="s">
        <v>3112</v>
      </c>
      <c r="B2176" s="112" t="s">
        <v>3099</v>
      </c>
      <c r="C2176" s="112">
        <v>2</v>
      </c>
      <c r="D2176" s="117">
        <v>0.0011331802885290807</v>
      </c>
      <c r="E2176" s="117">
        <v>1.781994589465404</v>
      </c>
      <c r="F2176" s="112" t="s">
        <v>3044</v>
      </c>
      <c r="G2176" s="112" t="b">
        <v>0</v>
      </c>
      <c r="H2176" s="112" t="b">
        <v>0</v>
      </c>
      <c r="I2176" s="112" t="b">
        <v>0</v>
      </c>
      <c r="J2176" s="112" t="b">
        <v>0</v>
      </c>
      <c r="K2176" s="112" t="b">
        <v>0</v>
      </c>
      <c r="L2176" s="112" t="b">
        <v>0</v>
      </c>
    </row>
    <row r="2177" spans="1:12" ht="15">
      <c r="A2177" s="112" t="s">
        <v>3132</v>
      </c>
      <c r="B2177" s="112" t="s">
        <v>3295</v>
      </c>
      <c r="C2177" s="112">
        <v>2</v>
      </c>
      <c r="D2177" s="117">
        <v>0.0011331802885290807</v>
      </c>
      <c r="E2177" s="117">
        <v>2.5601458398490475</v>
      </c>
      <c r="F2177" s="112" t="s">
        <v>3044</v>
      </c>
      <c r="G2177" s="112" t="b">
        <v>0</v>
      </c>
      <c r="H2177" s="112" t="b">
        <v>0</v>
      </c>
      <c r="I2177" s="112" t="b">
        <v>0</v>
      </c>
      <c r="J2177" s="112" t="b">
        <v>0</v>
      </c>
      <c r="K2177" s="112" t="b">
        <v>0</v>
      </c>
      <c r="L2177" s="112" t="b">
        <v>0</v>
      </c>
    </row>
    <row r="2178" spans="1:12" ht="15">
      <c r="A2178" s="112" t="s">
        <v>3295</v>
      </c>
      <c r="B2178" s="112" t="s">
        <v>3208</v>
      </c>
      <c r="C2178" s="112">
        <v>2</v>
      </c>
      <c r="D2178" s="117">
        <v>0.0011331802885290807</v>
      </c>
      <c r="E2178" s="117">
        <v>2.958085848521085</v>
      </c>
      <c r="F2178" s="112" t="s">
        <v>3044</v>
      </c>
      <c r="G2178" s="112" t="b">
        <v>0</v>
      </c>
      <c r="H2178" s="112" t="b">
        <v>0</v>
      </c>
      <c r="I2178" s="112" t="b">
        <v>0</v>
      </c>
      <c r="J2178" s="112" t="b">
        <v>0</v>
      </c>
      <c r="K2178" s="112" t="b">
        <v>0</v>
      </c>
      <c r="L2178" s="112" t="b">
        <v>0</v>
      </c>
    </row>
    <row r="2179" spans="1:12" ht="15">
      <c r="A2179" s="112" t="s">
        <v>3208</v>
      </c>
      <c r="B2179" s="112" t="s">
        <v>3327</v>
      </c>
      <c r="C2179" s="112">
        <v>2</v>
      </c>
      <c r="D2179" s="117">
        <v>0.0011331802885290807</v>
      </c>
      <c r="E2179" s="117">
        <v>2.958085848521085</v>
      </c>
      <c r="F2179" s="112" t="s">
        <v>3044</v>
      </c>
      <c r="G2179" s="112" t="b">
        <v>0</v>
      </c>
      <c r="H2179" s="112" t="b">
        <v>0</v>
      </c>
      <c r="I2179" s="112" t="b">
        <v>0</v>
      </c>
      <c r="J2179" s="112" t="b">
        <v>0</v>
      </c>
      <c r="K2179" s="112" t="b">
        <v>0</v>
      </c>
      <c r="L2179" s="112" t="b">
        <v>0</v>
      </c>
    </row>
    <row r="2180" spans="1:12" ht="15">
      <c r="A2180" s="112" t="s">
        <v>3327</v>
      </c>
      <c r="B2180" s="112" t="s">
        <v>3328</v>
      </c>
      <c r="C2180" s="112">
        <v>2</v>
      </c>
      <c r="D2180" s="117">
        <v>0.0011331802885290807</v>
      </c>
      <c r="E2180" s="117">
        <v>2.958085848521085</v>
      </c>
      <c r="F2180" s="112" t="s">
        <v>3044</v>
      </c>
      <c r="G2180" s="112" t="b">
        <v>0</v>
      </c>
      <c r="H2180" s="112" t="b">
        <v>0</v>
      </c>
      <c r="I2180" s="112" t="b">
        <v>0</v>
      </c>
      <c r="J2180" s="112" t="b">
        <v>0</v>
      </c>
      <c r="K2180" s="112" t="b">
        <v>0</v>
      </c>
      <c r="L2180" s="112" t="b">
        <v>0</v>
      </c>
    </row>
    <row r="2181" spans="1:12" ht="15">
      <c r="A2181" s="112" t="s">
        <v>3328</v>
      </c>
      <c r="B2181" s="112" t="s">
        <v>3375</v>
      </c>
      <c r="C2181" s="112">
        <v>2</v>
      </c>
      <c r="D2181" s="117">
        <v>0.0011331802885290807</v>
      </c>
      <c r="E2181" s="117">
        <v>2.958085848521085</v>
      </c>
      <c r="F2181" s="112" t="s">
        <v>3044</v>
      </c>
      <c r="G2181" s="112" t="b">
        <v>0</v>
      </c>
      <c r="H2181" s="112" t="b">
        <v>0</v>
      </c>
      <c r="I2181" s="112" t="b">
        <v>0</v>
      </c>
      <c r="J2181" s="112" t="b">
        <v>0</v>
      </c>
      <c r="K2181" s="112" t="b">
        <v>0</v>
      </c>
      <c r="L2181" s="112" t="b">
        <v>0</v>
      </c>
    </row>
    <row r="2182" spans="1:12" ht="15">
      <c r="A2182" s="112" t="s">
        <v>3375</v>
      </c>
      <c r="B2182" s="112" t="s">
        <v>3376</v>
      </c>
      <c r="C2182" s="112">
        <v>2</v>
      </c>
      <c r="D2182" s="117">
        <v>0.0011331802885290807</v>
      </c>
      <c r="E2182" s="117">
        <v>2.958085848521085</v>
      </c>
      <c r="F2182" s="112" t="s">
        <v>3044</v>
      </c>
      <c r="G2182" s="112" t="b">
        <v>0</v>
      </c>
      <c r="H2182" s="112" t="b">
        <v>0</v>
      </c>
      <c r="I2182" s="112" t="b">
        <v>0</v>
      </c>
      <c r="J2182" s="112" t="b">
        <v>0</v>
      </c>
      <c r="K2182" s="112" t="b">
        <v>0</v>
      </c>
      <c r="L2182" s="112" t="b">
        <v>0</v>
      </c>
    </row>
    <row r="2183" spans="1:12" ht="15">
      <c r="A2183" s="112" t="s">
        <v>3376</v>
      </c>
      <c r="B2183" s="112" t="s">
        <v>3377</v>
      </c>
      <c r="C2183" s="112">
        <v>2</v>
      </c>
      <c r="D2183" s="117">
        <v>0.0011331802885290807</v>
      </c>
      <c r="E2183" s="117">
        <v>2.958085848521085</v>
      </c>
      <c r="F2183" s="112" t="s">
        <v>3044</v>
      </c>
      <c r="G2183" s="112" t="b">
        <v>0</v>
      </c>
      <c r="H2183" s="112" t="b">
        <v>0</v>
      </c>
      <c r="I2183" s="112" t="b">
        <v>0</v>
      </c>
      <c r="J2183" s="112" t="b">
        <v>0</v>
      </c>
      <c r="K2183" s="112" t="b">
        <v>0</v>
      </c>
      <c r="L2183" s="112" t="b">
        <v>0</v>
      </c>
    </row>
    <row r="2184" spans="1:12" ht="15">
      <c r="A2184" s="112" t="s">
        <v>3377</v>
      </c>
      <c r="B2184" s="112" t="s">
        <v>3296</v>
      </c>
      <c r="C2184" s="112">
        <v>2</v>
      </c>
      <c r="D2184" s="117">
        <v>0.0011331802885290807</v>
      </c>
      <c r="E2184" s="117">
        <v>2.958085848521085</v>
      </c>
      <c r="F2184" s="112" t="s">
        <v>3044</v>
      </c>
      <c r="G2184" s="112" t="b">
        <v>0</v>
      </c>
      <c r="H2184" s="112" t="b">
        <v>0</v>
      </c>
      <c r="I2184" s="112" t="b">
        <v>0</v>
      </c>
      <c r="J2184" s="112" t="b">
        <v>0</v>
      </c>
      <c r="K2184" s="112" t="b">
        <v>0</v>
      </c>
      <c r="L2184" s="112" t="b">
        <v>0</v>
      </c>
    </row>
    <row r="2185" spans="1:12" ht="15">
      <c r="A2185" s="112" t="s">
        <v>3296</v>
      </c>
      <c r="B2185" s="112" t="s">
        <v>3378</v>
      </c>
      <c r="C2185" s="112">
        <v>2</v>
      </c>
      <c r="D2185" s="117">
        <v>0.0011331802885290807</v>
      </c>
      <c r="E2185" s="117">
        <v>2.958085848521085</v>
      </c>
      <c r="F2185" s="112" t="s">
        <v>3044</v>
      </c>
      <c r="G2185" s="112" t="b">
        <v>0</v>
      </c>
      <c r="H2185" s="112" t="b">
        <v>0</v>
      </c>
      <c r="I2185" s="112" t="b">
        <v>0</v>
      </c>
      <c r="J2185" s="112" t="b">
        <v>0</v>
      </c>
      <c r="K2185" s="112" t="b">
        <v>0</v>
      </c>
      <c r="L2185" s="112" t="b">
        <v>0</v>
      </c>
    </row>
    <row r="2186" spans="1:12" ht="15">
      <c r="A2186" s="112" t="s">
        <v>3378</v>
      </c>
      <c r="B2186" s="112" t="s">
        <v>3103</v>
      </c>
      <c r="C2186" s="112">
        <v>2</v>
      </c>
      <c r="D2186" s="117">
        <v>0.0011331802885290807</v>
      </c>
      <c r="E2186" s="117">
        <v>2.4140178041708094</v>
      </c>
      <c r="F2186" s="112" t="s">
        <v>3044</v>
      </c>
      <c r="G2186" s="112" t="b">
        <v>0</v>
      </c>
      <c r="H2186" s="112" t="b">
        <v>0</v>
      </c>
      <c r="I2186" s="112" t="b">
        <v>0</v>
      </c>
      <c r="J2186" s="112" t="b">
        <v>0</v>
      </c>
      <c r="K2186" s="112" t="b">
        <v>0</v>
      </c>
      <c r="L2186" s="112" t="b">
        <v>0</v>
      </c>
    </row>
    <row r="2187" spans="1:12" ht="15">
      <c r="A2187" s="112" t="s">
        <v>3103</v>
      </c>
      <c r="B2187" s="112" t="s">
        <v>3329</v>
      </c>
      <c r="C2187" s="112">
        <v>2</v>
      </c>
      <c r="D2187" s="117">
        <v>0.0011331802885290807</v>
      </c>
      <c r="E2187" s="117">
        <v>2.4140178041708094</v>
      </c>
      <c r="F2187" s="112" t="s">
        <v>3044</v>
      </c>
      <c r="G2187" s="112" t="b">
        <v>0</v>
      </c>
      <c r="H2187" s="112" t="b">
        <v>0</v>
      </c>
      <c r="I2187" s="112" t="b">
        <v>0</v>
      </c>
      <c r="J2187" s="112" t="b">
        <v>0</v>
      </c>
      <c r="K2187" s="112" t="b">
        <v>0</v>
      </c>
      <c r="L2187" s="112" t="b">
        <v>0</v>
      </c>
    </row>
    <row r="2188" spans="1:12" ht="15">
      <c r="A2188" s="112" t="s">
        <v>3329</v>
      </c>
      <c r="B2188" s="112" t="s">
        <v>3379</v>
      </c>
      <c r="C2188" s="112">
        <v>2</v>
      </c>
      <c r="D2188" s="117">
        <v>0.0011331802885290807</v>
      </c>
      <c r="E2188" s="117">
        <v>2.958085848521085</v>
      </c>
      <c r="F2188" s="112" t="s">
        <v>3044</v>
      </c>
      <c r="G2188" s="112" t="b">
        <v>0</v>
      </c>
      <c r="H2188" s="112" t="b">
        <v>0</v>
      </c>
      <c r="I2188" s="112" t="b">
        <v>0</v>
      </c>
      <c r="J2188" s="112" t="b">
        <v>0</v>
      </c>
      <c r="K2188" s="112" t="b">
        <v>0</v>
      </c>
      <c r="L2188" s="112" t="b">
        <v>0</v>
      </c>
    </row>
    <row r="2189" spans="1:12" ht="15">
      <c r="A2189" s="112" t="s">
        <v>3379</v>
      </c>
      <c r="B2189" s="112" t="s">
        <v>3134</v>
      </c>
      <c r="C2189" s="112">
        <v>2</v>
      </c>
      <c r="D2189" s="117">
        <v>0.0011331802885290807</v>
      </c>
      <c r="E2189" s="117">
        <v>2.7819945894654037</v>
      </c>
      <c r="F2189" s="112" t="s">
        <v>3044</v>
      </c>
      <c r="G2189" s="112" t="b">
        <v>0</v>
      </c>
      <c r="H2189" s="112" t="b">
        <v>0</v>
      </c>
      <c r="I2189" s="112" t="b">
        <v>0</v>
      </c>
      <c r="J2189" s="112" t="b">
        <v>0</v>
      </c>
      <c r="K2189" s="112" t="b">
        <v>0</v>
      </c>
      <c r="L2189" s="112" t="b">
        <v>0</v>
      </c>
    </row>
    <row r="2190" spans="1:12" ht="15">
      <c r="A2190" s="112" t="s">
        <v>3134</v>
      </c>
      <c r="B2190" s="112" t="s">
        <v>3330</v>
      </c>
      <c r="C2190" s="112">
        <v>2</v>
      </c>
      <c r="D2190" s="117">
        <v>0.0011331802885290807</v>
      </c>
      <c r="E2190" s="117">
        <v>2.7819945894654037</v>
      </c>
      <c r="F2190" s="112" t="s">
        <v>3044</v>
      </c>
      <c r="G2190" s="112" t="b">
        <v>0</v>
      </c>
      <c r="H2190" s="112" t="b">
        <v>0</v>
      </c>
      <c r="I2190" s="112" t="b">
        <v>0</v>
      </c>
      <c r="J2190" s="112" t="b">
        <v>1</v>
      </c>
      <c r="K2190" s="112" t="b">
        <v>0</v>
      </c>
      <c r="L2190" s="112" t="b">
        <v>0</v>
      </c>
    </row>
    <row r="2191" spans="1:12" ht="15">
      <c r="A2191" s="112" t="s">
        <v>3330</v>
      </c>
      <c r="B2191" s="112" t="s">
        <v>3192</v>
      </c>
      <c r="C2191" s="112">
        <v>2</v>
      </c>
      <c r="D2191" s="117">
        <v>0.0011331802885290807</v>
      </c>
      <c r="E2191" s="117">
        <v>2.6570558528571038</v>
      </c>
      <c r="F2191" s="112" t="s">
        <v>3044</v>
      </c>
      <c r="G2191" s="112" t="b">
        <v>1</v>
      </c>
      <c r="H2191" s="112" t="b">
        <v>0</v>
      </c>
      <c r="I2191" s="112" t="b">
        <v>0</v>
      </c>
      <c r="J2191" s="112" t="b">
        <v>0</v>
      </c>
      <c r="K2191" s="112" t="b">
        <v>1</v>
      </c>
      <c r="L2191" s="112" t="b">
        <v>0</v>
      </c>
    </row>
    <row r="2192" spans="1:12" ht="15">
      <c r="A2192" s="112" t="s">
        <v>3192</v>
      </c>
      <c r="B2192" s="112" t="s">
        <v>3297</v>
      </c>
      <c r="C2192" s="112">
        <v>2</v>
      </c>
      <c r="D2192" s="117">
        <v>0.0011331802885290807</v>
      </c>
      <c r="E2192" s="117">
        <v>2.6570558528571038</v>
      </c>
      <c r="F2192" s="112" t="s">
        <v>3044</v>
      </c>
      <c r="G2192" s="112" t="b">
        <v>0</v>
      </c>
      <c r="H2192" s="112" t="b">
        <v>1</v>
      </c>
      <c r="I2192" s="112" t="b">
        <v>0</v>
      </c>
      <c r="J2192" s="112" t="b">
        <v>0</v>
      </c>
      <c r="K2192" s="112" t="b">
        <v>0</v>
      </c>
      <c r="L2192" s="112" t="b">
        <v>0</v>
      </c>
    </row>
    <row r="2193" spans="1:12" ht="15">
      <c r="A2193" s="112" t="s">
        <v>3297</v>
      </c>
      <c r="B2193" s="112" t="s">
        <v>3380</v>
      </c>
      <c r="C2193" s="112">
        <v>2</v>
      </c>
      <c r="D2193" s="117">
        <v>0.0011331802885290807</v>
      </c>
      <c r="E2193" s="117">
        <v>2.958085848521085</v>
      </c>
      <c r="F2193" s="112" t="s">
        <v>3044</v>
      </c>
      <c r="G2193" s="112" t="b">
        <v>0</v>
      </c>
      <c r="H2193" s="112" t="b">
        <v>0</v>
      </c>
      <c r="I2193" s="112" t="b">
        <v>0</v>
      </c>
      <c r="J2193" s="112" t="b">
        <v>1</v>
      </c>
      <c r="K2193" s="112" t="b">
        <v>0</v>
      </c>
      <c r="L2193" s="112" t="b">
        <v>0</v>
      </c>
    </row>
    <row r="2194" spans="1:12" ht="15">
      <c r="A2194" s="112" t="s">
        <v>3380</v>
      </c>
      <c r="B2194" s="112" t="s">
        <v>3171</v>
      </c>
      <c r="C2194" s="112">
        <v>2</v>
      </c>
      <c r="D2194" s="117">
        <v>0.0011331802885290807</v>
      </c>
      <c r="E2194" s="117">
        <v>2.958085848521085</v>
      </c>
      <c r="F2194" s="112" t="s">
        <v>3044</v>
      </c>
      <c r="G2194" s="112" t="b">
        <v>1</v>
      </c>
      <c r="H2194" s="112" t="b">
        <v>0</v>
      </c>
      <c r="I2194" s="112" t="b">
        <v>0</v>
      </c>
      <c r="J2194" s="112" t="b">
        <v>0</v>
      </c>
      <c r="K2194" s="112" t="b">
        <v>0</v>
      </c>
      <c r="L2194" s="112" t="b">
        <v>0</v>
      </c>
    </row>
    <row r="2195" spans="1:12" ht="15">
      <c r="A2195" s="112" t="s">
        <v>3171</v>
      </c>
      <c r="B2195" s="112" t="s">
        <v>3193</v>
      </c>
      <c r="C2195" s="112">
        <v>2</v>
      </c>
      <c r="D2195" s="117">
        <v>0.0011331802885290807</v>
      </c>
      <c r="E2195" s="117">
        <v>2.6570558528571038</v>
      </c>
      <c r="F2195" s="112" t="s">
        <v>3044</v>
      </c>
      <c r="G2195" s="112" t="b">
        <v>0</v>
      </c>
      <c r="H2195" s="112" t="b">
        <v>0</v>
      </c>
      <c r="I2195" s="112" t="b">
        <v>0</v>
      </c>
      <c r="J2195" s="112" t="b">
        <v>0</v>
      </c>
      <c r="K2195" s="112" t="b">
        <v>0</v>
      </c>
      <c r="L2195" s="112" t="b">
        <v>0</v>
      </c>
    </row>
    <row r="2196" spans="1:12" ht="15">
      <c r="A2196" s="112" t="s">
        <v>3193</v>
      </c>
      <c r="B2196" s="112" t="s">
        <v>3381</v>
      </c>
      <c r="C2196" s="112">
        <v>2</v>
      </c>
      <c r="D2196" s="117">
        <v>0.0011331802885290807</v>
      </c>
      <c r="E2196" s="117">
        <v>2.6570558528571038</v>
      </c>
      <c r="F2196" s="112" t="s">
        <v>3044</v>
      </c>
      <c r="G2196" s="112" t="b">
        <v>0</v>
      </c>
      <c r="H2196" s="112" t="b">
        <v>0</v>
      </c>
      <c r="I2196" s="112" t="b">
        <v>0</v>
      </c>
      <c r="J2196" s="112" t="b">
        <v>1</v>
      </c>
      <c r="K2196" s="112" t="b">
        <v>0</v>
      </c>
      <c r="L2196" s="112" t="b">
        <v>0</v>
      </c>
    </row>
    <row r="2197" spans="1:12" ht="15">
      <c r="A2197" s="112" t="s">
        <v>3381</v>
      </c>
      <c r="B2197" s="112" t="s">
        <v>3151</v>
      </c>
      <c r="C2197" s="112">
        <v>2</v>
      </c>
      <c r="D2197" s="117">
        <v>0.0011331802885290807</v>
      </c>
      <c r="E2197" s="117">
        <v>2.7819945894654037</v>
      </c>
      <c r="F2197" s="112" t="s">
        <v>3044</v>
      </c>
      <c r="G2197" s="112" t="b">
        <v>1</v>
      </c>
      <c r="H2197" s="112" t="b">
        <v>0</v>
      </c>
      <c r="I2197" s="112" t="b">
        <v>0</v>
      </c>
      <c r="J2197" s="112" t="b">
        <v>0</v>
      </c>
      <c r="K2197" s="112" t="b">
        <v>0</v>
      </c>
      <c r="L2197" s="112" t="b">
        <v>0</v>
      </c>
    </row>
    <row r="2198" spans="1:12" ht="15">
      <c r="A2198" s="112" t="s">
        <v>3151</v>
      </c>
      <c r="B2198" s="112" t="s">
        <v>3209</v>
      </c>
      <c r="C2198" s="112">
        <v>2</v>
      </c>
      <c r="D2198" s="117">
        <v>0.0011331802885290807</v>
      </c>
      <c r="E2198" s="117">
        <v>2.480964593801423</v>
      </c>
      <c r="F2198" s="112" t="s">
        <v>3044</v>
      </c>
      <c r="G2198" s="112" t="b">
        <v>0</v>
      </c>
      <c r="H2198" s="112" t="b">
        <v>0</v>
      </c>
      <c r="I2198" s="112" t="b">
        <v>0</v>
      </c>
      <c r="J2198" s="112" t="b">
        <v>0</v>
      </c>
      <c r="K2198" s="112" t="b">
        <v>0</v>
      </c>
      <c r="L2198" s="112" t="b">
        <v>0</v>
      </c>
    </row>
    <row r="2199" spans="1:12" ht="15">
      <c r="A2199" s="112" t="s">
        <v>3209</v>
      </c>
      <c r="B2199" s="112" t="s">
        <v>3382</v>
      </c>
      <c r="C2199" s="112">
        <v>2</v>
      </c>
      <c r="D2199" s="117">
        <v>0.0011331802885290807</v>
      </c>
      <c r="E2199" s="117">
        <v>2.6570558528571038</v>
      </c>
      <c r="F2199" s="112" t="s">
        <v>3044</v>
      </c>
      <c r="G2199" s="112" t="b">
        <v>0</v>
      </c>
      <c r="H2199" s="112" t="b">
        <v>0</v>
      </c>
      <c r="I2199" s="112" t="b">
        <v>0</v>
      </c>
      <c r="J2199" s="112" t="b">
        <v>0</v>
      </c>
      <c r="K2199" s="112" t="b">
        <v>0</v>
      </c>
      <c r="L2199" s="112" t="b">
        <v>0</v>
      </c>
    </row>
    <row r="2200" spans="1:12" ht="15">
      <c r="A2200" s="112" t="s">
        <v>3382</v>
      </c>
      <c r="B2200" s="112" t="s">
        <v>3155</v>
      </c>
      <c r="C2200" s="112">
        <v>2</v>
      </c>
      <c r="D2200" s="117">
        <v>0.0011331802885290807</v>
      </c>
      <c r="E2200" s="117">
        <v>2.5601458398490475</v>
      </c>
      <c r="F2200" s="112" t="s">
        <v>3044</v>
      </c>
      <c r="G2200" s="112" t="b">
        <v>0</v>
      </c>
      <c r="H2200" s="112" t="b">
        <v>0</v>
      </c>
      <c r="I2200" s="112" t="b">
        <v>0</v>
      </c>
      <c r="J2200" s="112" t="b">
        <v>0</v>
      </c>
      <c r="K2200" s="112" t="b">
        <v>0</v>
      </c>
      <c r="L2200" s="112" t="b">
        <v>0</v>
      </c>
    </row>
    <row r="2201" spans="1:12" ht="15">
      <c r="A2201" s="112" t="s">
        <v>3155</v>
      </c>
      <c r="B2201" s="112" t="s">
        <v>3383</v>
      </c>
      <c r="C2201" s="112">
        <v>2</v>
      </c>
      <c r="D2201" s="117">
        <v>0.0011331802885290807</v>
      </c>
      <c r="E2201" s="117">
        <v>2.5601458398490475</v>
      </c>
      <c r="F2201" s="112" t="s">
        <v>3044</v>
      </c>
      <c r="G2201" s="112" t="b">
        <v>0</v>
      </c>
      <c r="H2201" s="112" t="b">
        <v>0</v>
      </c>
      <c r="I2201" s="112" t="b">
        <v>0</v>
      </c>
      <c r="J2201" s="112" t="b">
        <v>1</v>
      </c>
      <c r="K2201" s="112" t="b">
        <v>0</v>
      </c>
      <c r="L2201" s="112" t="b">
        <v>0</v>
      </c>
    </row>
    <row r="2202" spans="1:12" ht="15">
      <c r="A2202" s="112" t="s">
        <v>3383</v>
      </c>
      <c r="B2202" s="112" t="s">
        <v>3193</v>
      </c>
      <c r="C2202" s="112">
        <v>2</v>
      </c>
      <c r="D2202" s="117">
        <v>0.0011331802885290807</v>
      </c>
      <c r="E2202" s="117">
        <v>2.6570558528571038</v>
      </c>
      <c r="F2202" s="112" t="s">
        <v>3044</v>
      </c>
      <c r="G2202" s="112" t="b">
        <v>1</v>
      </c>
      <c r="H2202" s="112" t="b">
        <v>0</v>
      </c>
      <c r="I2202" s="112" t="b">
        <v>0</v>
      </c>
      <c r="J2202" s="112" t="b">
        <v>0</v>
      </c>
      <c r="K2202" s="112" t="b">
        <v>0</v>
      </c>
      <c r="L2202" s="112" t="b">
        <v>0</v>
      </c>
    </row>
    <row r="2203" spans="1:12" ht="15">
      <c r="A2203" s="112" t="s">
        <v>3193</v>
      </c>
      <c r="B2203" s="112" t="s">
        <v>3271</v>
      </c>
      <c r="C2203" s="112">
        <v>2</v>
      </c>
      <c r="D2203" s="117">
        <v>0.0011331802885290807</v>
      </c>
      <c r="E2203" s="117">
        <v>2.6570558528571038</v>
      </c>
      <c r="F2203" s="112" t="s">
        <v>3044</v>
      </c>
      <c r="G2203" s="112" t="b">
        <v>0</v>
      </c>
      <c r="H2203" s="112" t="b">
        <v>0</v>
      </c>
      <c r="I2203" s="112" t="b">
        <v>0</v>
      </c>
      <c r="J2203" s="112" t="b">
        <v>0</v>
      </c>
      <c r="K2203" s="112" t="b">
        <v>0</v>
      </c>
      <c r="L2203" s="112" t="b">
        <v>0</v>
      </c>
    </row>
    <row r="2204" spans="1:12" ht="15">
      <c r="A2204" s="112" t="s">
        <v>3271</v>
      </c>
      <c r="B2204" s="112" t="s">
        <v>3155</v>
      </c>
      <c r="C2204" s="112">
        <v>2</v>
      </c>
      <c r="D2204" s="117">
        <v>0.0011331802885290807</v>
      </c>
      <c r="E2204" s="117">
        <v>2.5601458398490475</v>
      </c>
      <c r="F2204" s="112" t="s">
        <v>3044</v>
      </c>
      <c r="G2204" s="112" t="b">
        <v>0</v>
      </c>
      <c r="H2204" s="112" t="b">
        <v>0</v>
      </c>
      <c r="I2204" s="112" t="b">
        <v>0</v>
      </c>
      <c r="J2204" s="112" t="b">
        <v>0</v>
      </c>
      <c r="K2204" s="112" t="b">
        <v>0</v>
      </c>
      <c r="L2204" s="112" t="b">
        <v>0</v>
      </c>
    </row>
    <row r="2205" spans="1:12" ht="15">
      <c r="A2205" s="112" t="s">
        <v>3155</v>
      </c>
      <c r="B2205" s="112" t="s">
        <v>3192</v>
      </c>
      <c r="C2205" s="112">
        <v>2</v>
      </c>
      <c r="D2205" s="117">
        <v>0.0011331802885290807</v>
      </c>
      <c r="E2205" s="117">
        <v>2.2591158441850663</v>
      </c>
      <c r="F2205" s="112" t="s">
        <v>3044</v>
      </c>
      <c r="G2205" s="112" t="b">
        <v>0</v>
      </c>
      <c r="H2205" s="112" t="b">
        <v>0</v>
      </c>
      <c r="I2205" s="112" t="b">
        <v>0</v>
      </c>
      <c r="J2205" s="112" t="b">
        <v>0</v>
      </c>
      <c r="K2205" s="112" t="b">
        <v>1</v>
      </c>
      <c r="L2205" s="112" t="b">
        <v>0</v>
      </c>
    </row>
    <row r="2206" spans="1:12" ht="15">
      <c r="A2206" s="112" t="s">
        <v>3192</v>
      </c>
      <c r="B2206" s="112" t="s">
        <v>3331</v>
      </c>
      <c r="C2206" s="112">
        <v>2</v>
      </c>
      <c r="D2206" s="117">
        <v>0.0011331802885290807</v>
      </c>
      <c r="E2206" s="117">
        <v>2.6570558528571038</v>
      </c>
      <c r="F2206" s="112" t="s">
        <v>3044</v>
      </c>
      <c r="G2206" s="112" t="b">
        <v>0</v>
      </c>
      <c r="H2206" s="112" t="b">
        <v>1</v>
      </c>
      <c r="I2206" s="112" t="b">
        <v>0</v>
      </c>
      <c r="J2206" s="112" t="b">
        <v>0</v>
      </c>
      <c r="K2206" s="112" t="b">
        <v>0</v>
      </c>
      <c r="L2206" s="112" t="b">
        <v>0</v>
      </c>
    </row>
    <row r="2207" spans="1:12" ht="15">
      <c r="A2207" s="112" t="s">
        <v>3331</v>
      </c>
      <c r="B2207" s="112" t="s">
        <v>3221</v>
      </c>
      <c r="C2207" s="112">
        <v>2</v>
      </c>
      <c r="D2207" s="117">
        <v>0.0011331802885290807</v>
      </c>
      <c r="E2207" s="117">
        <v>2.7819945894654037</v>
      </c>
      <c r="F2207" s="112" t="s">
        <v>3044</v>
      </c>
      <c r="G2207" s="112" t="b">
        <v>0</v>
      </c>
      <c r="H2207" s="112" t="b">
        <v>0</v>
      </c>
      <c r="I2207" s="112" t="b">
        <v>0</v>
      </c>
      <c r="J2207" s="112" t="b">
        <v>0</v>
      </c>
      <c r="K2207" s="112" t="b">
        <v>0</v>
      </c>
      <c r="L2207" s="112" t="b">
        <v>0</v>
      </c>
    </row>
    <row r="2208" spans="1:12" ht="15">
      <c r="A2208" s="112" t="s">
        <v>3221</v>
      </c>
      <c r="B2208" s="112" t="s">
        <v>3298</v>
      </c>
      <c r="C2208" s="112">
        <v>2</v>
      </c>
      <c r="D2208" s="117">
        <v>0.0011331802885290807</v>
      </c>
      <c r="E2208" s="117">
        <v>2.7819945894654037</v>
      </c>
      <c r="F2208" s="112" t="s">
        <v>3044</v>
      </c>
      <c r="G2208" s="112" t="b">
        <v>0</v>
      </c>
      <c r="H2208" s="112" t="b">
        <v>0</v>
      </c>
      <c r="I2208" s="112" t="b">
        <v>0</v>
      </c>
      <c r="J2208" s="112" t="b">
        <v>0</v>
      </c>
      <c r="K2208" s="112" t="b">
        <v>0</v>
      </c>
      <c r="L2208" s="112" t="b">
        <v>0</v>
      </c>
    </row>
    <row r="2209" spans="1:12" ht="15">
      <c r="A2209" s="112" t="s">
        <v>3298</v>
      </c>
      <c r="B2209" s="112" t="s">
        <v>3384</v>
      </c>
      <c r="C2209" s="112">
        <v>2</v>
      </c>
      <c r="D2209" s="117">
        <v>0.0011331802885290807</v>
      </c>
      <c r="E2209" s="117">
        <v>2.958085848521085</v>
      </c>
      <c r="F2209" s="112" t="s">
        <v>3044</v>
      </c>
      <c r="G2209" s="112" t="b">
        <v>0</v>
      </c>
      <c r="H2209" s="112" t="b">
        <v>0</v>
      </c>
      <c r="I2209" s="112" t="b">
        <v>0</v>
      </c>
      <c r="J2209" s="112" t="b">
        <v>0</v>
      </c>
      <c r="K2209" s="112" t="b">
        <v>0</v>
      </c>
      <c r="L2209" s="112" t="b">
        <v>0</v>
      </c>
    </row>
    <row r="2210" spans="1:12" ht="15">
      <c r="A2210" s="112" t="s">
        <v>3384</v>
      </c>
      <c r="B2210" s="112" t="s">
        <v>3385</v>
      </c>
      <c r="C2210" s="112">
        <v>2</v>
      </c>
      <c r="D2210" s="117">
        <v>0.0011331802885290807</v>
      </c>
      <c r="E2210" s="117">
        <v>2.958085848521085</v>
      </c>
      <c r="F2210" s="112" t="s">
        <v>3044</v>
      </c>
      <c r="G2210" s="112" t="b">
        <v>0</v>
      </c>
      <c r="H2210" s="112" t="b">
        <v>0</v>
      </c>
      <c r="I2210" s="112" t="b">
        <v>0</v>
      </c>
      <c r="J2210" s="112" t="b">
        <v>0</v>
      </c>
      <c r="K2210" s="112" t="b">
        <v>0</v>
      </c>
      <c r="L2210" s="112" t="b">
        <v>0</v>
      </c>
    </row>
    <row r="2211" spans="1:12" ht="15">
      <c r="A2211" s="112" t="s">
        <v>3385</v>
      </c>
      <c r="B2211" s="112" t="s">
        <v>3386</v>
      </c>
      <c r="C2211" s="112">
        <v>2</v>
      </c>
      <c r="D2211" s="117">
        <v>0.0011331802885290807</v>
      </c>
      <c r="E2211" s="117">
        <v>2.958085848521085</v>
      </c>
      <c r="F2211" s="112" t="s">
        <v>3044</v>
      </c>
      <c r="G2211" s="112" t="b">
        <v>0</v>
      </c>
      <c r="H2211" s="112" t="b">
        <v>0</v>
      </c>
      <c r="I2211" s="112" t="b">
        <v>0</v>
      </c>
      <c r="J2211" s="112" t="b">
        <v>0</v>
      </c>
      <c r="K2211" s="112" t="b">
        <v>0</v>
      </c>
      <c r="L2211" s="112" t="b">
        <v>0</v>
      </c>
    </row>
    <row r="2212" spans="1:12" ht="15">
      <c r="A2212" s="112" t="s">
        <v>3386</v>
      </c>
      <c r="B2212" s="112" t="s">
        <v>3387</v>
      </c>
      <c r="C2212" s="112">
        <v>2</v>
      </c>
      <c r="D2212" s="117">
        <v>0.0011331802885290807</v>
      </c>
      <c r="E2212" s="117">
        <v>2.958085848521085</v>
      </c>
      <c r="F2212" s="112" t="s">
        <v>3044</v>
      </c>
      <c r="G2212" s="112" t="b">
        <v>0</v>
      </c>
      <c r="H2212" s="112" t="b">
        <v>0</v>
      </c>
      <c r="I2212" s="112" t="b">
        <v>0</v>
      </c>
      <c r="J2212" s="112" t="b">
        <v>0</v>
      </c>
      <c r="K2212" s="112" t="b">
        <v>0</v>
      </c>
      <c r="L2212" s="112" t="b">
        <v>0</v>
      </c>
    </row>
    <row r="2213" spans="1:12" ht="15">
      <c r="A2213" s="112" t="s">
        <v>3387</v>
      </c>
      <c r="B2213" s="112" t="s">
        <v>3332</v>
      </c>
      <c r="C2213" s="112">
        <v>2</v>
      </c>
      <c r="D2213" s="117">
        <v>0.0011331802885290807</v>
      </c>
      <c r="E2213" s="117">
        <v>2.958085848521085</v>
      </c>
      <c r="F2213" s="112" t="s">
        <v>3044</v>
      </c>
      <c r="G2213" s="112" t="b">
        <v>0</v>
      </c>
      <c r="H2213" s="112" t="b">
        <v>0</v>
      </c>
      <c r="I2213" s="112" t="b">
        <v>0</v>
      </c>
      <c r="J2213" s="112" t="b">
        <v>0</v>
      </c>
      <c r="K2213" s="112" t="b">
        <v>0</v>
      </c>
      <c r="L2213" s="112" t="b">
        <v>0</v>
      </c>
    </row>
    <row r="2214" spans="1:12" ht="15">
      <c r="A2214" s="112" t="s">
        <v>3332</v>
      </c>
      <c r="B2214" s="112" t="s">
        <v>3333</v>
      </c>
      <c r="C2214" s="112">
        <v>2</v>
      </c>
      <c r="D2214" s="117">
        <v>0.0011331802885290807</v>
      </c>
      <c r="E2214" s="117">
        <v>2.958085848521085</v>
      </c>
      <c r="F2214" s="112" t="s">
        <v>3044</v>
      </c>
      <c r="G2214" s="112" t="b">
        <v>0</v>
      </c>
      <c r="H2214" s="112" t="b">
        <v>0</v>
      </c>
      <c r="I2214" s="112" t="b">
        <v>0</v>
      </c>
      <c r="J2214" s="112" t="b">
        <v>0</v>
      </c>
      <c r="K2214" s="112" t="b">
        <v>0</v>
      </c>
      <c r="L2214" s="112" t="b">
        <v>0</v>
      </c>
    </row>
    <row r="2215" spans="1:12" ht="15">
      <c r="A2215" s="112" t="s">
        <v>3333</v>
      </c>
      <c r="B2215" s="112" t="s">
        <v>3272</v>
      </c>
      <c r="C2215" s="112">
        <v>2</v>
      </c>
      <c r="D2215" s="117">
        <v>0.0011331802885290807</v>
      </c>
      <c r="E2215" s="117">
        <v>2.958085848521085</v>
      </c>
      <c r="F2215" s="112" t="s">
        <v>3044</v>
      </c>
      <c r="G2215" s="112" t="b">
        <v>0</v>
      </c>
      <c r="H2215" s="112" t="b">
        <v>0</v>
      </c>
      <c r="I2215" s="112" t="b">
        <v>0</v>
      </c>
      <c r="J2215" s="112" t="b">
        <v>0</v>
      </c>
      <c r="K2215" s="112" t="b">
        <v>0</v>
      </c>
      <c r="L2215" s="112" t="b">
        <v>0</v>
      </c>
    </row>
    <row r="2216" spans="1:12" ht="15">
      <c r="A2216" s="112" t="s">
        <v>3161</v>
      </c>
      <c r="B2216" s="112" t="s">
        <v>3592</v>
      </c>
      <c r="C2216" s="112">
        <v>2</v>
      </c>
      <c r="D2216" s="117">
        <v>0.0011331802885290807</v>
      </c>
      <c r="E2216" s="117">
        <v>2.6570558528571038</v>
      </c>
      <c r="F2216" s="112" t="s">
        <v>3044</v>
      </c>
      <c r="G2216" s="112" t="b">
        <v>0</v>
      </c>
      <c r="H2216" s="112" t="b">
        <v>0</v>
      </c>
      <c r="I2216" s="112" t="b">
        <v>0</v>
      </c>
      <c r="J2216" s="112" t="b">
        <v>1</v>
      </c>
      <c r="K2216" s="112" t="b">
        <v>0</v>
      </c>
      <c r="L2216" s="112" t="b">
        <v>0</v>
      </c>
    </row>
    <row r="2217" spans="1:12" ht="15">
      <c r="A2217" s="112" t="s">
        <v>3181</v>
      </c>
      <c r="B2217" s="112" t="s">
        <v>4025</v>
      </c>
      <c r="C2217" s="112">
        <v>2</v>
      </c>
      <c r="D2217" s="117">
        <v>0.0014607428518195933</v>
      </c>
      <c r="E2217" s="117">
        <v>2.480964593801423</v>
      </c>
      <c r="F2217" s="112" t="s">
        <v>3044</v>
      </c>
      <c r="G2217" s="112" t="b">
        <v>0</v>
      </c>
      <c r="H2217" s="112" t="b">
        <v>0</v>
      </c>
      <c r="I2217" s="112" t="b">
        <v>0</v>
      </c>
      <c r="J2217" s="112" t="b">
        <v>0</v>
      </c>
      <c r="K2217" s="112" t="b">
        <v>0</v>
      </c>
      <c r="L2217" s="112" t="b">
        <v>0</v>
      </c>
    </row>
    <row r="2218" spans="1:12" ht="15">
      <c r="A2218" s="112" t="s">
        <v>3095</v>
      </c>
      <c r="B2218" s="112" t="s">
        <v>4574</v>
      </c>
      <c r="C2218" s="112">
        <v>2</v>
      </c>
      <c r="D2218" s="117">
        <v>0.0014607428518195933</v>
      </c>
      <c r="E2218" s="117">
        <v>2.112987808506828</v>
      </c>
      <c r="F2218" s="112" t="s">
        <v>3044</v>
      </c>
      <c r="G2218" s="112" t="b">
        <v>0</v>
      </c>
      <c r="H2218" s="112" t="b">
        <v>0</v>
      </c>
      <c r="I2218" s="112" t="b">
        <v>0</v>
      </c>
      <c r="J2218" s="112" t="b">
        <v>0</v>
      </c>
      <c r="K2218" s="112" t="b">
        <v>0</v>
      </c>
      <c r="L2218" s="112" t="b">
        <v>0</v>
      </c>
    </row>
    <row r="2219" spans="1:12" ht="15">
      <c r="A2219" s="112" t="s">
        <v>3595</v>
      </c>
      <c r="B2219" s="112" t="s">
        <v>3211</v>
      </c>
      <c r="C2219" s="112">
        <v>2</v>
      </c>
      <c r="D2219" s="117">
        <v>0.0014607428518195933</v>
      </c>
      <c r="E2219" s="117">
        <v>2.480964593801423</v>
      </c>
      <c r="F2219" s="112" t="s">
        <v>3044</v>
      </c>
      <c r="G2219" s="112" t="b">
        <v>0</v>
      </c>
      <c r="H2219" s="112" t="b">
        <v>1</v>
      </c>
      <c r="I2219" s="112" t="b">
        <v>0</v>
      </c>
      <c r="J2219" s="112" t="b">
        <v>0</v>
      </c>
      <c r="K2219" s="112" t="b">
        <v>0</v>
      </c>
      <c r="L2219" s="112" t="b">
        <v>0</v>
      </c>
    </row>
    <row r="2220" spans="1:12" ht="15">
      <c r="A2220" s="112" t="s">
        <v>3336</v>
      </c>
      <c r="B2220" s="112" t="s">
        <v>3110</v>
      </c>
      <c r="C2220" s="112">
        <v>2</v>
      </c>
      <c r="D2220" s="117">
        <v>0.0011331802885290807</v>
      </c>
      <c r="E2220" s="117">
        <v>2.3560258571931225</v>
      </c>
      <c r="F2220" s="112" t="s">
        <v>3044</v>
      </c>
      <c r="G2220" s="112" t="b">
        <v>0</v>
      </c>
      <c r="H2220" s="112" t="b">
        <v>0</v>
      </c>
      <c r="I2220" s="112" t="b">
        <v>0</v>
      </c>
      <c r="J2220" s="112" t="b">
        <v>0</v>
      </c>
      <c r="K2220" s="112" t="b">
        <v>0</v>
      </c>
      <c r="L2220" s="112" t="b">
        <v>0</v>
      </c>
    </row>
    <row r="2221" spans="1:12" ht="15">
      <c r="A2221" s="112" t="s">
        <v>4495</v>
      </c>
      <c r="B2221" s="112" t="s">
        <v>3090</v>
      </c>
      <c r="C2221" s="112">
        <v>2</v>
      </c>
      <c r="D2221" s="117">
        <v>0.0011331802885290807</v>
      </c>
      <c r="E2221" s="117">
        <v>2.112987808506828</v>
      </c>
      <c r="F2221" s="112" t="s">
        <v>3044</v>
      </c>
      <c r="G2221" s="112" t="b">
        <v>0</v>
      </c>
      <c r="H2221" s="112" t="b">
        <v>0</v>
      </c>
      <c r="I2221" s="112" t="b">
        <v>0</v>
      </c>
      <c r="J2221" s="112" t="b">
        <v>0</v>
      </c>
      <c r="K2221" s="112" t="b">
        <v>0</v>
      </c>
      <c r="L2221" s="112" t="b">
        <v>0</v>
      </c>
    </row>
    <row r="2222" spans="1:12" ht="15">
      <c r="A2222" s="112" t="s">
        <v>3090</v>
      </c>
      <c r="B2222" s="112" t="s">
        <v>3725</v>
      </c>
      <c r="C2222" s="112">
        <v>2</v>
      </c>
      <c r="D2222" s="117">
        <v>0.0011331802885290807</v>
      </c>
      <c r="E2222" s="117">
        <v>1.811957812842847</v>
      </c>
      <c r="F2222" s="112" t="s">
        <v>3044</v>
      </c>
      <c r="G2222" s="112" t="b">
        <v>0</v>
      </c>
      <c r="H2222" s="112" t="b">
        <v>0</v>
      </c>
      <c r="I2222" s="112" t="b">
        <v>0</v>
      </c>
      <c r="J2222" s="112" t="b">
        <v>0</v>
      </c>
      <c r="K2222" s="112" t="b">
        <v>0</v>
      </c>
      <c r="L2222" s="112" t="b">
        <v>0</v>
      </c>
    </row>
    <row r="2223" spans="1:12" ht="15">
      <c r="A2223" s="112" t="s">
        <v>3725</v>
      </c>
      <c r="B2223" s="112" t="s">
        <v>3101</v>
      </c>
      <c r="C2223" s="112">
        <v>2</v>
      </c>
      <c r="D2223" s="117">
        <v>0.0011331802885290807</v>
      </c>
      <c r="E2223" s="117">
        <v>2.0549958615291413</v>
      </c>
      <c r="F2223" s="112" t="s">
        <v>3044</v>
      </c>
      <c r="G2223" s="112" t="b">
        <v>0</v>
      </c>
      <c r="H2223" s="112" t="b">
        <v>0</v>
      </c>
      <c r="I2223" s="112" t="b">
        <v>0</v>
      </c>
      <c r="J2223" s="112" t="b">
        <v>0</v>
      </c>
      <c r="K2223" s="112" t="b">
        <v>0</v>
      </c>
      <c r="L2223" s="112" t="b">
        <v>0</v>
      </c>
    </row>
    <row r="2224" spans="1:12" ht="15">
      <c r="A2224" s="112" t="s">
        <v>3101</v>
      </c>
      <c r="B2224" s="112" t="s">
        <v>3109</v>
      </c>
      <c r="C2224" s="112">
        <v>2</v>
      </c>
      <c r="D2224" s="117">
        <v>0.0011331802885290807</v>
      </c>
      <c r="E2224" s="117">
        <v>1.6570558528571038</v>
      </c>
      <c r="F2224" s="112" t="s">
        <v>3044</v>
      </c>
      <c r="G2224" s="112" t="b">
        <v>0</v>
      </c>
      <c r="H2224" s="112" t="b">
        <v>0</v>
      </c>
      <c r="I2224" s="112" t="b">
        <v>0</v>
      </c>
      <c r="J2224" s="112" t="b">
        <v>0</v>
      </c>
      <c r="K2224" s="112" t="b">
        <v>0</v>
      </c>
      <c r="L2224" s="112" t="b">
        <v>0</v>
      </c>
    </row>
    <row r="2225" spans="1:12" ht="15">
      <c r="A2225" s="112" t="s">
        <v>3109</v>
      </c>
      <c r="B2225" s="112" t="s">
        <v>3898</v>
      </c>
      <c r="C2225" s="112">
        <v>2</v>
      </c>
      <c r="D2225" s="117">
        <v>0.0011331802885290807</v>
      </c>
      <c r="E2225" s="117">
        <v>2.2591158441850663</v>
      </c>
      <c r="F2225" s="112" t="s">
        <v>3044</v>
      </c>
      <c r="G2225" s="112" t="b">
        <v>0</v>
      </c>
      <c r="H2225" s="112" t="b">
        <v>0</v>
      </c>
      <c r="I2225" s="112" t="b">
        <v>0</v>
      </c>
      <c r="J2225" s="112" t="b">
        <v>0</v>
      </c>
      <c r="K2225" s="112" t="b">
        <v>0</v>
      </c>
      <c r="L2225" s="112" t="b">
        <v>0</v>
      </c>
    </row>
    <row r="2226" spans="1:12" ht="15">
      <c r="A2226" s="112" t="s">
        <v>3898</v>
      </c>
      <c r="B2226" s="112" t="s">
        <v>3725</v>
      </c>
      <c r="C2226" s="112">
        <v>2</v>
      </c>
      <c r="D2226" s="117">
        <v>0.0011331802885290807</v>
      </c>
      <c r="E2226" s="117">
        <v>2.6570558528571038</v>
      </c>
      <c r="F2226" s="112" t="s">
        <v>3044</v>
      </c>
      <c r="G2226" s="112" t="b">
        <v>0</v>
      </c>
      <c r="H2226" s="112" t="b">
        <v>0</v>
      </c>
      <c r="I2226" s="112" t="b">
        <v>0</v>
      </c>
      <c r="J2226" s="112" t="b">
        <v>0</v>
      </c>
      <c r="K2226" s="112" t="b">
        <v>0</v>
      </c>
      <c r="L2226" s="112" t="b">
        <v>0</v>
      </c>
    </row>
    <row r="2227" spans="1:12" ht="15">
      <c r="A2227" s="112" t="s">
        <v>3725</v>
      </c>
      <c r="B2227" s="112" t="s">
        <v>4496</v>
      </c>
      <c r="C2227" s="112">
        <v>2</v>
      </c>
      <c r="D2227" s="117">
        <v>0.0011331802885290807</v>
      </c>
      <c r="E2227" s="117">
        <v>2.6570558528571038</v>
      </c>
      <c r="F2227" s="112" t="s">
        <v>3044</v>
      </c>
      <c r="G2227" s="112" t="b">
        <v>0</v>
      </c>
      <c r="H2227" s="112" t="b">
        <v>0</v>
      </c>
      <c r="I2227" s="112" t="b">
        <v>0</v>
      </c>
      <c r="J2227" s="112" t="b">
        <v>0</v>
      </c>
      <c r="K2227" s="112" t="b">
        <v>0</v>
      </c>
      <c r="L2227" s="112" t="b">
        <v>0</v>
      </c>
    </row>
    <row r="2228" spans="1:12" ht="15">
      <c r="A2228" s="112" t="s">
        <v>4496</v>
      </c>
      <c r="B2228" s="112" t="s">
        <v>3361</v>
      </c>
      <c r="C2228" s="112">
        <v>2</v>
      </c>
      <c r="D2228" s="117">
        <v>0.0011331802885290807</v>
      </c>
      <c r="E2228" s="117">
        <v>2.480964593801423</v>
      </c>
      <c r="F2228" s="112" t="s">
        <v>3044</v>
      </c>
      <c r="G2228" s="112" t="b">
        <v>0</v>
      </c>
      <c r="H2228" s="112" t="b">
        <v>0</v>
      </c>
      <c r="I2228" s="112" t="b">
        <v>0</v>
      </c>
      <c r="J2228" s="112" t="b">
        <v>0</v>
      </c>
      <c r="K2228" s="112" t="b">
        <v>0</v>
      </c>
      <c r="L2228" s="112" t="b">
        <v>0</v>
      </c>
    </row>
    <row r="2229" spans="1:12" ht="15">
      <c r="A2229" s="112" t="s">
        <v>3082</v>
      </c>
      <c r="B2229" s="112" t="s">
        <v>4497</v>
      </c>
      <c r="C2229" s="112">
        <v>2</v>
      </c>
      <c r="D2229" s="117">
        <v>0.0011331802885290807</v>
      </c>
      <c r="E2229" s="117">
        <v>1.781994589465404</v>
      </c>
      <c r="F2229" s="112" t="s">
        <v>3044</v>
      </c>
      <c r="G2229" s="112" t="b">
        <v>0</v>
      </c>
      <c r="H2229" s="112" t="b">
        <v>0</v>
      </c>
      <c r="I2229" s="112" t="b">
        <v>0</v>
      </c>
      <c r="J2229" s="112" t="b">
        <v>0</v>
      </c>
      <c r="K2229" s="112" t="b">
        <v>0</v>
      </c>
      <c r="L2229" s="112" t="b">
        <v>0</v>
      </c>
    </row>
    <row r="2230" spans="1:12" ht="15">
      <c r="A2230" s="112" t="s">
        <v>4497</v>
      </c>
      <c r="B2230" s="112" t="s">
        <v>3091</v>
      </c>
      <c r="C2230" s="112">
        <v>2</v>
      </c>
      <c r="D2230" s="117">
        <v>0.0011331802885290807</v>
      </c>
      <c r="E2230" s="117">
        <v>2.112987808506828</v>
      </c>
      <c r="F2230" s="112" t="s">
        <v>3044</v>
      </c>
      <c r="G2230" s="112" t="b">
        <v>0</v>
      </c>
      <c r="H2230" s="112" t="b">
        <v>0</v>
      </c>
      <c r="I2230" s="112" t="b">
        <v>0</v>
      </c>
      <c r="J2230" s="112" t="b">
        <v>0</v>
      </c>
      <c r="K2230" s="112" t="b">
        <v>0</v>
      </c>
      <c r="L2230" s="112" t="b">
        <v>0</v>
      </c>
    </row>
    <row r="2231" spans="1:12" ht="15">
      <c r="A2231" s="112" t="s">
        <v>3091</v>
      </c>
      <c r="B2231" s="112" t="s">
        <v>3361</v>
      </c>
      <c r="C2231" s="112">
        <v>2</v>
      </c>
      <c r="D2231" s="117">
        <v>0.0011331802885290807</v>
      </c>
      <c r="E2231" s="117">
        <v>1.635866553787166</v>
      </c>
      <c r="F2231" s="112" t="s">
        <v>3044</v>
      </c>
      <c r="G2231" s="112" t="b">
        <v>0</v>
      </c>
      <c r="H2231" s="112" t="b">
        <v>0</v>
      </c>
      <c r="I2231" s="112" t="b">
        <v>0</v>
      </c>
      <c r="J2231" s="112" t="b">
        <v>0</v>
      </c>
      <c r="K2231" s="112" t="b">
        <v>0</v>
      </c>
      <c r="L2231" s="112" t="b">
        <v>0</v>
      </c>
    </row>
    <row r="2232" spans="1:12" ht="15">
      <c r="A2232" s="112" t="s">
        <v>3082</v>
      </c>
      <c r="B2232" s="112" t="s">
        <v>3081</v>
      </c>
      <c r="C2232" s="112">
        <v>2</v>
      </c>
      <c r="D2232" s="117">
        <v>0.0011331802885290807</v>
      </c>
      <c r="E2232" s="117">
        <v>0.6358665537871658</v>
      </c>
      <c r="F2232" s="112" t="s">
        <v>3044</v>
      </c>
      <c r="G2232" s="112" t="b">
        <v>0</v>
      </c>
      <c r="H2232" s="112" t="b">
        <v>0</v>
      </c>
      <c r="I2232" s="112" t="b">
        <v>0</v>
      </c>
      <c r="J2232" s="112" t="b">
        <v>0</v>
      </c>
      <c r="K2232" s="112" t="b">
        <v>0</v>
      </c>
      <c r="L2232" s="112" t="b">
        <v>0</v>
      </c>
    </row>
    <row r="2233" spans="1:12" ht="15">
      <c r="A2233" s="112" t="s">
        <v>3081</v>
      </c>
      <c r="B2233" s="112" t="s">
        <v>3092</v>
      </c>
      <c r="C2233" s="112">
        <v>2</v>
      </c>
      <c r="D2233" s="117">
        <v>0.0011331802885290807</v>
      </c>
      <c r="E2233" s="117">
        <v>1.1587452990675036</v>
      </c>
      <c r="F2233" s="112" t="s">
        <v>3044</v>
      </c>
      <c r="G2233" s="112" t="b">
        <v>0</v>
      </c>
      <c r="H2233" s="112" t="b">
        <v>0</v>
      </c>
      <c r="I2233" s="112" t="b">
        <v>0</v>
      </c>
      <c r="J2233" s="112" t="b">
        <v>0</v>
      </c>
      <c r="K2233" s="112" t="b">
        <v>0</v>
      </c>
      <c r="L2233" s="112" t="b">
        <v>0</v>
      </c>
    </row>
    <row r="2234" spans="1:12" ht="15">
      <c r="A2234" s="112" t="s">
        <v>3092</v>
      </c>
      <c r="B2234" s="112" t="s">
        <v>3224</v>
      </c>
      <c r="C2234" s="112">
        <v>2</v>
      </c>
      <c r="D2234" s="117">
        <v>0.0011331802885290807</v>
      </c>
      <c r="E2234" s="117">
        <v>1.9069333260737038</v>
      </c>
      <c r="F2234" s="112" t="s">
        <v>3044</v>
      </c>
      <c r="G2234" s="112" t="b">
        <v>0</v>
      </c>
      <c r="H2234" s="112" t="b">
        <v>0</v>
      </c>
      <c r="I2234" s="112" t="b">
        <v>0</v>
      </c>
      <c r="J2234" s="112" t="b">
        <v>0</v>
      </c>
      <c r="K2234" s="112" t="b">
        <v>0</v>
      </c>
      <c r="L2234" s="112" t="b">
        <v>0</v>
      </c>
    </row>
    <row r="2235" spans="1:12" ht="15">
      <c r="A2235" s="112" t="s">
        <v>3224</v>
      </c>
      <c r="B2235" s="112" t="s">
        <v>3232</v>
      </c>
      <c r="C2235" s="112">
        <v>2</v>
      </c>
      <c r="D2235" s="117">
        <v>0.0011331802885290807</v>
      </c>
      <c r="E2235" s="117">
        <v>1.9069333260737038</v>
      </c>
      <c r="F2235" s="112" t="s">
        <v>3044</v>
      </c>
      <c r="G2235" s="112" t="b">
        <v>0</v>
      </c>
      <c r="H2235" s="112" t="b">
        <v>0</v>
      </c>
      <c r="I2235" s="112" t="b">
        <v>0</v>
      </c>
      <c r="J2235" s="112" t="b">
        <v>0</v>
      </c>
      <c r="K2235" s="112" t="b">
        <v>0</v>
      </c>
      <c r="L2235" s="112" t="b">
        <v>0</v>
      </c>
    </row>
    <row r="2236" spans="1:12" ht="15">
      <c r="A2236" s="112" t="s">
        <v>3232</v>
      </c>
      <c r="B2236" s="112" t="s">
        <v>3590</v>
      </c>
      <c r="C2236" s="112">
        <v>2</v>
      </c>
      <c r="D2236" s="117">
        <v>0.0011331802885290807</v>
      </c>
      <c r="E2236" s="117">
        <v>2.12878207569006</v>
      </c>
      <c r="F2236" s="112" t="s">
        <v>3044</v>
      </c>
      <c r="G2236" s="112" t="b">
        <v>0</v>
      </c>
      <c r="H2236" s="112" t="b">
        <v>0</v>
      </c>
      <c r="I2236" s="112" t="b">
        <v>0</v>
      </c>
      <c r="J2236" s="112" t="b">
        <v>0</v>
      </c>
      <c r="K2236" s="112" t="b">
        <v>0</v>
      </c>
      <c r="L2236" s="112" t="b">
        <v>0</v>
      </c>
    </row>
    <row r="2237" spans="1:12" ht="15">
      <c r="A2237" s="112" t="s">
        <v>3590</v>
      </c>
      <c r="B2237" s="112" t="s">
        <v>4009</v>
      </c>
      <c r="C2237" s="112">
        <v>2</v>
      </c>
      <c r="D2237" s="117">
        <v>0.0011331802885290807</v>
      </c>
      <c r="E2237" s="117">
        <v>2.7819945894654037</v>
      </c>
      <c r="F2237" s="112" t="s">
        <v>3044</v>
      </c>
      <c r="G2237" s="112" t="b">
        <v>0</v>
      </c>
      <c r="H2237" s="112" t="b">
        <v>0</v>
      </c>
      <c r="I2237" s="112" t="b">
        <v>0</v>
      </c>
      <c r="J2237" s="112" t="b">
        <v>0</v>
      </c>
      <c r="K2237" s="112" t="b">
        <v>0</v>
      </c>
      <c r="L2237" s="112" t="b">
        <v>0</v>
      </c>
    </row>
    <row r="2238" spans="1:12" ht="15">
      <c r="A2238" s="112" t="s">
        <v>4009</v>
      </c>
      <c r="B2238" s="112" t="s">
        <v>3360</v>
      </c>
      <c r="C2238" s="112">
        <v>2</v>
      </c>
      <c r="D2238" s="117">
        <v>0.0011331802885290807</v>
      </c>
      <c r="E2238" s="117">
        <v>2.7819945894654037</v>
      </c>
      <c r="F2238" s="112" t="s">
        <v>3044</v>
      </c>
      <c r="G2238" s="112" t="b">
        <v>0</v>
      </c>
      <c r="H2238" s="112" t="b">
        <v>0</v>
      </c>
      <c r="I2238" s="112" t="b">
        <v>0</v>
      </c>
      <c r="J2238" s="112" t="b">
        <v>0</v>
      </c>
      <c r="K2238" s="112" t="b">
        <v>0</v>
      </c>
      <c r="L2238" s="112" t="b">
        <v>0</v>
      </c>
    </row>
    <row r="2239" spans="1:12" ht="15">
      <c r="A2239" s="112" t="s">
        <v>3360</v>
      </c>
      <c r="B2239" s="112" t="s">
        <v>4498</v>
      </c>
      <c r="C2239" s="112">
        <v>2</v>
      </c>
      <c r="D2239" s="117">
        <v>0.0011331802885290807</v>
      </c>
      <c r="E2239" s="117">
        <v>2.7819945894654037</v>
      </c>
      <c r="F2239" s="112" t="s">
        <v>3044</v>
      </c>
      <c r="G2239" s="112" t="b">
        <v>0</v>
      </c>
      <c r="H2239" s="112" t="b">
        <v>0</v>
      </c>
      <c r="I2239" s="112" t="b">
        <v>0</v>
      </c>
      <c r="J2239" s="112" t="b">
        <v>1</v>
      </c>
      <c r="K2239" s="112" t="b">
        <v>0</v>
      </c>
      <c r="L2239" s="112" t="b">
        <v>0</v>
      </c>
    </row>
    <row r="2240" spans="1:12" ht="15">
      <c r="A2240" s="112" t="s">
        <v>4498</v>
      </c>
      <c r="B2240" s="112" t="s">
        <v>3128</v>
      </c>
      <c r="C2240" s="112">
        <v>2</v>
      </c>
      <c r="D2240" s="117">
        <v>0.0011331802885290807</v>
      </c>
      <c r="E2240" s="117">
        <v>2.3560258571931225</v>
      </c>
      <c r="F2240" s="112" t="s">
        <v>3044</v>
      </c>
      <c r="G2240" s="112" t="b">
        <v>1</v>
      </c>
      <c r="H2240" s="112" t="b">
        <v>0</v>
      </c>
      <c r="I2240" s="112" t="b">
        <v>0</v>
      </c>
      <c r="J2240" s="112" t="b">
        <v>0</v>
      </c>
      <c r="K2240" s="112" t="b">
        <v>0</v>
      </c>
      <c r="L2240" s="112" t="b">
        <v>0</v>
      </c>
    </row>
    <row r="2241" spans="1:12" ht="15">
      <c r="A2241" s="112" t="s">
        <v>3130</v>
      </c>
      <c r="B2241" s="112" t="s">
        <v>3089</v>
      </c>
      <c r="C2241" s="112">
        <v>2</v>
      </c>
      <c r="D2241" s="117">
        <v>0.0011331802885290807</v>
      </c>
      <c r="E2241" s="117">
        <v>1.242082504886286</v>
      </c>
      <c r="F2241" s="112" t="s">
        <v>3044</v>
      </c>
      <c r="G2241" s="112" t="b">
        <v>0</v>
      </c>
      <c r="H2241" s="112" t="b">
        <v>0</v>
      </c>
      <c r="I2241" s="112" t="b">
        <v>0</v>
      </c>
      <c r="J2241" s="112" t="b">
        <v>0</v>
      </c>
      <c r="K2241" s="112" t="b">
        <v>0</v>
      </c>
      <c r="L2241" s="112" t="b">
        <v>0</v>
      </c>
    </row>
    <row r="2242" spans="1:12" ht="15">
      <c r="A2242" s="112" t="s">
        <v>3084</v>
      </c>
      <c r="B2242" s="112" t="s">
        <v>3232</v>
      </c>
      <c r="C2242" s="112">
        <v>2</v>
      </c>
      <c r="D2242" s="117">
        <v>0.0011331802885290807</v>
      </c>
      <c r="E2242" s="117">
        <v>1.1909299824389046</v>
      </c>
      <c r="F2242" s="112" t="s">
        <v>3044</v>
      </c>
      <c r="G2242" s="112" t="b">
        <v>0</v>
      </c>
      <c r="H2242" s="112" t="b">
        <v>0</v>
      </c>
      <c r="I2242" s="112" t="b">
        <v>0</v>
      </c>
      <c r="J2242" s="112" t="b">
        <v>0</v>
      </c>
      <c r="K2242" s="112" t="b">
        <v>0</v>
      </c>
      <c r="L2242" s="112" t="b">
        <v>0</v>
      </c>
    </row>
    <row r="2243" spans="1:12" ht="15">
      <c r="A2243" s="112" t="s">
        <v>3200</v>
      </c>
      <c r="B2243" s="112" t="s">
        <v>3591</v>
      </c>
      <c r="C2243" s="112">
        <v>2</v>
      </c>
      <c r="D2243" s="117">
        <v>0.0011331802885290807</v>
      </c>
      <c r="E2243" s="117">
        <v>2.016077795498772</v>
      </c>
      <c r="F2243" s="112" t="s">
        <v>3044</v>
      </c>
      <c r="G2243" s="112" t="b">
        <v>0</v>
      </c>
      <c r="H2243" s="112" t="b">
        <v>0</v>
      </c>
      <c r="I2243" s="112" t="b">
        <v>0</v>
      </c>
      <c r="J2243" s="112" t="b">
        <v>0</v>
      </c>
      <c r="K2243" s="112" t="b">
        <v>0</v>
      </c>
      <c r="L2243" s="112" t="b">
        <v>0</v>
      </c>
    </row>
    <row r="2244" spans="1:12" ht="15">
      <c r="A2244" s="112" t="s">
        <v>3591</v>
      </c>
      <c r="B2244" s="112" t="s">
        <v>4499</v>
      </c>
      <c r="C2244" s="112">
        <v>2</v>
      </c>
      <c r="D2244" s="117">
        <v>0.0011331802885290807</v>
      </c>
      <c r="E2244" s="117">
        <v>2.5601458398490475</v>
      </c>
      <c r="F2244" s="112" t="s">
        <v>3044</v>
      </c>
      <c r="G2244" s="112" t="b">
        <v>0</v>
      </c>
      <c r="H2244" s="112" t="b">
        <v>0</v>
      </c>
      <c r="I2244" s="112" t="b">
        <v>0</v>
      </c>
      <c r="J2244" s="112" t="b">
        <v>0</v>
      </c>
      <c r="K2244" s="112" t="b">
        <v>0</v>
      </c>
      <c r="L2244" s="112" t="b">
        <v>0</v>
      </c>
    </row>
    <row r="2245" spans="1:12" ht="15">
      <c r="A2245" s="112" t="s">
        <v>4499</v>
      </c>
      <c r="B2245" s="112" t="s">
        <v>3553</v>
      </c>
      <c r="C2245" s="112">
        <v>2</v>
      </c>
      <c r="D2245" s="117">
        <v>0.0011331802885290807</v>
      </c>
      <c r="E2245" s="117">
        <v>2.958085848521085</v>
      </c>
      <c r="F2245" s="112" t="s">
        <v>3044</v>
      </c>
      <c r="G2245" s="112" t="b">
        <v>0</v>
      </c>
      <c r="H2245" s="112" t="b">
        <v>0</v>
      </c>
      <c r="I2245" s="112" t="b">
        <v>0</v>
      </c>
      <c r="J2245" s="112" t="b">
        <v>1</v>
      </c>
      <c r="K2245" s="112" t="b">
        <v>0</v>
      </c>
      <c r="L2245" s="112" t="b">
        <v>0</v>
      </c>
    </row>
    <row r="2246" spans="1:12" ht="15">
      <c r="A2246" s="112" t="s">
        <v>3553</v>
      </c>
      <c r="B2246" s="112" t="s">
        <v>3146</v>
      </c>
      <c r="C2246" s="112">
        <v>2</v>
      </c>
      <c r="D2246" s="117">
        <v>0.0011331802885290807</v>
      </c>
      <c r="E2246" s="117">
        <v>2.5601458398490475</v>
      </c>
      <c r="F2246" s="112" t="s">
        <v>3044</v>
      </c>
      <c r="G2246" s="112" t="b">
        <v>1</v>
      </c>
      <c r="H2246" s="112" t="b">
        <v>0</v>
      </c>
      <c r="I2246" s="112" t="b">
        <v>0</v>
      </c>
      <c r="J2246" s="112" t="b">
        <v>0</v>
      </c>
      <c r="K2246" s="112" t="b">
        <v>0</v>
      </c>
      <c r="L2246" s="112" t="b">
        <v>0</v>
      </c>
    </row>
    <row r="2247" spans="1:12" ht="15">
      <c r="A2247" s="112" t="s">
        <v>3146</v>
      </c>
      <c r="B2247" s="112" t="s">
        <v>3682</v>
      </c>
      <c r="C2247" s="112">
        <v>2</v>
      </c>
      <c r="D2247" s="117">
        <v>0.0011331802885290807</v>
      </c>
      <c r="E2247" s="117">
        <v>2.384054580793366</v>
      </c>
      <c r="F2247" s="112" t="s">
        <v>3044</v>
      </c>
      <c r="G2247" s="112" t="b">
        <v>0</v>
      </c>
      <c r="H2247" s="112" t="b">
        <v>0</v>
      </c>
      <c r="I2247" s="112" t="b">
        <v>0</v>
      </c>
      <c r="J2247" s="112" t="b">
        <v>0</v>
      </c>
      <c r="K2247" s="112" t="b">
        <v>0</v>
      </c>
      <c r="L2247" s="112" t="b">
        <v>0</v>
      </c>
    </row>
    <row r="2248" spans="1:12" ht="15">
      <c r="A2248" s="112" t="s">
        <v>3682</v>
      </c>
      <c r="B2248" s="112" t="s">
        <v>3588</v>
      </c>
      <c r="C2248" s="112">
        <v>2</v>
      </c>
      <c r="D2248" s="117">
        <v>0.0011331802885290807</v>
      </c>
      <c r="E2248" s="117">
        <v>2.6059033304097228</v>
      </c>
      <c r="F2248" s="112" t="s">
        <v>3044</v>
      </c>
      <c r="G2248" s="112" t="b">
        <v>0</v>
      </c>
      <c r="H2248" s="112" t="b">
        <v>0</v>
      </c>
      <c r="I2248" s="112" t="b">
        <v>0</v>
      </c>
      <c r="J2248" s="112" t="b">
        <v>0</v>
      </c>
      <c r="K2248" s="112" t="b">
        <v>1</v>
      </c>
      <c r="L2248" s="112" t="b">
        <v>0</v>
      </c>
    </row>
    <row r="2249" spans="1:12" ht="15">
      <c r="A2249" s="112" t="s">
        <v>3588</v>
      </c>
      <c r="B2249" s="112" t="s">
        <v>3081</v>
      </c>
      <c r="C2249" s="112">
        <v>2</v>
      </c>
      <c r="D2249" s="117">
        <v>0.0011331802885290807</v>
      </c>
      <c r="E2249" s="117">
        <v>1.635866553787166</v>
      </c>
      <c r="F2249" s="112" t="s">
        <v>3044</v>
      </c>
      <c r="G2249" s="112" t="b">
        <v>0</v>
      </c>
      <c r="H2249" s="112" t="b">
        <v>1</v>
      </c>
      <c r="I2249" s="112" t="b">
        <v>0</v>
      </c>
      <c r="J2249" s="112" t="b">
        <v>0</v>
      </c>
      <c r="K2249" s="112" t="b">
        <v>0</v>
      </c>
      <c r="L2249" s="112" t="b">
        <v>0</v>
      </c>
    </row>
    <row r="2250" spans="1:12" ht="15">
      <c r="A2250" s="112" t="s">
        <v>3081</v>
      </c>
      <c r="B2250" s="112" t="s">
        <v>4500</v>
      </c>
      <c r="C2250" s="112">
        <v>2</v>
      </c>
      <c r="D2250" s="117">
        <v>0.0011331802885290807</v>
      </c>
      <c r="E2250" s="117">
        <v>1.811957812842847</v>
      </c>
      <c r="F2250" s="112" t="s">
        <v>3044</v>
      </c>
      <c r="G2250" s="112" t="b">
        <v>0</v>
      </c>
      <c r="H2250" s="112" t="b">
        <v>0</v>
      </c>
      <c r="I2250" s="112" t="b">
        <v>0</v>
      </c>
      <c r="J2250" s="112" t="b">
        <v>0</v>
      </c>
      <c r="K2250" s="112" t="b">
        <v>0</v>
      </c>
      <c r="L2250" s="112" t="b">
        <v>0</v>
      </c>
    </row>
    <row r="2251" spans="1:12" ht="15">
      <c r="A2251" s="112" t="s">
        <v>4500</v>
      </c>
      <c r="B2251" s="112" t="s">
        <v>4501</v>
      </c>
      <c r="C2251" s="112">
        <v>2</v>
      </c>
      <c r="D2251" s="117">
        <v>0.0011331802885290807</v>
      </c>
      <c r="E2251" s="117">
        <v>2.958085848521085</v>
      </c>
      <c r="F2251" s="112" t="s">
        <v>3044</v>
      </c>
      <c r="G2251" s="112" t="b">
        <v>0</v>
      </c>
      <c r="H2251" s="112" t="b">
        <v>0</v>
      </c>
      <c r="I2251" s="112" t="b">
        <v>0</v>
      </c>
      <c r="J2251" s="112" t="b">
        <v>0</v>
      </c>
      <c r="K2251" s="112" t="b">
        <v>0</v>
      </c>
      <c r="L2251" s="112" t="b">
        <v>0</v>
      </c>
    </row>
    <row r="2252" spans="1:12" ht="15">
      <c r="A2252" s="112" t="s">
        <v>4501</v>
      </c>
      <c r="B2252" s="112" t="s">
        <v>4502</v>
      </c>
      <c r="C2252" s="112">
        <v>2</v>
      </c>
      <c r="D2252" s="117">
        <v>0.0011331802885290807</v>
      </c>
      <c r="E2252" s="117">
        <v>2.958085848521085</v>
      </c>
      <c r="F2252" s="112" t="s">
        <v>3044</v>
      </c>
      <c r="G2252" s="112" t="b">
        <v>0</v>
      </c>
      <c r="H2252" s="112" t="b">
        <v>0</v>
      </c>
      <c r="I2252" s="112" t="b">
        <v>0</v>
      </c>
      <c r="J2252" s="112" t="b">
        <v>0</v>
      </c>
      <c r="K2252" s="112" t="b">
        <v>0</v>
      </c>
      <c r="L2252" s="112" t="b">
        <v>0</v>
      </c>
    </row>
    <row r="2253" spans="1:12" ht="15">
      <c r="A2253" s="112" t="s">
        <v>4502</v>
      </c>
      <c r="B2253" s="112" t="s">
        <v>4503</v>
      </c>
      <c r="C2253" s="112">
        <v>2</v>
      </c>
      <c r="D2253" s="117">
        <v>0.0011331802885290807</v>
      </c>
      <c r="E2253" s="117">
        <v>2.958085848521085</v>
      </c>
      <c r="F2253" s="112" t="s">
        <v>3044</v>
      </c>
      <c r="G2253" s="112" t="b">
        <v>0</v>
      </c>
      <c r="H2253" s="112" t="b">
        <v>0</v>
      </c>
      <c r="I2253" s="112" t="b">
        <v>0</v>
      </c>
      <c r="J2253" s="112" t="b">
        <v>0</v>
      </c>
      <c r="K2253" s="112" t="b">
        <v>0</v>
      </c>
      <c r="L2253" s="112" t="b">
        <v>0</v>
      </c>
    </row>
    <row r="2254" spans="1:12" ht="15">
      <c r="A2254" s="112" t="s">
        <v>4503</v>
      </c>
      <c r="B2254" s="112" t="s">
        <v>3082</v>
      </c>
      <c r="C2254" s="112">
        <v>2</v>
      </c>
      <c r="D2254" s="117">
        <v>0.0011331802885290807</v>
      </c>
      <c r="E2254" s="117">
        <v>1.8441424962142483</v>
      </c>
      <c r="F2254" s="112" t="s">
        <v>3044</v>
      </c>
      <c r="G2254" s="112" t="b">
        <v>0</v>
      </c>
      <c r="H2254" s="112" t="b">
        <v>0</v>
      </c>
      <c r="I2254" s="112" t="b">
        <v>0</v>
      </c>
      <c r="J2254" s="112" t="b">
        <v>0</v>
      </c>
      <c r="K2254" s="112" t="b">
        <v>0</v>
      </c>
      <c r="L2254" s="112" t="b">
        <v>0</v>
      </c>
    </row>
    <row r="2255" spans="1:12" ht="15">
      <c r="A2255" s="112" t="s">
        <v>3082</v>
      </c>
      <c r="B2255" s="112" t="s">
        <v>3258</v>
      </c>
      <c r="C2255" s="112">
        <v>2</v>
      </c>
      <c r="D2255" s="117">
        <v>0.0011331802885290807</v>
      </c>
      <c r="E2255" s="117">
        <v>1.781994589465404</v>
      </c>
      <c r="F2255" s="112" t="s">
        <v>3044</v>
      </c>
      <c r="G2255" s="112" t="b">
        <v>0</v>
      </c>
      <c r="H2255" s="112" t="b">
        <v>0</v>
      </c>
      <c r="I2255" s="112" t="b">
        <v>0</v>
      </c>
      <c r="J2255" s="112" t="b">
        <v>0</v>
      </c>
      <c r="K2255" s="112" t="b">
        <v>0</v>
      </c>
      <c r="L2255" s="112" t="b">
        <v>0</v>
      </c>
    </row>
    <row r="2256" spans="1:12" ht="15">
      <c r="A2256" s="112" t="s">
        <v>3258</v>
      </c>
      <c r="B2256" s="112" t="s">
        <v>3214</v>
      </c>
      <c r="C2256" s="112">
        <v>2</v>
      </c>
      <c r="D2256" s="117">
        <v>0.0011331802885290807</v>
      </c>
      <c r="E2256" s="117">
        <v>2.958085848521085</v>
      </c>
      <c r="F2256" s="112" t="s">
        <v>3044</v>
      </c>
      <c r="G2256" s="112" t="b">
        <v>0</v>
      </c>
      <c r="H2256" s="112" t="b">
        <v>0</v>
      </c>
      <c r="I2256" s="112" t="b">
        <v>0</v>
      </c>
      <c r="J2256" s="112" t="b">
        <v>0</v>
      </c>
      <c r="K2256" s="112" t="b">
        <v>0</v>
      </c>
      <c r="L2256" s="112" t="b">
        <v>0</v>
      </c>
    </row>
    <row r="2257" spans="1:12" ht="15">
      <c r="A2257" s="112" t="s">
        <v>3214</v>
      </c>
      <c r="B2257" s="112" t="s">
        <v>3088</v>
      </c>
      <c r="C2257" s="112">
        <v>2</v>
      </c>
      <c r="D2257" s="117">
        <v>0.0011331802885290807</v>
      </c>
      <c r="E2257" s="117">
        <v>2.028666922806792</v>
      </c>
      <c r="F2257" s="112" t="s">
        <v>3044</v>
      </c>
      <c r="G2257" s="112" t="b">
        <v>0</v>
      </c>
      <c r="H2257" s="112" t="b">
        <v>0</v>
      </c>
      <c r="I2257" s="112" t="b">
        <v>0</v>
      </c>
      <c r="J2257" s="112" t="b">
        <v>0</v>
      </c>
      <c r="K2257" s="112" t="b">
        <v>0</v>
      </c>
      <c r="L2257" s="112" t="b">
        <v>0</v>
      </c>
    </row>
    <row r="2258" spans="1:12" ht="15">
      <c r="A2258" s="112" t="s">
        <v>3078</v>
      </c>
      <c r="B2258" s="112" t="s">
        <v>4504</v>
      </c>
      <c r="C2258" s="112">
        <v>2</v>
      </c>
      <c r="D2258" s="117">
        <v>0.0011331802885290807</v>
      </c>
      <c r="E2258" s="117">
        <v>1.6463319874653308</v>
      </c>
      <c r="F2258" s="112" t="s">
        <v>3044</v>
      </c>
      <c r="G2258" s="112" t="b">
        <v>1</v>
      </c>
      <c r="H2258" s="112" t="b">
        <v>0</v>
      </c>
      <c r="I2258" s="112" t="b">
        <v>0</v>
      </c>
      <c r="J2258" s="112" t="b">
        <v>1</v>
      </c>
      <c r="K2258" s="112" t="b">
        <v>0</v>
      </c>
      <c r="L2258" s="112" t="b">
        <v>0</v>
      </c>
    </row>
    <row r="2259" spans="1:12" ht="15">
      <c r="A2259" s="112" t="s">
        <v>4504</v>
      </c>
      <c r="B2259" s="112" t="s">
        <v>4505</v>
      </c>
      <c r="C2259" s="112">
        <v>2</v>
      </c>
      <c r="D2259" s="117">
        <v>0.0011331802885290807</v>
      </c>
      <c r="E2259" s="117">
        <v>2.958085848521085</v>
      </c>
      <c r="F2259" s="112" t="s">
        <v>3044</v>
      </c>
      <c r="G2259" s="112" t="b">
        <v>1</v>
      </c>
      <c r="H2259" s="112" t="b">
        <v>0</v>
      </c>
      <c r="I2259" s="112" t="b">
        <v>0</v>
      </c>
      <c r="J2259" s="112" t="b">
        <v>0</v>
      </c>
      <c r="K2259" s="112" t="b">
        <v>0</v>
      </c>
      <c r="L2259" s="112" t="b">
        <v>0</v>
      </c>
    </row>
    <row r="2260" spans="1:12" ht="15">
      <c r="A2260" s="112" t="s">
        <v>4505</v>
      </c>
      <c r="B2260" s="112" t="s">
        <v>3823</v>
      </c>
      <c r="C2260" s="112">
        <v>2</v>
      </c>
      <c r="D2260" s="117">
        <v>0.0011331802885290807</v>
      </c>
      <c r="E2260" s="117">
        <v>2.958085848521085</v>
      </c>
      <c r="F2260" s="112" t="s">
        <v>3044</v>
      </c>
      <c r="G2260" s="112" t="b">
        <v>0</v>
      </c>
      <c r="H2260" s="112" t="b">
        <v>0</v>
      </c>
      <c r="I2260" s="112" t="b">
        <v>0</v>
      </c>
      <c r="J2260" s="112" t="b">
        <v>0</v>
      </c>
      <c r="K2260" s="112" t="b">
        <v>0</v>
      </c>
      <c r="L2260" s="112" t="b">
        <v>0</v>
      </c>
    </row>
    <row r="2261" spans="1:12" ht="15">
      <c r="A2261" s="112" t="s">
        <v>3823</v>
      </c>
      <c r="B2261" s="112" t="s">
        <v>3416</v>
      </c>
      <c r="C2261" s="112">
        <v>2</v>
      </c>
      <c r="D2261" s="117">
        <v>0.0011331802885290807</v>
      </c>
      <c r="E2261" s="117">
        <v>2.7819945894654037</v>
      </c>
      <c r="F2261" s="112" t="s">
        <v>3044</v>
      </c>
      <c r="G2261" s="112" t="b">
        <v>0</v>
      </c>
      <c r="H2261" s="112" t="b">
        <v>0</v>
      </c>
      <c r="I2261" s="112" t="b">
        <v>0</v>
      </c>
      <c r="J2261" s="112" t="b">
        <v>0</v>
      </c>
      <c r="K2261" s="112" t="b">
        <v>0</v>
      </c>
      <c r="L2261" s="112" t="b">
        <v>0</v>
      </c>
    </row>
    <row r="2262" spans="1:12" ht="15">
      <c r="A2262" s="112" t="s">
        <v>3416</v>
      </c>
      <c r="B2262" s="112" t="s">
        <v>3476</v>
      </c>
      <c r="C2262" s="112">
        <v>2</v>
      </c>
      <c r="D2262" s="117">
        <v>0.0011331802885290807</v>
      </c>
      <c r="E2262" s="117">
        <v>2.6059033304097228</v>
      </c>
      <c r="F2262" s="112" t="s">
        <v>3044</v>
      </c>
      <c r="G2262" s="112" t="b">
        <v>0</v>
      </c>
      <c r="H2262" s="112" t="b">
        <v>0</v>
      </c>
      <c r="I2262" s="112" t="b">
        <v>0</v>
      </c>
      <c r="J2262" s="112" t="b">
        <v>0</v>
      </c>
      <c r="K2262" s="112" t="b">
        <v>0</v>
      </c>
      <c r="L2262" s="112" t="b">
        <v>0</v>
      </c>
    </row>
    <row r="2263" spans="1:12" ht="15">
      <c r="A2263" s="112" t="s">
        <v>3476</v>
      </c>
      <c r="B2263" s="112" t="s">
        <v>4506</v>
      </c>
      <c r="C2263" s="112">
        <v>2</v>
      </c>
      <c r="D2263" s="117">
        <v>0.0011331802885290807</v>
      </c>
      <c r="E2263" s="117">
        <v>2.7819945894654037</v>
      </c>
      <c r="F2263" s="112" t="s">
        <v>3044</v>
      </c>
      <c r="G2263" s="112" t="b">
        <v>0</v>
      </c>
      <c r="H2263" s="112" t="b">
        <v>0</v>
      </c>
      <c r="I2263" s="112" t="b">
        <v>0</v>
      </c>
      <c r="J2263" s="112" t="b">
        <v>0</v>
      </c>
      <c r="K2263" s="112" t="b">
        <v>1</v>
      </c>
      <c r="L2263" s="112" t="b">
        <v>0</v>
      </c>
    </row>
    <row r="2264" spans="1:12" ht="15">
      <c r="A2264" s="112" t="s">
        <v>4506</v>
      </c>
      <c r="B2264" s="112" t="s">
        <v>3504</v>
      </c>
      <c r="C2264" s="112">
        <v>2</v>
      </c>
      <c r="D2264" s="117">
        <v>0.0011331802885290807</v>
      </c>
      <c r="E2264" s="117">
        <v>2.480964593801423</v>
      </c>
      <c r="F2264" s="112" t="s">
        <v>3044</v>
      </c>
      <c r="G2264" s="112" t="b">
        <v>0</v>
      </c>
      <c r="H2264" s="112" t="b">
        <v>1</v>
      </c>
      <c r="I2264" s="112" t="b">
        <v>0</v>
      </c>
      <c r="J2264" s="112" t="b">
        <v>0</v>
      </c>
      <c r="K2264" s="112" t="b">
        <v>0</v>
      </c>
      <c r="L2264" s="112" t="b">
        <v>0</v>
      </c>
    </row>
    <row r="2265" spans="1:12" ht="15">
      <c r="A2265" s="112" t="s">
        <v>3504</v>
      </c>
      <c r="B2265" s="112" t="s">
        <v>3232</v>
      </c>
      <c r="C2265" s="112">
        <v>2</v>
      </c>
      <c r="D2265" s="117">
        <v>0.0011331802885290807</v>
      </c>
      <c r="E2265" s="117">
        <v>1.8277520800260791</v>
      </c>
      <c r="F2265" s="112" t="s">
        <v>3044</v>
      </c>
      <c r="G2265" s="112" t="b">
        <v>0</v>
      </c>
      <c r="H2265" s="112" t="b">
        <v>0</v>
      </c>
      <c r="I2265" s="112" t="b">
        <v>0</v>
      </c>
      <c r="J2265" s="112" t="b">
        <v>0</v>
      </c>
      <c r="K2265" s="112" t="b">
        <v>0</v>
      </c>
      <c r="L2265" s="112" t="b">
        <v>0</v>
      </c>
    </row>
    <row r="2266" spans="1:12" ht="15">
      <c r="A2266" s="112" t="s">
        <v>3200</v>
      </c>
      <c r="B2266" s="112" t="s">
        <v>4507</v>
      </c>
      <c r="C2266" s="112">
        <v>2</v>
      </c>
      <c r="D2266" s="117">
        <v>0.0011331802885290807</v>
      </c>
      <c r="E2266" s="117">
        <v>2.4140178041708094</v>
      </c>
      <c r="F2266" s="112" t="s">
        <v>3044</v>
      </c>
      <c r="G2266" s="112" t="b">
        <v>0</v>
      </c>
      <c r="H2266" s="112" t="b">
        <v>0</v>
      </c>
      <c r="I2266" s="112" t="b">
        <v>0</v>
      </c>
      <c r="J2266" s="112" t="b">
        <v>0</v>
      </c>
      <c r="K2266" s="112" t="b">
        <v>0</v>
      </c>
      <c r="L2266" s="112" t="b">
        <v>0</v>
      </c>
    </row>
    <row r="2267" spans="1:12" ht="15">
      <c r="A2267" s="112" t="s">
        <v>4507</v>
      </c>
      <c r="B2267" s="112" t="s">
        <v>3856</v>
      </c>
      <c r="C2267" s="112">
        <v>2</v>
      </c>
      <c r="D2267" s="117">
        <v>0.0011331802885290807</v>
      </c>
      <c r="E2267" s="117">
        <v>2.958085848521085</v>
      </c>
      <c r="F2267" s="112" t="s">
        <v>3044</v>
      </c>
      <c r="G2267" s="112" t="b">
        <v>0</v>
      </c>
      <c r="H2267" s="112" t="b">
        <v>0</v>
      </c>
      <c r="I2267" s="112" t="b">
        <v>0</v>
      </c>
      <c r="J2267" s="112" t="b">
        <v>0</v>
      </c>
      <c r="K2267" s="112" t="b">
        <v>0</v>
      </c>
      <c r="L2267" s="112" t="b">
        <v>0</v>
      </c>
    </row>
    <row r="2268" spans="1:12" ht="15">
      <c r="A2268" s="112" t="s">
        <v>3856</v>
      </c>
      <c r="B2268" s="112" t="s">
        <v>4508</v>
      </c>
      <c r="C2268" s="112">
        <v>2</v>
      </c>
      <c r="D2268" s="117">
        <v>0.0011331802885290807</v>
      </c>
      <c r="E2268" s="117">
        <v>2.958085848521085</v>
      </c>
      <c r="F2268" s="112" t="s">
        <v>3044</v>
      </c>
      <c r="G2268" s="112" t="b">
        <v>0</v>
      </c>
      <c r="H2268" s="112" t="b">
        <v>0</v>
      </c>
      <c r="I2268" s="112" t="b">
        <v>0</v>
      </c>
      <c r="J2268" s="112" t="b">
        <v>0</v>
      </c>
      <c r="K2268" s="112" t="b">
        <v>0</v>
      </c>
      <c r="L2268" s="112" t="b">
        <v>0</v>
      </c>
    </row>
    <row r="2269" spans="1:12" ht="15">
      <c r="A2269" s="112" t="s">
        <v>4508</v>
      </c>
      <c r="B2269" s="112" t="s">
        <v>3504</v>
      </c>
      <c r="C2269" s="112">
        <v>2</v>
      </c>
      <c r="D2269" s="117">
        <v>0.0011331802885290807</v>
      </c>
      <c r="E2269" s="117">
        <v>2.480964593801423</v>
      </c>
      <c r="F2269" s="112" t="s">
        <v>3044</v>
      </c>
      <c r="G2269" s="112" t="b">
        <v>0</v>
      </c>
      <c r="H2269" s="112" t="b">
        <v>0</v>
      </c>
      <c r="I2269" s="112" t="b">
        <v>0</v>
      </c>
      <c r="J2269" s="112" t="b">
        <v>0</v>
      </c>
      <c r="K2269" s="112" t="b">
        <v>0</v>
      </c>
      <c r="L2269" s="112" t="b">
        <v>0</v>
      </c>
    </row>
    <row r="2270" spans="1:12" ht="15">
      <c r="A2270" s="112" t="s">
        <v>3504</v>
      </c>
      <c r="B2270" s="112" t="s">
        <v>4509</v>
      </c>
      <c r="C2270" s="112">
        <v>2</v>
      </c>
      <c r="D2270" s="117">
        <v>0.0011331802885290807</v>
      </c>
      <c r="E2270" s="117">
        <v>2.480964593801423</v>
      </c>
      <c r="F2270" s="112" t="s">
        <v>3044</v>
      </c>
      <c r="G2270" s="112" t="b">
        <v>0</v>
      </c>
      <c r="H2270" s="112" t="b">
        <v>0</v>
      </c>
      <c r="I2270" s="112" t="b">
        <v>0</v>
      </c>
      <c r="J2270" s="112" t="b">
        <v>1</v>
      </c>
      <c r="K2270" s="112" t="b">
        <v>0</v>
      </c>
      <c r="L2270" s="112" t="b">
        <v>0</v>
      </c>
    </row>
    <row r="2271" spans="1:12" ht="15">
      <c r="A2271" s="112" t="s">
        <v>4509</v>
      </c>
      <c r="B2271" s="112" t="s">
        <v>4510</v>
      </c>
      <c r="C2271" s="112">
        <v>2</v>
      </c>
      <c r="D2271" s="117">
        <v>0.0011331802885290807</v>
      </c>
      <c r="E2271" s="117">
        <v>2.958085848521085</v>
      </c>
      <c r="F2271" s="112" t="s">
        <v>3044</v>
      </c>
      <c r="G2271" s="112" t="b">
        <v>1</v>
      </c>
      <c r="H2271" s="112" t="b">
        <v>0</v>
      </c>
      <c r="I2271" s="112" t="b">
        <v>0</v>
      </c>
      <c r="J2271" s="112" t="b">
        <v>0</v>
      </c>
      <c r="K2271" s="112" t="b">
        <v>0</v>
      </c>
      <c r="L2271" s="112" t="b">
        <v>0</v>
      </c>
    </row>
    <row r="2272" spans="1:12" ht="15">
      <c r="A2272" s="112" t="s">
        <v>4510</v>
      </c>
      <c r="B2272" s="112" t="s">
        <v>3615</v>
      </c>
      <c r="C2272" s="112">
        <v>2</v>
      </c>
      <c r="D2272" s="117">
        <v>0.0011331802885290807</v>
      </c>
      <c r="E2272" s="117">
        <v>2.958085848521085</v>
      </c>
      <c r="F2272" s="112" t="s">
        <v>3044</v>
      </c>
      <c r="G2272" s="112" t="b">
        <v>0</v>
      </c>
      <c r="H2272" s="112" t="b">
        <v>0</v>
      </c>
      <c r="I2272" s="112" t="b">
        <v>0</v>
      </c>
      <c r="J2272" s="112" t="b">
        <v>0</v>
      </c>
      <c r="K2272" s="112" t="b">
        <v>0</v>
      </c>
      <c r="L2272" s="112" t="b">
        <v>0</v>
      </c>
    </row>
    <row r="2273" spans="1:12" ht="15">
      <c r="A2273" s="112" t="s">
        <v>3615</v>
      </c>
      <c r="B2273" s="112" t="s">
        <v>3232</v>
      </c>
      <c r="C2273" s="112">
        <v>2</v>
      </c>
      <c r="D2273" s="117">
        <v>0.0011331802885290807</v>
      </c>
      <c r="E2273" s="117">
        <v>2.3048733347457415</v>
      </c>
      <c r="F2273" s="112" t="s">
        <v>3044</v>
      </c>
      <c r="G2273" s="112" t="b">
        <v>0</v>
      </c>
      <c r="H2273" s="112" t="b">
        <v>0</v>
      </c>
      <c r="I2273" s="112" t="b">
        <v>0</v>
      </c>
      <c r="J2273" s="112" t="b">
        <v>0</v>
      </c>
      <c r="K2273" s="112" t="b">
        <v>0</v>
      </c>
      <c r="L2273" s="112" t="b">
        <v>0</v>
      </c>
    </row>
    <row r="2274" spans="1:12" ht="15">
      <c r="A2274" s="112" t="s">
        <v>3200</v>
      </c>
      <c r="B2274" s="112" t="s">
        <v>3415</v>
      </c>
      <c r="C2274" s="112">
        <v>2</v>
      </c>
      <c r="D2274" s="117">
        <v>0.0011331802885290807</v>
      </c>
      <c r="E2274" s="117">
        <v>2.112987808506828</v>
      </c>
      <c r="F2274" s="112" t="s">
        <v>3044</v>
      </c>
      <c r="G2274" s="112" t="b">
        <v>0</v>
      </c>
      <c r="H2274" s="112" t="b">
        <v>0</v>
      </c>
      <c r="I2274" s="112" t="b">
        <v>0</v>
      </c>
      <c r="J2274" s="112" t="b">
        <v>0</v>
      </c>
      <c r="K2274" s="112" t="b">
        <v>0</v>
      </c>
      <c r="L2274" s="112" t="b">
        <v>0</v>
      </c>
    </row>
    <row r="2275" spans="1:12" ht="15">
      <c r="A2275" s="112" t="s">
        <v>3415</v>
      </c>
      <c r="B2275" s="112" t="s">
        <v>4511</v>
      </c>
      <c r="C2275" s="112">
        <v>2</v>
      </c>
      <c r="D2275" s="117">
        <v>0.0011331802885290807</v>
      </c>
      <c r="E2275" s="117">
        <v>2.6570558528571038</v>
      </c>
      <c r="F2275" s="112" t="s">
        <v>3044</v>
      </c>
      <c r="G2275" s="112" t="b">
        <v>0</v>
      </c>
      <c r="H2275" s="112" t="b">
        <v>0</v>
      </c>
      <c r="I2275" s="112" t="b">
        <v>0</v>
      </c>
      <c r="J2275" s="112" t="b">
        <v>0</v>
      </c>
      <c r="K2275" s="112" t="b">
        <v>0</v>
      </c>
      <c r="L2275" s="112" t="b">
        <v>0</v>
      </c>
    </row>
    <row r="2276" spans="1:12" ht="15">
      <c r="A2276" s="112" t="s">
        <v>4511</v>
      </c>
      <c r="B2276" s="112" t="s">
        <v>3504</v>
      </c>
      <c r="C2276" s="112">
        <v>2</v>
      </c>
      <c r="D2276" s="117">
        <v>0.0011331802885290807</v>
      </c>
      <c r="E2276" s="117">
        <v>2.480964593801423</v>
      </c>
      <c r="F2276" s="112" t="s">
        <v>3044</v>
      </c>
      <c r="G2276" s="112" t="b">
        <v>0</v>
      </c>
      <c r="H2276" s="112" t="b">
        <v>0</v>
      </c>
      <c r="I2276" s="112" t="b">
        <v>0</v>
      </c>
      <c r="J2276" s="112" t="b">
        <v>0</v>
      </c>
      <c r="K2276" s="112" t="b">
        <v>0</v>
      </c>
      <c r="L2276" s="112" t="b">
        <v>0</v>
      </c>
    </row>
    <row r="2277" spans="1:12" ht="15">
      <c r="A2277" s="112" t="s">
        <v>3504</v>
      </c>
      <c r="B2277" s="112" t="s">
        <v>4512</v>
      </c>
      <c r="C2277" s="112">
        <v>2</v>
      </c>
      <c r="D2277" s="117">
        <v>0.0011331802885290807</v>
      </c>
      <c r="E2277" s="117">
        <v>2.480964593801423</v>
      </c>
      <c r="F2277" s="112" t="s">
        <v>3044</v>
      </c>
      <c r="G2277" s="112" t="b">
        <v>0</v>
      </c>
      <c r="H2277" s="112" t="b">
        <v>0</v>
      </c>
      <c r="I2277" s="112" t="b">
        <v>0</v>
      </c>
      <c r="J2277" s="112" t="b">
        <v>0</v>
      </c>
      <c r="K2277" s="112" t="b">
        <v>0</v>
      </c>
      <c r="L2277" s="112" t="b">
        <v>0</v>
      </c>
    </row>
    <row r="2278" spans="1:12" ht="15">
      <c r="A2278" s="112" t="s">
        <v>4512</v>
      </c>
      <c r="B2278" s="112" t="s">
        <v>3200</v>
      </c>
      <c r="C2278" s="112">
        <v>2</v>
      </c>
      <c r="D2278" s="117">
        <v>0.0011331802885290807</v>
      </c>
      <c r="E2278" s="117">
        <v>2.3048733347457415</v>
      </c>
      <c r="F2278" s="112" t="s">
        <v>3044</v>
      </c>
      <c r="G2278" s="112" t="b">
        <v>0</v>
      </c>
      <c r="H2278" s="112" t="b">
        <v>0</v>
      </c>
      <c r="I2278" s="112" t="b">
        <v>0</v>
      </c>
      <c r="J2278" s="112" t="b">
        <v>0</v>
      </c>
      <c r="K2278" s="112" t="b">
        <v>0</v>
      </c>
      <c r="L2278" s="112" t="b">
        <v>0</v>
      </c>
    </row>
    <row r="2279" spans="1:12" ht="15">
      <c r="A2279" s="112" t="s">
        <v>3089</v>
      </c>
      <c r="B2279" s="112" t="s">
        <v>3084</v>
      </c>
      <c r="C2279" s="112">
        <v>30</v>
      </c>
      <c r="D2279" s="117">
        <v>0.015497935989896308</v>
      </c>
      <c r="E2279" s="117">
        <v>1.4721578351881124</v>
      </c>
      <c r="F2279" s="112" t="s">
        <v>3045</v>
      </c>
      <c r="G2279" s="112" t="b">
        <v>0</v>
      </c>
      <c r="H2279" s="112" t="b">
        <v>0</v>
      </c>
      <c r="I2279" s="112" t="b">
        <v>0</v>
      </c>
      <c r="J2279" s="112" t="b">
        <v>0</v>
      </c>
      <c r="K2279" s="112" t="b">
        <v>0</v>
      </c>
      <c r="L2279" s="112" t="b">
        <v>0</v>
      </c>
    </row>
    <row r="2280" spans="1:12" ht="15">
      <c r="A2280" s="112" t="s">
        <v>3086</v>
      </c>
      <c r="B2280" s="112" t="s">
        <v>3079</v>
      </c>
      <c r="C2280" s="112">
        <v>14</v>
      </c>
      <c r="D2280" s="117">
        <v>0.0016406716609048085</v>
      </c>
      <c r="E2280" s="117">
        <v>1.8565450175538547</v>
      </c>
      <c r="F2280" s="112" t="s">
        <v>3045</v>
      </c>
      <c r="G2280" s="112" t="b">
        <v>0</v>
      </c>
      <c r="H2280" s="112" t="b">
        <v>0</v>
      </c>
      <c r="I2280" s="112" t="b">
        <v>0</v>
      </c>
      <c r="J2280" s="112" t="b">
        <v>0</v>
      </c>
      <c r="K2280" s="112" t="b">
        <v>0</v>
      </c>
      <c r="L2280" s="112" t="b">
        <v>0</v>
      </c>
    </row>
    <row r="2281" spans="1:12" ht="15">
      <c r="A2281" s="112" t="s">
        <v>3089</v>
      </c>
      <c r="B2281" s="112" t="s">
        <v>3103</v>
      </c>
      <c r="C2281" s="112">
        <v>14</v>
      </c>
      <c r="D2281" s="117">
        <v>0.006188106061444426</v>
      </c>
      <c r="E2281" s="117">
        <v>1.465675707660192</v>
      </c>
      <c r="F2281" s="112" t="s">
        <v>3045</v>
      </c>
      <c r="G2281" s="112" t="b">
        <v>0</v>
      </c>
      <c r="H2281" s="112" t="b">
        <v>0</v>
      </c>
      <c r="I2281" s="112" t="b">
        <v>0</v>
      </c>
      <c r="J2281" s="112" t="b">
        <v>0</v>
      </c>
      <c r="K2281" s="112" t="b">
        <v>0</v>
      </c>
      <c r="L2281" s="112" t="b">
        <v>0</v>
      </c>
    </row>
    <row r="2282" spans="1:12" ht="15">
      <c r="A2282" s="112" t="s">
        <v>3081</v>
      </c>
      <c r="B2282" s="112" t="s">
        <v>3089</v>
      </c>
      <c r="C2282" s="112">
        <v>13</v>
      </c>
      <c r="D2282" s="117">
        <v>0.005746098485626967</v>
      </c>
      <c r="E2282" s="117">
        <v>1.1836135510721908</v>
      </c>
      <c r="F2282" s="112" t="s">
        <v>3045</v>
      </c>
      <c r="G2282" s="112" t="b">
        <v>0</v>
      </c>
      <c r="H2282" s="112" t="b">
        <v>0</v>
      </c>
      <c r="I2282" s="112" t="b">
        <v>0</v>
      </c>
      <c r="J2282" s="112" t="b">
        <v>0</v>
      </c>
      <c r="K2282" s="112" t="b">
        <v>0</v>
      </c>
      <c r="L2282" s="112" t="b">
        <v>0</v>
      </c>
    </row>
    <row r="2283" spans="1:12" ht="15">
      <c r="A2283" s="112" t="s">
        <v>3082</v>
      </c>
      <c r="B2283" s="112" t="s">
        <v>3086</v>
      </c>
      <c r="C2283" s="112">
        <v>11</v>
      </c>
      <c r="D2283" s="117">
        <v>0.0019769134043604733</v>
      </c>
      <c r="E2283" s="117">
        <v>1.6985641550806165</v>
      </c>
      <c r="F2283" s="112" t="s">
        <v>3045</v>
      </c>
      <c r="G2283" s="112" t="b">
        <v>0</v>
      </c>
      <c r="H2283" s="112" t="b">
        <v>0</v>
      </c>
      <c r="I2283" s="112" t="b">
        <v>0</v>
      </c>
      <c r="J2283" s="112" t="b">
        <v>0</v>
      </c>
      <c r="K2283" s="112" t="b">
        <v>0</v>
      </c>
      <c r="L2283" s="112" t="b">
        <v>0</v>
      </c>
    </row>
    <row r="2284" spans="1:12" ht="15">
      <c r="A2284" s="112" t="s">
        <v>3095</v>
      </c>
      <c r="B2284" s="112" t="s">
        <v>3082</v>
      </c>
      <c r="C2284" s="112">
        <v>10</v>
      </c>
      <c r="D2284" s="117">
        <v>0.0020443145123713808</v>
      </c>
      <c r="E2284" s="117">
        <v>1.742601665247018</v>
      </c>
      <c r="F2284" s="112" t="s">
        <v>3045</v>
      </c>
      <c r="G2284" s="112" t="b">
        <v>0</v>
      </c>
      <c r="H2284" s="112" t="b">
        <v>0</v>
      </c>
      <c r="I2284" s="112" t="b">
        <v>0</v>
      </c>
      <c r="J2284" s="112" t="b">
        <v>0</v>
      </c>
      <c r="K2284" s="112" t="b">
        <v>0</v>
      </c>
      <c r="L2284" s="112" t="b">
        <v>0</v>
      </c>
    </row>
    <row r="2285" spans="1:12" ht="15">
      <c r="A2285" s="112" t="s">
        <v>3088</v>
      </c>
      <c r="B2285" s="112" t="s">
        <v>3078</v>
      </c>
      <c r="C2285" s="112">
        <v>9</v>
      </c>
      <c r="D2285" s="117">
        <v>0.0026721920998636086</v>
      </c>
      <c r="E2285" s="117">
        <v>1.7923041212991664</v>
      </c>
      <c r="F2285" s="112" t="s">
        <v>3045</v>
      </c>
      <c r="G2285" s="112" t="b">
        <v>0</v>
      </c>
      <c r="H2285" s="112" t="b">
        <v>0</v>
      </c>
      <c r="I2285" s="112" t="b">
        <v>0</v>
      </c>
      <c r="J2285" s="112" t="b">
        <v>1</v>
      </c>
      <c r="K2285" s="112" t="b">
        <v>0</v>
      </c>
      <c r="L2285" s="112" t="b">
        <v>0</v>
      </c>
    </row>
    <row r="2286" spans="1:12" ht="15">
      <c r="A2286" s="112" t="s">
        <v>3084</v>
      </c>
      <c r="B2286" s="112" t="s">
        <v>3128</v>
      </c>
      <c r="C2286" s="112">
        <v>9</v>
      </c>
      <c r="D2286" s="117">
        <v>0.004649380796968892</v>
      </c>
      <c r="E2286" s="117">
        <v>1.5927317663939622</v>
      </c>
      <c r="F2286" s="112" t="s">
        <v>3045</v>
      </c>
      <c r="G2286" s="112" t="b">
        <v>0</v>
      </c>
      <c r="H2286" s="112" t="b">
        <v>0</v>
      </c>
      <c r="I2286" s="112" t="b">
        <v>0</v>
      </c>
      <c r="J2286" s="112" t="b">
        <v>0</v>
      </c>
      <c r="K2286" s="112" t="b">
        <v>0</v>
      </c>
      <c r="L2286" s="112" t="b">
        <v>0</v>
      </c>
    </row>
    <row r="2287" spans="1:12" ht="15">
      <c r="A2287" s="112" t="s">
        <v>3128</v>
      </c>
      <c r="B2287" s="112" t="s">
        <v>3130</v>
      </c>
      <c r="C2287" s="112">
        <v>9</v>
      </c>
      <c r="D2287" s="117">
        <v>0.004649380796968892</v>
      </c>
      <c r="E2287" s="117">
        <v>2.1768801684132226</v>
      </c>
      <c r="F2287" s="112" t="s">
        <v>3045</v>
      </c>
      <c r="G2287" s="112" t="b">
        <v>0</v>
      </c>
      <c r="H2287" s="112" t="b">
        <v>0</v>
      </c>
      <c r="I2287" s="112" t="b">
        <v>0</v>
      </c>
      <c r="J2287" s="112" t="b">
        <v>0</v>
      </c>
      <c r="K2287" s="112" t="b">
        <v>0</v>
      </c>
      <c r="L2287" s="112" t="b">
        <v>0</v>
      </c>
    </row>
    <row r="2288" spans="1:12" ht="15">
      <c r="A2288" s="112" t="s">
        <v>3097</v>
      </c>
      <c r="B2288" s="112" t="s">
        <v>3080</v>
      </c>
      <c r="C2288" s="112">
        <v>8</v>
      </c>
      <c r="D2288" s="117">
        <v>0.006411571012882178</v>
      </c>
      <c r="E2288" s="117">
        <v>1.4223928362273723</v>
      </c>
      <c r="F2288" s="112" t="s">
        <v>3045</v>
      </c>
      <c r="G2288" s="112" t="b">
        <v>0</v>
      </c>
      <c r="H2288" s="112" t="b">
        <v>0</v>
      </c>
      <c r="I2288" s="112" t="b">
        <v>0</v>
      </c>
      <c r="J2288" s="112" t="b">
        <v>0</v>
      </c>
      <c r="K2288" s="112" t="b">
        <v>0</v>
      </c>
      <c r="L2288" s="112" t="b">
        <v>0</v>
      </c>
    </row>
    <row r="2289" spans="1:12" ht="15">
      <c r="A2289" s="112" t="s">
        <v>3085</v>
      </c>
      <c r="B2289" s="112" t="s">
        <v>3081</v>
      </c>
      <c r="C2289" s="112">
        <v>8</v>
      </c>
      <c r="D2289" s="117">
        <v>0.0020983054033684185</v>
      </c>
      <c r="E2289" s="117">
        <v>1.4120928795875602</v>
      </c>
      <c r="F2289" s="112" t="s">
        <v>3045</v>
      </c>
      <c r="G2289" s="112" t="b">
        <v>0</v>
      </c>
      <c r="H2289" s="112" t="b">
        <v>0</v>
      </c>
      <c r="I2289" s="112" t="b">
        <v>0</v>
      </c>
      <c r="J2289" s="112" t="b">
        <v>0</v>
      </c>
      <c r="K2289" s="112" t="b">
        <v>0</v>
      </c>
      <c r="L2289" s="112" t="b">
        <v>0</v>
      </c>
    </row>
    <row r="2290" spans="1:12" ht="15">
      <c r="A2290" s="112" t="s">
        <v>3094</v>
      </c>
      <c r="B2290" s="112" t="s">
        <v>3105</v>
      </c>
      <c r="C2290" s="112">
        <v>8</v>
      </c>
      <c r="D2290" s="117">
        <v>0.003073206813068358</v>
      </c>
      <c r="E2290" s="117">
        <v>1.866090335460085</v>
      </c>
      <c r="F2290" s="112" t="s">
        <v>3045</v>
      </c>
      <c r="G2290" s="112" t="b">
        <v>0</v>
      </c>
      <c r="H2290" s="112" t="b">
        <v>0</v>
      </c>
      <c r="I2290" s="112" t="b">
        <v>0</v>
      </c>
      <c r="J2290" s="112" t="b">
        <v>0</v>
      </c>
      <c r="K2290" s="112" t="b">
        <v>0</v>
      </c>
      <c r="L2290" s="112" t="b">
        <v>0</v>
      </c>
    </row>
    <row r="2291" spans="1:12" ht="15">
      <c r="A2291" s="112" t="s">
        <v>3082</v>
      </c>
      <c r="B2291" s="112" t="s">
        <v>3078</v>
      </c>
      <c r="C2291" s="112">
        <v>7</v>
      </c>
      <c r="D2291" s="117">
        <v>0.002358149261534291</v>
      </c>
      <c r="E2291" s="117">
        <v>1.2681863039032804</v>
      </c>
      <c r="F2291" s="112" t="s">
        <v>3045</v>
      </c>
      <c r="G2291" s="112" t="b">
        <v>0</v>
      </c>
      <c r="H2291" s="112" t="b">
        <v>0</v>
      </c>
      <c r="I2291" s="112" t="b">
        <v>0</v>
      </c>
      <c r="J2291" s="112" t="b">
        <v>1</v>
      </c>
      <c r="K2291" s="112" t="b">
        <v>0</v>
      </c>
      <c r="L2291" s="112" t="b">
        <v>0</v>
      </c>
    </row>
    <row r="2292" spans="1:12" ht="15">
      <c r="A2292" s="112" t="s">
        <v>3099</v>
      </c>
      <c r="B2292" s="112" t="s">
        <v>3132</v>
      </c>
      <c r="C2292" s="112">
        <v>7</v>
      </c>
      <c r="D2292" s="117">
        <v>0.003094053030722213</v>
      </c>
      <c r="E2292" s="117">
        <v>1.7711148222292283</v>
      </c>
      <c r="F2292" s="112" t="s">
        <v>3045</v>
      </c>
      <c r="G2292" s="112" t="b">
        <v>0</v>
      </c>
      <c r="H2292" s="112" t="b">
        <v>0</v>
      </c>
      <c r="I2292" s="112" t="b">
        <v>0</v>
      </c>
      <c r="J2292" s="112" t="b">
        <v>0</v>
      </c>
      <c r="K2292" s="112" t="b">
        <v>0</v>
      </c>
      <c r="L2292" s="112" t="b">
        <v>0</v>
      </c>
    </row>
    <row r="2293" spans="1:12" ht="15">
      <c r="A2293" s="112" t="s">
        <v>3111</v>
      </c>
      <c r="B2293" s="112" t="s">
        <v>3094</v>
      </c>
      <c r="C2293" s="112">
        <v>6</v>
      </c>
      <c r="D2293" s="117">
        <v>0.002652045454904754</v>
      </c>
      <c r="E2293" s="117">
        <v>1.360940357140179</v>
      </c>
      <c r="F2293" s="112" t="s">
        <v>3045</v>
      </c>
      <c r="G2293" s="112" t="b">
        <v>0</v>
      </c>
      <c r="H2293" s="112" t="b">
        <v>0</v>
      </c>
      <c r="I2293" s="112" t="b">
        <v>0</v>
      </c>
      <c r="J2293" s="112" t="b">
        <v>0</v>
      </c>
      <c r="K2293" s="112" t="b">
        <v>0</v>
      </c>
      <c r="L2293" s="112" t="b">
        <v>0</v>
      </c>
    </row>
    <row r="2294" spans="1:12" ht="15">
      <c r="A2294" s="112" t="s">
        <v>3145</v>
      </c>
      <c r="B2294" s="112" t="s">
        <v>3191</v>
      </c>
      <c r="C2294" s="112">
        <v>6</v>
      </c>
      <c r="D2294" s="117">
        <v>0.0030995871979792615</v>
      </c>
      <c r="E2294" s="117">
        <v>2.3731748135571906</v>
      </c>
      <c r="F2294" s="112" t="s">
        <v>3045</v>
      </c>
      <c r="G2294" s="112" t="b">
        <v>0</v>
      </c>
      <c r="H2294" s="112" t="b">
        <v>0</v>
      </c>
      <c r="I2294" s="112" t="b">
        <v>0</v>
      </c>
      <c r="J2294" s="112" t="b">
        <v>0</v>
      </c>
      <c r="K2294" s="112" t="b">
        <v>0</v>
      </c>
      <c r="L2294" s="112" t="b">
        <v>0</v>
      </c>
    </row>
    <row r="2295" spans="1:12" ht="15">
      <c r="A2295" s="112" t="s">
        <v>3099</v>
      </c>
      <c r="B2295" s="112" t="s">
        <v>3143</v>
      </c>
      <c r="C2295" s="112">
        <v>6</v>
      </c>
      <c r="D2295" s="117">
        <v>0.0048086782596616345</v>
      </c>
      <c r="E2295" s="117">
        <v>1.7711148222292283</v>
      </c>
      <c r="F2295" s="112" t="s">
        <v>3045</v>
      </c>
      <c r="G2295" s="112" t="b">
        <v>0</v>
      </c>
      <c r="H2295" s="112" t="b">
        <v>0</v>
      </c>
      <c r="I2295" s="112" t="b">
        <v>0</v>
      </c>
      <c r="J2295" s="112" t="b">
        <v>0</v>
      </c>
      <c r="K2295" s="112" t="b">
        <v>0</v>
      </c>
      <c r="L2295" s="112" t="b">
        <v>0</v>
      </c>
    </row>
    <row r="2296" spans="1:12" ht="15">
      <c r="A2296" s="112" t="s">
        <v>3111</v>
      </c>
      <c r="B2296" s="112" t="s">
        <v>3135</v>
      </c>
      <c r="C2296" s="112">
        <v>6</v>
      </c>
      <c r="D2296" s="117">
        <v>0.0048086782596616345</v>
      </c>
      <c r="E2296" s="117">
        <v>1.6619703528041603</v>
      </c>
      <c r="F2296" s="112" t="s">
        <v>3045</v>
      </c>
      <c r="G2296" s="112" t="b">
        <v>0</v>
      </c>
      <c r="H2296" s="112" t="b">
        <v>0</v>
      </c>
      <c r="I2296" s="112" t="b">
        <v>0</v>
      </c>
      <c r="J2296" s="112" t="b">
        <v>0</v>
      </c>
      <c r="K2296" s="112" t="b">
        <v>0</v>
      </c>
      <c r="L2296" s="112" t="b">
        <v>0</v>
      </c>
    </row>
    <row r="2297" spans="1:12" ht="15">
      <c r="A2297" s="112" t="s">
        <v>3082</v>
      </c>
      <c r="B2297" s="112" t="s">
        <v>3088</v>
      </c>
      <c r="C2297" s="112">
        <v>5</v>
      </c>
      <c r="D2297" s="117">
        <v>0.0019207542581677237</v>
      </c>
      <c r="E2297" s="117">
        <v>1.5991795229447048</v>
      </c>
      <c r="F2297" s="112" t="s">
        <v>3045</v>
      </c>
      <c r="G2297" s="112" t="b">
        <v>0</v>
      </c>
      <c r="H2297" s="112" t="b">
        <v>0</v>
      </c>
      <c r="I2297" s="112" t="b">
        <v>0</v>
      </c>
      <c r="J2297" s="112" t="b">
        <v>0</v>
      </c>
      <c r="K2297" s="112" t="b">
        <v>0</v>
      </c>
      <c r="L2297" s="112" t="b">
        <v>0</v>
      </c>
    </row>
    <row r="2298" spans="1:12" ht="15">
      <c r="A2298" s="112" t="s">
        <v>3078</v>
      </c>
      <c r="B2298" s="112" t="s">
        <v>3095</v>
      </c>
      <c r="C2298" s="112">
        <v>5</v>
      </c>
      <c r="D2298" s="117">
        <v>0.0019207542581677237</v>
      </c>
      <c r="E2298" s="117">
        <v>1.4779101640772037</v>
      </c>
      <c r="F2298" s="112" t="s">
        <v>3045</v>
      </c>
      <c r="G2298" s="112" t="b">
        <v>1</v>
      </c>
      <c r="H2298" s="112" t="b">
        <v>0</v>
      </c>
      <c r="I2298" s="112" t="b">
        <v>0</v>
      </c>
      <c r="J2298" s="112" t="b">
        <v>0</v>
      </c>
      <c r="K2298" s="112" t="b">
        <v>0</v>
      </c>
      <c r="L2298" s="112" t="b">
        <v>0</v>
      </c>
    </row>
    <row r="2299" spans="1:12" ht="15">
      <c r="A2299" s="112" t="s">
        <v>3081</v>
      </c>
      <c r="B2299" s="112" t="s">
        <v>3097</v>
      </c>
      <c r="C2299" s="112">
        <v>5</v>
      </c>
      <c r="D2299" s="117">
        <v>0.003108634881069329</v>
      </c>
      <c r="E2299" s="117">
        <v>1.1110628839235792</v>
      </c>
      <c r="F2299" s="112" t="s">
        <v>3045</v>
      </c>
      <c r="G2299" s="112" t="b">
        <v>0</v>
      </c>
      <c r="H2299" s="112" t="b">
        <v>0</v>
      </c>
      <c r="I2299" s="112" t="b">
        <v>0</v>
      </c>
      <c r="J2299" s="112" t="b">
        <v>0</v>
      </c>
      <c r="K2299" s="112" t="b">
        <v>0</v>
      </c>
      <c r="L2299" s="112" t="b">
        <v>0</v>
      </c>
    </row>
    <row r="2300" spans="1:12" ht="15">
      <c r="A2300" s="112" t="s">
        <v>3087</v>
      </c>
      <c r="B2300" s="112" t="s">
        <v>3081</v>
      </c>
      <c r="C2300" s="112">
        <v>5</v>
      </c>
      <c r="D2300" s="117">
        <v>0.0019207542581677237</v>
      </c>
      <c r="E2300" s="117">
        <v>1.2659648439093223</v>
      </c>
      <c r="F2300" s="112" t="s">
        <v>3045</v>
      </c>
      <c r="G2300" s="112" t="b">
        <v>0</v>
      </c>
      <c r="H2300" s="112" t="b">
        <v>0</v>
      </c>
      <c r="I2300" s="112" t="b">
        <v>0</v>
      </c>
      <c r="J2300" s="112" t="b">
        <v>0</v>
      </c>
      <c r="K2300" s="112" t="b">
        <v>0</v>
      </c>
      <c r="L2300" s="112" t="b">
        <v>0</v>
      </c>
    </row>
    <row r="2301" spans="1:12" ht="15">
      <c r="A2301" s="112" t="s">
        <v>3173</v>
      </c>
      <c r="B2301" s="112" t="s">
        <v>3102</v>
      </c>
      <c r="C2301" s="112">
        <v>5</v>
      </c>
      <c r="D2301" s="117">
        <v>0.003108634881069329</v>
      </c>
      <c r="E2301" s="117">
        <v>2.519302849235429</v>
      </c>
      <c r="F2301" s="112" t="s">
        <v>3045</v>
      </c>
      <c r="G2301" s="112" t="b">
        <v>0</v>
      </c>
      <c r="H2301" s="112" t="b">
        <v>0</v>
      </c>
      <c r="I2301" s="112" t="b">
        <v>0</v>
      </c>
      <c r="J2301" s="112" t="b">
        <v>0</v>
      </c>
      <c r="K2301" s="112" t="b">
        <v>0</v>
      </c>
      <c r="L2301" s="112" t="b">
        <v>0</v>
      </c>
    </row>
    <row r="2302" spans="1:12" ht="15">
      <c r="A2302" s="112" t="s">
        <v>3139</v>
      </c>
      <c r="B2302" s="112" t="s">
        <v>3084</v>
      </c>
      <c r="C2302" s="112">
        <v>5</v>
      </c>
      <c r="D2302" s="117">
        <v>0.004007231883051362</v>
      </c>
      <c r="E2302" s="117">
        <v>1.4343692742987126</v>
      </c>
      <c r="F2302" s="112" t="s">
        <v>3045</v>
      </c>
      <c r="G2302" s="112" t="b">
        <v>0</v>
      </c>
      <c r="H2302" s="112" t="b">
        <v>0</v>
      </c>
      <c r="I2302" s="112" t="b">
        <v>0</v>
      </c>
      <c r="J2302" s="112" t="b">
        <v>0</v>
      </c>
      <c r="K2302" s="112" t="b">
        <v>0</v>
      </c>
      <c r="L2302" s="112" t="b">
        <v>0</v>
      </c>
    </row>
    <row r="2303" spans="1:12" ht="15">
      <c r="A2303" s="112" t="s">
        <v>3103</v>
      </c>
      <c r="B2303" s="112" t="s">
        <v>3225</v>
      </c>
      <c r="C2303" s="112">
        <v>5</v>
      </c>
      <c r="D2303" s="117">
        <v>0.004007231883051362</v>
      </c>
      <c r="E2303" s="117">
        <v>1.9630003484681413</v>
      </c>
      <c r="F2303" s="112" t="s">
        <v>3045</v>
      </c>
      <c r="G2303" s="112" t="b">
        <v>0</v>
      </c>
      <c r="H2303" s="112" t="b">
        <v>0</v>
      </c>
      <c r="I2303" s="112" t="b">
        <v>0</v>
      </c>
      <c r="J2303" s="112" t="b">
        <v>0</v>
      </c>
      <c r="K2303" s="112" t="b">
        <v>0</v>
      </c>
      <c r="L2303" s="112" t="b">
        <v>0</v>
      </c>
    </row>
    <row r="2304" spans="1:12" ht="15">
      <c r="A2304" s="112" t="s">
        <v>3225</v>
      </c>
      <c r="B2304" s="112" t="s">
        <v>3274</v>
      </c>
      <c r="C2304" s="112">
        <v>5</v>
      </c>
      <c r="D2304" s="117">
        <v>0.004007231883051362</v>
      </c>
      <c r="E2304" s="117">
        <v>2.440121603187804</v>
      </c>
      <c r="F2304" s="112" t="s">
        <v>3045</v>
      </c>
      <c r="G2304" s="112" t="b">
        <v>0</v>
      </c>
      <c r="H2304" s="112" t="b">
        <v>0</v>
      </c>
      <c r="I2304" s="112" t="b">
        <v>0</v>
      </c>
      <c r="J2304" s="112" t="b">
        <v>0</v>
      </c>
      <c r="K2304" s="112" t="b">
        <v>0</v>
      </c>
      <c r="L2304" s="112" t="b">
        <v>0</v>
      </c>
    </row>
    <row r="2305" spans="1:12" ht="15">
      <c r="A2305" s="112" t="s">
        <v>3135</v>
      </c>
      <c r="B2305" s="112" t="s">
        <v>3091</v>
      </c>
      <c r="C2305" s="112">
        <v>5</v>
      </c>
      <c r="D2305" s="117">
        <v>0.004007231883051362</v>
      </c>
      <c r="E2305" s="117">
        <v>1.6205776676459351</v>
      </c>
      <c r="F2305" s="112" t="s">
        <v>3045</v>
      </c>
      <c r="G2305" s="112" t="b">
        <v>0</v>
      </c>
      <c r="H2305" s="112" t="b">
        <v>0</v>
      </c>
      <c r="I2305" s="112" t="b">
        <v>0</v>
      </c>
      <c r="J2305" s="112" t="b">
        <v>0</v>
      </c>
      <c r="K2305" s="112" t="b">
        <v>0</v>
      </c>
      <c r="L2305" s="112" t="b">
        <v>0</v>
      </c>
    </row>
    <row r="2306" spans="1:12" ht="15">
      <c r="A2306" s="112" t="s">
        <v>3352</v>
      </c>
      <c r="B2306" s="112" t="s">
        <v>3487</v>
      </c>
      <c r="C2306" s="112">
        <v>5</v>
      </c>
      <c r="D2306" s="117">
        <v>0.004007231883051362</v>
      </c>
      <c r="E2306" s="117">
        <v>2.519302849235429</v>
      </c>
      <c r="F2306" s="112" t="s">
        <v>3045</v>
      </c>
      <c r="G2306" s="112" t="b">
        <v>0</v>
      </c>
      <c r="H2306" s="112" t="b">
        <v>0</v>
      </c>
      <c r="I2306" s="112" t="b">
        <v>0</v>
      </c>
      <c r="J2306" s="112" t="b">
        <v>0</v>
      </c>
      <c r="K2306" s="112" t="b">
        <v>0</v>
      </c>
      <c r="L2306" s="112" t="b">
        <v>0</v>
      </c>
    </row>
    <row r="2307" spans="1:12" ht="15">
      <c r="A2307" s="112" t="s">
        <v>3234</v>
      </c>
      <c r="B2307" s="112" t="s">
        <v>3486</v>
      </c>
      <c r="C2307" s="112">
        <v>5</v>
      </c>
      <c r="D2307" s="117">
        <v>0.004007231883051362</v>
      </c>
      <c r="E2307" s="117">
        <v>2.0599103614761978</v>
      </c>
      <c r="F2307" s="112" t="s">
        <v>3045</v>
      </c>
      <c r="G2307" s="112" t="b">
        <v>0</v>
      </c>
      <c r="H2307" s="112" t="b">
        <v>0</v>
      </c>
      <c r="I2307" s="112" t="b">
        <v>0</v>
      </c>
      <c r="J2307" s="112" t="b">
        <v>0</v>
      </c>
      <c r="K2307" s="112" t="b">
        <v>0</v>
      </c>
      <c r="L2307" s="112" t="b">
        <v>0</v>
      </c>
    </row>
    <row r="2308" spans="1:12" ht="15">
      <c r="A2308" s="112" t="s">
        <v>3223</v>
      </c>
      <c r="B2308" s="112" t="s">
        <v>3245</v>
      </c>
      <c r="C2308" s="112">
        <v>5</v>
      </c>
      <c r="D2308" s="117">
        <v>0.004007231883051362</v>
      </c>
      <c r="E2308" s="117">
        <v>2.519302849235429</v>
      </c>
      <c r="F2308" s="112" t="s">
        <v>3045</v>
      </c>
      <c r="G2308" s="112" t="b">
        <v>0</v>
      </c>
      <c r="H2308" s="112" t="b">
        <v>0</v>
      </c>
      <c r="I2308" s="112" t="b">
        <v>0</v>
      </c>
      <c r="J2308" s="112" t="b">
        <v>0</v>
      </c>
      <c r="K2308" s="112" t="b">
        <v>0</v>
      </c>
      <c r="L2308" s="112" t="b">
        <v>0</v>
      </c>
    </row>
    <row r="2309" spans="1:12" ht="15">
      <c r="A2309" s="112" t="s">
        <v>3087</v>
      </c>
      <c r="B2309" s="112" t="s">
        <v>3085</v>
      </c>
      <c r="C2309" s="112">
        <v>4</v>
      </c>
      <c r="D2309" s="117">
        <v>0.0020663914653195076</v>
      </c>
      <c r="E2309" s="117">
        <v>1.443755887842898</v>
      </c>
      <c r="F2309" s="112" t="s">
        <v>3045</v>
      </c>
      <c r="G2309" s="112" t="b">
        <v>0</v>
      </c>
      <c r="H2309" s="112" t="b">
        <v>0</v>
      </c>
      <c r="I2309" s="112" t="b">
        <v>0</v>
      </c>
      <c r="J2309" s="112" t="b">
        <v>0</v>
      </c>
      <c r="K2309" s="112" t="b">
        <v>0</v>
      </c>
      <c r="L2309" s="112" t="b">
        <v>0</v>
      </c>
    </row>
    <row r="2310" spans="1:12" ht="15">
      <c r="A2310" s="112" t="s">
        <v>3108</v>
      </c>
      <c r="B2310" s="112" t="s">
        <v>3081</v>
      </c>
      <c r="C2310" s="112">
        <v>4</v>
      </c>
      <c r="D2310" s="117">
        <v>0.0017680303032698362</v>
      </c>
      <c r="E2310" s="117">
        <v>1.5370316161958604</v>
      </c>
      <c r="F2310" s="112" t="s">
        <v>3045</v>
      </c>
      <c r="G2310" s="112" t="b">
        <v>0</v>
      </c>
      <c r="H2310" s="112" t="b">
        <v>0</v>
      </c>
      <c r="I2310" s="112" t="b">
        <v>0</v>
      </c>
      <c r="J2310" s="112" t="b">
        <v>0</v>
      </c>
      <c r="K2310" s="112" t="b">
        <v>0</v>
      </c>
      <c r="L2310" s="112" t="b">
        <v>0</v>
      </c>
    </row>
    <row r="2311" spans="1:12" ht="15">
      <c r="A2311" s="112" t="s">
        <v>3092</v>
      </c>
      <c r="B2311" s="112" t="s">
        <v>3081</v>
      </c>
      <c r="C2311" s="112">
        <v>4</v>
      </c>
      <c r="D2311" s="117">
        <v>0.0017680303032698362</v>
      </c>
      <c r="E2311" s="117">
        <v>1.2737901814212789</v>
      </c>
      <c r="F2311" s="112" t="s">
        <v>3045</v>
      </c>
      <c r="G2311" s="112" t="b">
        <v>0</v>
      </c>
      <c r="H2311" s="112" t="b">
        <v>0</v>
      </c>
      <c r="I2311" s="112" t="b">
        <v>0</v>
      </c>
      <c r="J2311" s="112" t="b">
        <v>0</v>
      </c>
      <c r="K2311" s="112" t="b">
        <v>0</v>
      </c>
      <c r="L2311" s="112" t="b">
        <v>0</v>
      </c>
    </row>
    <row r="2312" spans="1:12" ht="15">
      <c r="A2312" s="112" t="s">
        <v>3195</v>
      </c>
      <c r="B2312" s="112" t="s">
        <v>3203</v>
      </c>
      <c r="C2312" s="112">
        <v>4</v>
      </c>
      <c r="D2312" s="117">
        <v>0.0017680303032698362</v>
      </c>
      <c r="E2312" s="117">
        <v>2.422392836227372</v>
      </c>
      <c r="F2312" s="112" t="s">
        <v>3045</v>
      </c>
      <c r="G2312" s="112" t="b">
        <v>0</v>
      </c>
      <c r="H2312" s="112" t="b">
        <v>0</v>
      </c>
      <c r="I2312" s="112" t="b">
        <v>0</v>
      </c>
      <c r="J2312" s="112" t="b">
        <v>0</v>
      </c>
      <c r="K2312" s="112" t="b">
        <v>0</v>
      </c>
      <c r="L2312" s="112" t="b">
        <v>0</v>
      </c>
    </row>
    <row r="2313" spans="1:12" ht="15">
      <c r="A2313" s="112" t="s">
        <v>3109</v>
      </c>
      <c r="B2313" s="112" t="s">
        <v>3091</v>
      </c>
      <c r="C2313" s="112">
        <v>4</v>
      </c>
      <c r="D2313" s="117">
        <v>0.0017680303032698362</v>
      </c>
      <c r="E2313" s="117">
        <v>1.6328121240629467</v>
      </c>
      <c r="F2313" s="112" t="s">
        <v>3045</v>
      </c>
      <c r="G2313" s="112" t="b">
        <v>0</v>
      </c>
      <c r="H2313" s="112" t="b">
        <v>0</v>
      </c>
      <c r="I2313" s="112" t="b">
        <v>0</v>
      </c>
      <c r="J2313" s="112" t="b">
        <v>0</v>
      </c>
      <c r="K2313" s="112" t="b">
        <v>0</v>
      </c>
      <c r="L2313" s="112" t="b">
        <v>0</v>
      </c>
    </row>
    <row r="2314" spans="1:12" ht="15">
      <c r="A2314" s="112" t="s">
        <v>3091</v>
      </c>
      <c r="B2314" s="112" t="s">
        <v>3243</v>
      </c>
      <c r="C2314" s="112">
        <v>4</v>
      </c>
      <c r="D2314" s="117">
        <v>0.0017680303032698362</v>
      </c>
      <c r="E2314" s="117">
        <v>1.69975891369356</v>
      </c>
      <c r="F2314" s="112" t="s">
        <v>3045</v>
      </c>
      <c r="G2314" s="112" t="b">
        <v>0</v>
      </c>
      <c r="H2314" s="112" t="b">
        <v>0</v>
      </c>
      <c r="I2314" s="112" t="b">
        <v>0</v>
      </c>
      <c r="J2314" s="112" t="b">
        <v>0</v>
      </c>
      <c r="K2314" s="112" t="b">
        <v>0</v>
      </c>
      <c r="L2314" s="112" t="b">
        <v>0</v>
      </c>
    </row>
    <row r="2315" spans="1:12" ht="15">
      <c r="A2315" s="112" t="s">
        <v>3090</v>
      </c>
      <c r="B2315" s="112" t="s">
        <v>3089</v>
      </c>
      <c r="C2315" s="112">
        <v>4</v>
      </c>
      <c r="D2315" s="117">
        <v>0.0017680303032698362</v>
      </c>
      <c r="E2315" s="117">
        <v>1.0307521327349844</v>
      </c>
      <c r="F2315" s="112" t="s">
        <v>3045</v>
      </c>
      <c r="G2315" s="112" t="b">
        <v>0</v>
      </c>
      <c r="H2315" s="112" t="b">
        <v>0</v>
      </c>
      <c r="I2315" s="112" t="b">
        <v>0</v>
      </c>
      <c r="J2315" s="112" t="b">
        <v>0</v>
      </c>
      <c r="K2315" s="112" t="b">
        <v>0</v>
      </c>
      <c r="L2315" s="112" t="b">
        <v>0</v>
      </c>
    </row>
    <row r="2316" spans="1:12" ht="15">
      <c r="A2316" s="112" t="s">
        <v>3105</v>
      </c>
      <c r="B2316" s="112" t="s">
        <v>3121</v>
      </c>
      <c r="C2316" s="112">
        <v>4</v>
      </c>
      <c r="D2316" s="117">
        <v>0.0017680303032698362</v>
      </c>
      <c r="E2316" s="117">
        <v>1.9172428579074663</v>
      </c>
      <c r="F2316" s="112" t="s">
        <v>3045</v>
      </c>
      <c r="G2316" s="112" t="b">
        <v>0</v>
      </c>
      <c r="H2316" s="112" t="b">
        <v>0</v>
      </c>
      <c r="I2316" s="112" t="b">
        <v>0</v>
      </c>
      <c r="J2316" s="112" t="b">
        <v>0</v>
      </c>
      <c r="K2316" s="112" t="b">
        <v>0</v>
      </c>
      <c r="L2316" s="112" t="b">
        <v>0</v>
      </c>
    </row>
    <row r="2317" spans="1:12" ht="15">
      <c r="A2317" s="112" t="s">
        <v>3084</v>
      </c>
      <c r="B2317" s="112" t="s">
        <v>3087</v>
      </c>
      <c r="C2317" s="112">
        <v>4</v>
      </c>
      <c r="D2317" s="117">
        <v>0.0017680303032698362</v>
      </c>
      <c r="E2317" s="117">
        <v>1.0944212126043618</v>
      </c>
      <c r="F2317" s="112" t="s">
        <v>3045</v>
      </c>
      <c r="G2317" s="112" t="b">
        <v>0</v>
      </c>
      <c r="H2317" s="112" t="b">
        <v>0</v>
      </c>
      <c r="I2317" s="112" t="b">
        <v>0</v>
      </c>
      <c r="J2317" s="112" t="b">
        <v>0</v>
      </c>
      <c r="K2317" s="112" t="b">
        <v>0</v>
      </c>
      <c r="L2317" s="112" t="b">
        <v>0</v>
      </c>
    </row>
    <row r="2318" spans="1:12" ht="15">
      <c r="A2318" s="112" t="s">
        <v>3094</v>
      </c>
      <c r="B2318" s="112" t="s">
        <v>3089</v>
      </c>
      <c r="C2318" s="112">
        <v>4</v>
      </c>
      <c r="D2318" s="117">
        <v>0.0017680303032698362</v>
      </c>
      <c r="E2318" s="117">
        <v>0.9216076633099164</v>
      </c>
      <c r="F2318" s="112" t="s">
        <v>3045</v>
      </c>
      <c r="G2318" s="112" t="b">
        <v>0</v>
      </c>
      <c r="H2318" s="112" t="b">
        <v>0</v>
      </c>
      <c r="I2318" s="112" t="b">
        <v>0</v>
      </c>
      <c r="J2318" s="112" t="b">
        <v>0</v>
      </c>
      <c r="K2318" s="112" t="b">
        <v>0</v>
      </c>
      <c r="L2318" s="112" t="b">
        <v>0</v>
      </c>
    </row>
    <row r="2319" spans="1:12" ht="15">
      <c r="A2319" s="112" t="s">
        <v>3190</v>
      </c>
      <c r="B2319" s="112" t="s">
        <v>3131</v>
      </c>
      <c r="C2319" s="112">
        <v>4</v>
      </c>
      <c r="D2319" s="117">
        <v>0.0017680303032698362</v>
      </c>
      <c r="E2319" s="117">
        <v>2.2182728535714475</v>
      </c>
      <c r="F2319" s="112" t="s">
        <v>3045</v>
      </c>
      <c r="G2319" s="112" t="b">
        <v>0</v>
      </c>
      <c r="H2319" s="112" t="b">
        <v>0</v>
      </c>
      <c r="I2319" s="112" t="b">
        <v>0</v>
      </c>
      <c r="J2319" s="112" t="b">
        <v>0</v>
      </c>
      <c r="K2319" s="112" t="b">
        <v>0</v>
      </c>
      <c r="L2319" s="112" t="b">
        <v>0</v>
      </c>
    </row>
    <row r="2320" spans="1:12" ht="15">
      <c r="A2320" s="112" t="s">
        <v>3121</v>
      </c>
      <c r="B2320" s="112" t="s">
        <v>3169</v>
      </c>
      <c r="C2320" s="112">
        <v>4</v>
      </c>
      <c r="D2320" s="117">
        <v>0.0017680303032698362</v>
      </c>
      <c r="E2320" s="117">
        <v>2.315182866579504</v>
      </c>
      <c r="F2320" s="112" t="s">
        <v>3045</v>
      </c>
      <c r="G2320" s="112" t="b">
        <v>0</v>
      </c>
      <c r="H2320" s="112" t="b">
        <v>0</v>
      </c>
      <c r="I2320" s="112" t="b">
        <v>0</v>
      </c>
      <c r="J2320" s="112" t="b">
        <v>0</v>
      </c>
      <c r="K2320" s="112" t="b">
        <v>0</v>
      </c>
      <c r="L2320" s="112" t="b">
        <v>0</v>
      </c>
    </row>
    <row r="2321" spans="1:12" ht="15">
      <c r="A2321" s="112" t="s">
        <v>3169</v>
      </c>
      <c r="B2321" s="112" t="s">
        <v>3267</v>
      </c>
      <c r="C2321" s="112">
        <v>4</v>
      </c>
      <c r="D2321" s="117">
        <v>0.0017680303032698362</v>
      </c>
      <c r="E2321" s="117">
        <v>2.616212862243485</v>
      </c>
      <c r="F2321" s="112" t="s">
        <v>3045</v>
      </c>
      <c r="G2321" s="112" t="b">
        <v>0</v>
      </c>
      <c r="H2321" s="112" t="b">
        <v>0</v>
      </c>
      <c r="I2321" s="112" t="b">
        <v>0</v>
      </c>
      <c r="J2321" s="112" t="b">
        <v>1</v>
      </c>
      <c r="K2321" s="112" t="b">
        <v>0</v>
      </c>
      <c r="L2321" s="112" t="b">
        <v>0</v>
      </c>
    </row>
    <row r="2322" spans="1:12" ht="15">
      <c r="A2322" s="112" t="s">
        <v>3267</v>
      </c>
      <c r="B2322" s="112" t="s">
        <v>3268</v>
      </c>
      <c r="C2322" s="112">
        <v>4</v>
      </c>
      <c r="D2322" s="117">
        <v>0.0017680303032698362</v>
      </c>
      <c r="E2322" s="117">
        <v>2.616212862243485</v>
      </c>
      <c r="F2322" s="112" t="s">
        <v>3045</v>
      </c>
      <c r="G2322" s="112" t="b">
        <v>1</v>
      </c>
      <c r="H2322" s="112" t="b">
        <v>0</v>
      </c>
      <c r="I2322" s="112" t="b">
        <v>0</v>
      </c>
      <c r="J2322" s="112" t="b">
        <v>0</v>
      </c>
      <c r="K2322" s="112" t="b">
        <v>0</v>
      </c>
      <c r="L2322" s="112" t="b">
        <v>0</v>
      </c>
    </row>
    <row r="2323" spans="1:12" ht="15">
      <c r="A2323" s="112" t="s">
        <v>3268</v>
      </c>
      <c r="B2323" s="112" t="s">
        <v>3244</v>
      </c>
      <c r="C2323" s="112">
        <v>4</v>
      </c>
      <c r="D2323" s="117">
        <v>0.0017680303032698362</v>
      </c>
      <c r="E2323" s="117">
        <v>2.616212862243485</v>
      </c>
      <c r="F2323" s="112" t="s">
        <v>3045</v>
      </c>
      <c r="G2323" s="112" t="b">
        <v>0</v>
      </c>
      <c r="H2323" s="112" t="b">
        <v>0</v>
      </c>
      <c r="I2323" s="112" t="b">
        <v>0</v>
      </c>
      <c r="J2323" s="112" t="b">
        <v>0</v>
      </c>
      <c r="K2323" s="112" t="b">
        <v>0</v>
      </c>
      <c r="L2323" s="112" t="b">
        <v>0</v>
      </c>
    </row>
    <row r="2324" spans="1:12" ht="15">
      <c r="A2324" s="112" t="s">
        <v>3244</v>
      </c>
      <c r="B2324" s="112" t="s">
        <v>3118</v>
      </c>
      <c r="C2324" s="112">
        <v>4</v>
      </c>
      <c r="D2324" s="117">
        <v>0.0017680303032698362</v>
      </c>
      <c r="E2324" s="117">
        <v>2.616212862243485</v>
      </c>
      <c r="F2324" s="112" t="s">
        <v>3045</v>
      </c>
      <c r="G2324" s="112" t="b">
        <v>0</v>
      </c>
      <c r="H2324" s="112" t="b">
        <v>0</v>
      </c>
      <c r="I2324" s="112" t="b">
        <v>0</v>
      </c>
      <c r="J2324" s="112" t="b">
        <v>0</v>
      </c>
      <c r="K2324" s="112" t="b">
        <v>0</v>
      </c>
      <c r="L2324" s="112" t="b">
        <v>0</v>
      </c>
    </row>
    <row r="2325" spans="1:12" ht="15">
      <c r="A2325" s="112" t="s">
        <v>3118</v>
      </c>
      <c r="B2325" s="112" t="s">
        <v>3206</v>
      </c>
      <c r="C2325" s="112">
        <v>4</v>
      </c>
      <c r="D2325" s="117">
        <v>0.0017680303032698362</v>
      </c>
      <c r="E2325" s="117">
        <v>2.616212862243485</v>
      </c>
      <c r="F2325" s="112" t="s">
        <v>3045</v>
      </c>
      <c r="G2325" s="112" t="b">
        <v>0</v>
      </c>
      <c r="H2325" s="112" t="b">
        <v>0</v>
      </c>
      <c r="I2325" s="112" t="b">
        <v>0</v>
      </c>
      <c r="J2325" s="112" t="b">
        <v>0</v>
      </c>
      <c r="K2325" s="112" t="b">
        <v>0</v>
      </c>
      <c r="L2325" s="112" t="b">
        <v>0</v>
      </c>
    </row>
    <row r="2326" spans="1:12" ht="15">
      <c r="A2326" s="112" t="s">
        <v>3105</v>
      </c>
      <c r="B2326" s="112" t="s">
        <v>3220</v>
      </c>
      <c r="C2326" s="112">
        <v>4</v>
      </c>
      <c r="D2326" s="117">
        <v>0.0017680303032698362</v>
      </c>
      <c r="E2326" s="117">
        <v>2.2182728535714475</v>
      </c>
      <c r="F2326" s="112" t="s">
        <v>3045</v>
      </c>
      <c r="G2326" s="112" t="b">
        <v>0</v>
      </c>
      <c r="H2326" s="112" t="b">
        <v>0</v>
      </c>
      <c r="I2326" s="112" t="b">
        <v>0</v>
      </c>
      <c r="J2326" s="112" t="b">
        <v>0</v>
      </c>
      <c r="K2326" s="112" t="b">
        <v>0</v>
      </c>
      <c r="L2326" s="112" t="b">
        <v>0</v>
      </c>
    </row>
    <row r="2327" spans="1:12" ht="15">
      <c r="A2327" s="112" t="s">
        <v>3220</v>
      </c>
      <c r="B2327" s="112" t="s">
        <v>3099</v>
      </c>
      <c r="C2327" s="112">
        <v>4</v>
      </c>
      <c r="D2327" s="117">
        <v>0.0017680303032698362</v>
      </c>
      <c r="E2327" s="117">
        <v>1.7711148222292283</v>
      </c>
      <c r="F2327" s="112" t="s">
        <v>3045</v>
      </c>
      <c r="G2327" s="112" t="b">
        <v>0</v>
      </c>
      <c r="H2327" s="112" t="b">
        <v>0</v>
      </c>
      <c r="I2327" s="112" t="b">
        <v>0</v>
      </c>
      <c r="J2327" s="112" t="b">
        <v>0</v>
      </c>
      <c r="K2327" s="112" t="b">
        <v>0</v>
      </c>
      <c r="L2327" s="112" t="b">
        <v>0</v>
      </c>
    </row>
    <row r="2328" spans="1:12" ht="15">
      <c r="A2328" s="112" t="s">
        <v>3099</v>
      </c>
      <c r="B2328" s="112" t="s">
        <v>3291</v>
      </c>
      <c r="C2328" s="112">
        <v>4</v>
      </c>
      <c r="D2328" s="117">
        <v>0.0017680303032698362</v>
      </c>
      <c r="E2328" s="117">
        <v>1.7711148222292283</v>
      </c>
      <c r="F2328" s="112" t="s">
        <v>3045</v>
      </c>
      <c r="G2328" s="112" t="b">
        <v>0</v>
      </c>
      <c r="H2328" s="112" t="b">
        <v>0</v>
      </c>
      <c r="I2328" s="112" t="b">
        <v>0</v>
      </c>
      <c r="J2328" s="112" t="b">
        <v>0</v>
      </c>
      <c r="K2328" s="112" t="b">
        <v>0</v>
      </c>
      <c r="L2328" s="112" t="b">
        <v>0</v>
      </c>
    </row>
    <row r="2329" spans="1:12" ht="15">
      <c r="A2329" s="112" t="s">
        <v>3291</v>
      </c>
      <c r="B2329" s="112" t="s">
        <v>3269</v>
      </c>
      <c r="C2329" s="112">
        <v>4</v>
      </c>
      <c r="D2329" s="117">
        <v>0.0017680303032698362</v>
      </c>
      <c r="E2329" s="117">
        <v>2.616212862243485</v>
      </c>
      <c r="F2329" s="112" t="s">
        <v>3045</v>
      </c>
      <c r="G2329" s="112" t="b">
        <v>0</v>
      </c>
      <c r="H2329" s="112" t="b">
        <v>0</v>
      </c>
      <c r="I2329" s="112" t="b">
        <v>0</v>
      </c>
      <c r="J2329" s="112" t="b">
        <v>0</v>
      </c>
      <c r="K2329" s="112" t="b">
        <v>0</v>
      </c>
      <c r="L2329" s="112" t="b">
        <v>0</v>
      </c>
    </row>
    <row r="2330" spans="1:12" ht="15">
      <c r="A2330" s="112" t="s">
        <v>3269</v>
      </c>
      <c r="B2330" s="112" t="s">
        <v>3292</v>
      </c>
      <c r="C2330" s="112">
        <v>4</v>
      </c>
      <c r="D2330" s="117">
        <v>0.0017680303032698362</v>
      </c>
      <c r="E2330" s="117">
        <v>2.616212862243485</v>
      </c>
      <c r="F2330" s="112" t="s">
        <v>3045</v>
      </c>
      <c r="G2330" s="112" t="b">
        <v>0</v>
      </c>
      <c r="H2330" s="112" t="b">
        <v>0</v>
      </c>
      <c r="I2330" s="112" t="b">
        <v>0</v>
      </c>
      <c r="J2330" s="112" t="b">
        <v>0</v>
      </c>
      <c r="K2330" s="112" t="b">
        <v>0</v>
      </c>
      <c r="L2330" s="112" t="b">
        <v>0</v>
      </c>
    </row>
    <row r="2331" spans="1:12" ht="15">
      <c r="A2331" s="112" t="s">
        <v>3292</v>
      </c>
      <c r="B2331" s="112" t="s">
        <v>3293</v>
      </c>
      <c r="C2331" s="112">
        <v>4</v>
      </c>
      <c r="D2331" s="117">
        <v>0.0017680303032698362</v>
      </c>
      <c r="E2331" s="117">
        <v>2.616212862243485</v>
      </c>
      <c r="F2331" s="112" t="s">
        <v>3045</v>
      </c>
      <c r="G2331" s="112" t="b">
        <v>0</v>
      </c>
      <c r="H2331" s="112" t="b">
        <v>0</v>
      </c>
      <c r="I2331" s="112" t="b">
        <v>0</v>
      </c>
      <c r="J2331" s="112" t="b">
        <v>0</v>
      </c>
      <c r="K2331" s="112" t="b">
        <v>0</v>
      </c>
      <c r="L2331" s="112" t="b">
        <v>0</v>
      </c>
    </row>
    <row r="2332" spans="1:12" ht="15">
      <c r="A2332" s="112" t="s">
        <v>3293</v>
      </c>
      <c r="B2332" s="112" t="s">
        <v>3099</v>
      </c>
      <c r="C2332" s="112">
        <v>4</v>
      </c>
      <c r="D2332" s="117">
        <v>0.0017680303032698362</v>
      </c>
      <c r="E2332" s="117">
        <v>1.7711148222292283</v>
      </c>
      <c r="F2332" s="112" t="s">
        <v>3045</v>
      </c>
      <c r="G2332" s="112" t="b">
        <v>0</v>
      </c>
      <c r="H2332" s="112" t="b">
        <v>0</v>
      </c>
      <c r="I2332" s="112" t="b">
        <v>0</v>
      </c>
      <c r="J2332" s="112" t="b">
        <v>0</v>
      </c>
      <c r="K2332" s="112" t="b">
        <v>0</v>
      </c>
      <c r="L2332" s="112" t="b">
        <v>0</v>
      </c>
    </row>
    <row r="2333" spans="1:12" ht="15">
      <c r="A2333" s="112" t="s">
        <v>3132</v>
      </c>
      <c r="B2333" s="112" t="s">
        <v>3294</v>
      </c>
      <c r="C2333" s="112">
        <v>4</v>
      </c>
      <c r="D2333" s="117">
        <v>0.0017680303032698362</v>
      </c>
      <c r="E2333" s="117">
        <v>2.3731748135571906</v>
      </c>
      <c r="F2333" s="112" t="s">
        <v>3045</v>
      </c>
      <c r="G2333" s="112" t="b">
        <v>0</v>
      </c>
      <c r="H2333" s="112" t="b">
        <v>0</v>
      </c>
      <c r="I2333" s="112" t="b">
        <v>0</v>
      </c>
      <c r="J2333" s="112" t="b">
        <v>0</v>
      </c>
      <c r="K2333" s="112" t="b">
        <v>0</v>
      </c>
      <c r="L2333" s="112" t="b">
        <v>0</v>
      </c>
    </row>
    <row r="2334" spans="1:12" ht="15">
      <c r="A2334" s="112" t="s">
        <v>3294</v>
      </c>
      <c r="B2334" s="112" t="s">
        <v>3150</v>
      </c>
      <c r="C2334" s="112">
        <v>4</v>
      </c>
      <c r="D2334" s="117">
        <v>0.0017680303032698362</v>
      </c>
      <c r="E2334" s="117">
        <v>2.315182866579504</v>
      </c>
      <c r="F2334" s="112" t="s">
        <v>3045</v>
      </c>
      <c r="G2334" s="112" t="b">
        <v>0</v>
      </c>
      <c r="H2334" s="112" t="b">
        <v>0</v>
      </c>
      <c r="I2334" s="112" t="b">
        <v>0</v>
      </c>
      <c r="J2334" s="112" t="b">
        <v>1</v>
      </c>
      <c r="K2334" s="112" t="b">
        <v>0</v>
      </c>
      <c r="L2334" s="112" t="b">
        <v>0</v>
      </c>
    </row>
    <row r="2335" spans="1:12" ht="15">
      <c r="A2335" s="112" t="s">
        <v>3255</v>
      </c>
      <c r="B2335" s="112" t="s">
        <v>3111</v>
      </c>
      <c r="C2335" s="112">
        <v>4</v>
      </c>
      <c r="D2335" s="117">
        <v>0.003205785506441089</v>
      </c>
      <c r="E2335" s="117">
        <v>1.3987289180295788</v>
      </c>
      <c r="F2335" s="112" t="s">
        <v>3045</v>
      </c>
      <c r="G2335" s="112" t="b">
        <v>0</v>
      </c>
      <c r="H2335" s="112" t="b">
        <v>0</v>
      </c>
      <c r="I2335" s="112" t="b">
        <v>0</v>
      </c>
      <c r="J2335" s="112" t="b">
        <v>0</v>
      </c>
      <c r="K2335" s="112" t="b">
        <v>0</v>
      </c>
      <c r="L2335" s="112" t="b">
        <v>0</v>
      </c>
    </row>
    <row r="2336" spans="1:12" ht="15">
      <c r="A2336" s="112" t="s">
        <v>3484</v>
      </c>
      <c r="B2336" s="112" t="s">
        <v>3692</v>
      </c>
      <c r="C2336" s="112">
        <v>4</v>
      </c>
      <c r="D2336" s="117">
        <v>0.003205785506441089</v>
      </c>
      <c r="E2336" s="117">
        <v>2.4401216031878037</v>
      </c>
      <c r="F2336" s="112" t="s">
        <v>3045</v>
      </c>
      <c r="G2336" s="112" t="b">
        <v>0</v>
      </c>
      <c r="H2336" s="112" t="b">
        <v>0</v>
      </c>
      <c r="I2336" s="112" t="b">
        <v>0</v>
      </c>
      <c r="J2336" s="112" t="b">
        <v>0</v>
      </c>
      <c r="K2336" s="112" t="b">
        <v>0</v>
      </c>
      <c r="L2336" s="112" t="b">
        <v>0</v>
      </c>
    </row>
    <row r="2337" spans="1:12" ht="15">
      <c r="A2337" s="112" t="s">
        <v>3117</v>
      </c>
      <c r="B2337" s="112" t="s">
        <v>3117</v>
      </c>
      <c r="C2337" s="112">
        <v>3</v>
      </c>
      <c r="D2337" s="117">
        <v>0.0015497935989896307</v>
      </c>
      <c r="E2337" s="117">
        <v>2.0051980282625963</v>
      </c>
      <c r="F2337" s="112" t="s">
        <v>3045</v>
      </c>
      <c r="G2337" s="112" t="b">
        <v>0</v>
      </c>
      <c r="H2337" s="112" t="b">
        <v>0</v>
      </c>
      <c r="I2337" s="112" t="b">
        <v>0</v>
      </c>
      <c r="J2337" s="112" t="b">
        <v>0</v>
      </c>
      <c r="K2337" s="112" t="b">
        <v>0</v>
      </c>
      <c r="L2337" s="112" t="b">
        <v>0</v>
      </c>
    </row>
    <row r="2338" spans="1:12" ht="15">
      <c r="A2338" s="112" t="s">
        <v>3309</v>
      </c>
      <c r="B2338" s="112" t="s">
        <v>3078</v>
      </c>
      <c r="C2338" s="112">
        <v>3</v>
      </c>
      <c r="D2338" s="117">
        <v>0.0018651809286415974</v>
      </c>
      <c r="E2338" s="117">
        <v>1.7131228752515415</v>
      </c>
      <c r="F2338" s="112" t="s">
        <v>3045</v>
      </c>
      <c r="G2338" s="112" t="b">
        <v>0</v>
      </c>
      <c r="H2338" s="112" t="b">
        <v>0</v>
      </c>
      <c r="I2338" s="112" t="b">
        <v>0</v>
      </c>
      <c r="J2338" s="112" t="b">
        <v>1</v>
      </c>
      <c r="K2338" s="112" t="b">
        <v>0</v>
      </c>
      <c r="L2338" s="112" t="b">
        <v>0</v>
      </c>
    </row>
    <row r="2339" spans="1:12" ht="15">
      <c r="A2339" s="112" t="s">
        <v>3081</v>
      </c>
      <c r="B2339" s="112" t="s">
        <v>3087</v>
      </c>
      <c r="C2339" s="112">
        <v>3</v>
      </c>
      <c r="D2339" s="117">
        <v>0.0015497935989896307</v>
      </c>
      <c r="E2339" s="117">
        <v>1.044116094292966</v>
      </c>
      <c r="F2339" s="112" t="s">
        <v>3045</v>
      </c>
      <c r="G2339" s="112" t="b">
        <v>0</v>
      </c>
      <c r="H2339" s="112" t="b">
        <v>0</v>
      </c>
      <c r="I2339" s="112" t="b">
        <v>0</v>
      </c>
      <c r="J2339" s="112" t="b">
        <v>0</v>
      </c>
      <c r="K2339" s="112" t="b">
        <v>0</v>
      </c>
      <c r="L2339" s="112" t="b">
        <v>0</v>
      </c>
    </row>
    <row r="2340" spans="1:12" ht="15">
      <c r="A2340" s="112" t="s">
        <v>3090</v>
      </c>
      <c r="B2340" s="112" t="s">
        <v>3101</v>
      </c>
      <c r="C2340" s="112">
        <v>3</v>
      </c>
      <c r="D2340" s="117">
        <v>0.0015497935989896307</v>
      </c>
      <c r="E2340" s="117">
        <v>1.704168032598615</v>
      </c>
      <c r="F2340" s="112" t="s">
        <v>3045</v>
      </c>
      <c r="G2340" s="112" t="b">
        <v>0</v>
      </c>
      <c r="H2340" s="112" t="b">
        <v>0</v>
      </c>
      <c r="I2340" s="112" t="b">
        <v>0</v>
      </c>
      <c r="J2340" s="112" t="b">
        <v>0</v>
      </c>
      <c r="K2340" s="112" t="b">
        <v>0</v>
      </c>
      <c r="L2340" s="112" t="b">
        <v>0</v>
      </c>
    </row>
    <row r="2341" spans="1:12" ht="15">
      <c r="A2341" s="112" t="s">
        <v>3101</v>
      </c>
      <c r="B2341" s="112" t="s">
        <v>3109</v>
      </c>
      <c r="C2341" s="112">
        <v>3</v>
      </c>
      <c r="D2341" s="117">
        <v>0.0015497935989896307</v>
      </c>
      <c r="E2341" s="117">
        <v>2.0051980282625963</v>
      </c>
      <c r="F2341" s="112" t="s">
        <v>3045</v>
      </c>
      <c r="G2341" s="112" t="b">
        <v>0</v>
      </c>
      <c r="H2341" s="112" t="b">
        <v>0</v>
      </c>
      <c r="I2341" s="112" t="b">
        <v>0</v>
      </c>
      <c r="J2341" s="112" t="b">
        <v>0</v>
      </c>
      <c r="K2341" s="112" t="b">
        <v>0</v>
      </c>
      <c r="L2341" s="112" t="b">
        <v>0</v>
      </c>
    </row>
    <row r="2342" spans="1:12" ht="15">
      <c r="A2342" s="112" t="s">
        <v>3091</v>
      </c>
      <c r="B2342" s="112" t="s">
        <v>3113</v>
      </c>
      <c r="C2342" s="112">
        <v>3</v>
      </c>
      <c r="D2342" s="117">
        <v>0.0015497935989896307</v>
      </c>
      <c r="E2342" s="117">
        <v>1.3529714274689038</v>
      </c>
      <c r="F2342" s="112" t="s">
        <v>3045</v>
      </c>
      <c r="G2342" s="112" t="b">
        <v>0</v>
      </c>
      <c r="H2342" s="112" t="b">
        <v>0</v>
      </c>
      <c r="I2342" s="112" t="b">
        <v>0</v>
      </c>
      <c r="J2342" s="112" t="b">
        <v>0</v>
      </c>
      <c r="K2342" s="112" t="b">
        <v>0</v>
      </c>
      <c r="L2342" s="112" t="b">
        <v>0</v>
      </c>
    </row>
    <row r="2343" spans="1:12" ht="15">
      <c r="A2343" s="112" t="s">
        <v>3084</v>
      </c>
      <c r="B2343" s="112" t="s">
        <v>3109</v>
      </c>
      <c r="C2343" s="112">
        <v>3</v>
      </c>
      <c r="D2343" s="117">
        <v>0.0015497935989896307</v>
      </c>
      <c r="E2343" s="117">
        <v>1.2705124716600429</v>
      </c>
      <c r="F2343" s="112" t="s">
        <v>3045</v>
      </c>
      <c r="G2343" s="112" t="b">
        <v>0</v>
      </c>
      <c r="H2343" s="112" t="b">
        <v>0</v>
      </c>
      <c r="I2343" s="112" t="b">
        <v>0</v>
      </c>
      <c r="J2343" s="112" t="b">
        <v>0</v>
      </c>
      <c r="K2343" s="112" t="b">
        <v>0</v>
      </c>
      <c r="L2343" s="112" t="b">
        <v>0</v>
      </c>
    </row>
    <row r="2344" spans="1:12" ht="15">
      <c r="A2344" s="112" t="s">
        <v>3243</v>
      </c>
      <c r="B2344" s="112" t="s">
        <v>3089</v>
      </c>
      <c r="C2344" s="112">
        <v>3</v>
      </c>
      <c r="D2344" s="117">
        <v>0.0015497935989896307</v>
      </c>
      <c r="E2344" s="117">
        <v>1.2737901814212789</v>
      </c>
      <c r="F2344" s="112" t="s">
        <v>3045</v>
      </c>
      <c r="G2344" s="112" t="b">
        <v>0</v>
      </c>
      <c r="H2344" s="112" t="b">
        <v>0</v>
      </c>
      <c r="I2344" s="112" t="b">
        <v>0</v>
      </c>
      <c r="J2344" s="112" t="b">
        <v>0</v>
      </c>
      <c r="K2344" s="112" t="b">
        <v>0</v>
      </c>
      <c r="L2344" s="112" t="b">
        <v>0</v>
      </c>
    </row>
    <row r="2345" spans="1:12" ht="15">
      <c r="A2345" s="112" t="s">
        <v>3130</v>
      </c>
      <c r="B2345" s="112" t="s">
        <v>3111</v>
      </c>
      <c r="C2345" s="112">
        <v>3</v>
      </c>
      <c r="D2345" s="117">
        <v>0.0015497935989896307</v>
      </c>
      <c r="E2345" s="117">
        <v>1.360940357140179</v>
      </c>
      <c r="F2345" s="112" t="s">
        <v>3045</v>
      </c>
      <c r="G2345" s="112" t="b">
        <v>0</v>
      </c>
      <c r="H2345" s="112" t="b">
        <v>0</v>
      </c>
      <c r="I2345" s="112" t="b">
        <v>0</v>
      </c>
      <c r="J2345" s="112" t="b">
        <v>0</v>
      </c>
      <c r="K2345" s="112" t="b">
        <v>0</v>
      </c>
      <c r="L2345" s="112" t="b">
        <v>0</v>
      </c>
    </row>
    <row r="2346" spans="1:12" ht="15">
      <c r="A2346" s="112" t="s">
        <v>3121</v>
      </c>
      <c r="B2346" s="112" t="s">
        <v>3089</v>
      </c>
      <c r="C2346" s="112">
        <v>3</v>
      </c>
      <c r="D2346" s="117">
        <v>0.0015497935989896307</v>
      </c>
      <c r="E2346" s="117">
        <v>1.1488514448129787</v>
      </c>
      <c r="F2346" s="112" t="s">
        <v>3045</v>
      </c>
      <c r="G2346" s="112" t="b">
        <v>0</v>
      </c>
      <c r="H2346" s="112" t="b">
        <v>0</v>
      </c>
      <c r="I2346" s="112" t="b">
        <v>0</v>
      </c>
      <c r="J2346" s="112" t="b">
        <v>0</v>
      </c>
      <c r="K2346" s="112" t="b">
        <v>0</v>
      </c>
      <c r="L2346" s="112" t="b">
        <v>0</v>
      </c>
    </row>
    <row r="2347" spans="1:12" ht="15">
      <c r="A2347" s="112" t="s">
        <v>3084</v>
      </c>
      <c r="B2347" s="112" t="s">
        <v>3089</v>
      </c>
      <c r="C2347" s="112">
        <v>3</v>
      </c>
      <c r="D2347" s="117">
        <v>0.0015497935989896307</v>
      </c>
      <c r="E2347" s="117">
        <v>0.47215783518811233</v>
      </c>
      <c r="F2347" s="112" t="s">
        <v>3045</v>
      </c>
      <c r="G2347" s="112" t="b">
        <v>0</v>
      </c>
      <c r="H2347" s="112" t="b">
        <v>0</v>
      </c>
      <c r="I2347" s="112" t="b">
        <v>0</v>
      </c>
      <c r="J2347" s="112" t="b">
        <v>0</v>
      </c>
      <c r="K2347" s="112" t="b">
        <v>0</v>
      </c>
      <c r="L2347" s="112" t="b">
        <v>0</v>
      </c>
    </row>
    <row r="2348" spans="1:12" ht="15">
      <c r="A2348" s="112" t="s">
        <v>3084</v>
      </c>
      <c r="B2348" s="112" t="s">
        <v>3085</v>
      </c>
      <c r="C2348" s="112">
        <v>3</v>
      </c>
      <c r="D2348" s="117">
        <v>0.0015497935989896307</v>
      </c>
      <c r="E2348" s="117">
        <v>0.8851615902960258</v>
      </c>
      <c r="F2348" s="112" t="s">
        <v>3045</v>
      </c>
      <c r="G2348" s="112" t="b">
        <v>0</v>
      </c>
      <c r="H2348" s="112" t="b">
        <v>0</v>
      </c>
      <c r="I2348" s="112" t="b">
        <v>0</v>
      </c>
      <c r="J2348" s="112" t="b">
        <v>0</v>
      </c>
      <c r="K2348" s="112" t="b">
        <v>0</v>
      </c>
      <c r="L2348" s="112" t="b">
        <v>0</v>
      </c>
    </row>
    <row r="2349" spans="1:12" ht="15">
      <c r="A2349" s="112" t="s">
        <v>3084</v>
      </c>
      <c r="B2349" s="112" t="s">
        <v>3108</v>
      </c>
      <c r="C2349" s="112">
        <v>3</v>
      </c>
      <c r="D2349" s="117">
        <v>0.0015497935989896307</v>
      </c>
      <c r="E2349" s="117">
        <v>1.3374592612906562</v>
      </c>
      <c r="F2349" s="112" t="s">
        <v>3045</v>
      </c>
      <c r="G2349" s="112" t="b">
        <v>0</v>
      </c>
      <c r="H2349" s="112" t="b">
        <v>0</v>
      </c>
      <c r="I2349" s="112" t="b">
        <v>0</v>
      </c>
      <c r="J2349" s="112" t="b">
        <v>0</v>
      </c>
      <c r="K2349" s="112" t="b">
        <v>0</v>
      </c>
      <c r="L2349" s="112" t="b">
        <v>0</v>
      </c>
    </row>
    <row r="2350" spans="1:12" ht="15">
      <c r="A2350" s="112" t="s">
        <v>3084</v>
      </c>
      <c r="B2350" s="112" t="s">
        <v>3092</v>
      </c>
      <c r="C2350" s="112">
        <v>3</v>
      </c>
      <c r="D2350" s="117">
        <v>0.0015497935989896307</v>
      </c>
      <c r="E2350" s="117">
        <v>1.036429265626675</v>
      </c>
      <c r="F2350" s="112" t="s">
        <v>3045</v>
      </c>
      <c r="G2350" s="112" t="b">
        <v>0</v>
      </c>
      <c r="H2350" s="112" t="b">
        <v>0</v>
      </c>
      <c r="I2350" s="112" t="b">
        <v>0</v>
      </c>
      <c r="J2350" s="112" t="b">
        <v>0</v>
      </c>
      <c r="K2350" s="112" t="b">
        <v>0</v>
      </c>
      <c r="L2350" s="112" t="b">
        <v>0</v>
      </c>
    </row>
    <row r="2351" spans="1:12" ht="15">
      <c r="A2351" s="112" t="s">
        <v>3084</v>
      </c>
      <c r="B2351" s="112" t="s">
        <v>3125</v>
      </c>
      <c r="C2351" s="112">
        <v>3</v>
      </c>
      <c r="D2351" s="117">
        <v>0.0015497935989896307</v>
      </c>
      <c r="E2351" s="117">
        <v>1.4166405073382808</v>
      </c>
      <c r="F2351" s="112" t="s">
        <v>3045</v>
      </c>
      <c r="G2351" s="112" t="b">
        <v>0</v>
      </c>
      <c r="H2351" s="112" t="b">
        <v>0</v>
      </c>
      <c r="I2351" s="112" t="b">
        <v>0</v>
      </c>
      <c r="J2351" s="112" t="b">
        <v>0</v>
      </c>
      <c r="K2351" s="112" t="b">
        <v>0</v>
      </c>
      <c r="L2351" s="112" t="b">
        <v>0</v>
      </c>
    </row>
    <row r="2352" spans="1:12" ht="15">
      <c r="A2352" s="112" t="s">
        <v>3125</v>
      </c>
      <c r="B2352" s="112" t="s">
        <v>3094</v>
      </c>
      <c r="C2352" s="112">
        <v>3</v>
      </c>
      <c r="D2352" s="117">
        <v>0.0015497935989896307</v>
      </c>
      <c r="E2352" s="117">
        <v>1.741151598851785</v>
      </c>
      <c r="F2352" s="112" t="s">
        <v>3045</v>
      </c>
      <c r="G2352" s="112" t="b">
        <v>0</v>
      </c>
      <c r="H2352" s="112" t="b">
        <v>0</v>
      </c>
      <c r="I2352" s="112" t="b">
        <v>0</v>
      </c>
      <c r="J2352" s="112" t="b">
        <v>0</v>
      </c>
      <c r="K2352" s="112" t="b">
        <v>0</v>
      </c>
      <c r="L2352" s="112" t="b">
        <v>0</v>
      </c>
    </row>
    <row r="2353" spans="1:12" ht="15">
      <c r="A2353" s="112" t="s">
        <v>3130</v>
      </c>
      <c r="B2353" s="112" t="s">
        <v>3190</v>
      </c>
      <c r="C2353" s="112">
        <v>3</v>
      </c>
      <c r="D2353" s="117">
        <v>0.0015497935989896307</v>
      </c>
      <c r="E2353" s="117">
        <v>2.042181594515766</v>
      </c>
      <c r="F2353" s="112" t="s">
        <v>3045</v>
      </c>
      <c r="G2353" s="112" t="b">
        <v>0</v>
      </c>
      <c r="H2353" s="112" t="b">
        <v>0</v>
      </c>
      <c r="I2353" s="112" t="b">
        <v>0</v>
      </c>
      <c r="J2353" s="112" t="b">
        <v>0</v>
      </c>
      <c r="K2353" s="112" t="b">
        <v>0</v>
      </c>
      <c r="L2353" s="112" t="b">
        <v>0</v>
      </c>
    </row>
    <row r="2354" spans="1:12" ht="15">
      <c r="A2354" s="112" t="s">
        <v>3131</v>
      </c>
      <c r="B2354" s="112" t="s">
        <v>3145</v>
      </c>
      <c r="C2354" s="112">
        <v>3</v>
      </c>
      <c r="D2354" s="117">
        <v>0.0015497935989896307</v>
      </c>
      <c r="E2354" s="117">
        <v>1.9472060812849095</v>
      </c>
      <c r="F2354" s="112" t="s">
        <v>3045</v>
      </c>
      <c r="G2354" s="112" t="b">
        <v>0</v>
      </c>
      <c r="H2354" s="112" t="b">
        <v>0</v>
      </c>
      <c r="I2354" s="112" t="b">
        <v>0</v>
      </c>
      <c r="J2354" s="112" t="b">
        <v>0</v>
      </c>
      <c r="K2354" s="112" t="b">
        <v>0</v>
      </c>
      <c r="L2354" s="112" t="b">
        <v>0</v>
      </c>
    </row>
    <row r="2355" spans="1:12" ht="15">
      <c r="A2355" s="112" t="s">
        <v>3191</v>
      </c>
      <c r="B2355" s="112" t="s">
        <v>3146</v>
      </c>
      <c r="C2355" s="112">
        <v>3</v>
      </c>
      <c r="D2355" s="117">
        <v>0.0015497935989896307</v>
      </c>
      <c r="E2355" s="117">
        <v>2.315182866579504</v>
      </c>
      <c r="F2355" s="112" t="s">
        <v>3045</v>
      </c>
      <c r="G2355" s="112" t="b">
        <v>0</v>
      </c>
      <c r="H2355" s="112" t="b">
        <v>0</v>
      </c>
      <c r="I2355" s="112" t="b">
        <v>0</v>
      </c>
      <c r="J2355" s="112" t="b">
        <v>0</v>
      </c>
      <c r="K2355" s="112" t="b">
        <v>0</v>
      </c>
      <c r="L2355" s="112" t="b">
        <v>0</v>
      </c>
    </row>
    <row r="2356" spans="1:12" ht="15">
      <c r="A2356" s="112" t="s">
        <v>3146</v>
      </c>
      <c r="B2356" s="112" t="s">
        <v>3145</v>
      </c>
      <c r="C2356" s="112">
        <v>3</v>
      </c>
      <c r="D2356" s="117">
        <v>0.0015497935989896307</v>
      </c>
      <c r="E2356" s="117">
        <v>2.2482360769488907</v>
      </c>
      <c r="F2356" s="112" t="s">
        <v>3045</v>
      </c>
      <c r="G2356" s="112" t="b">
        <v>0</v>
      </c>
      <c r="H2356" s="112" t="b">
        <v>0</v>
      </c>
      <c r="I2356" s="112" t="b">
        <v>0</v>
      </c>
      <c r="J2356" s="112" t="b">
        <v>0</v>
      </c>
      <c r="K2356" s="112" t="b">
        <v>0</v>
      </c>
      <c r="L2356" s="112" t="b">
        <v>0</v>
      </c>
    </row>
    <row r="2357" spans="1:12" ht="15">
      <c r="A2357" s="112" t="s">
        <v>3191</v>
      </c>
      <c r="B2357" s="112" t="s">
        <v>3372</v>
      </c>
      <c r="C2357" s="112">
        <v>3</v>
      </c>
      <c r="D2357" s="117">
        <v>0.0015497935989896307</v>
      </c>
      <c r="E2357" s="117">
        <v>2.4401216031878037</v>
      </c>
      <c r="F2357" s="112" t="s">
        <v>3045</v>
      </c>
      <c r="G2357" s="112" t="b">
        <v>0</v>
      </c>
      <c r="H2357" s="112" t="b">
        <v>0</v>
      </c>
      <c r="I2357" s="112" t="b">
        <v>0</v>
      </c>
      <c r="J2357" s="112" t="b">
        <v>0</v>
      </c>
      <c r="K2357" s="112" t="b">
        <v>0</v>
      </c>
      <c r="L2357" s="112" t="b">
        <v>0</v>
      </c>
    </row>
    <row r="2358" spans="1:12" ht="15">
      <c r="A2358" s="112" t="s">
        <v>3372</v>
      </c>
      <c r="B2358" s="112" t="s">
        <v>3099</v>
      </c>
      <c r="C2358" s="112">
        <v>3</v>
      </c>
      <c r="D2358" s="117">
        <v>0.0015497935989896307</v>
      </c>
      <c r="E2358" s="117">
        <v>1.7711148222292283</v>
      </c>
      <c r="F2358" s="112" t="s">
        <v>3045</v>
      </c>
      <c r="G2358" s="112" t="b">
        <v>0</v>
      </c>
      <c r="H2358" s="112" t="b">
        <v>0</v>
      </c>
      <c r="I2358" s="112" t="b">
        <v>0</v>
      </c>
      <c r="J2358" s="112" t="b">
        <v>0</v>
      </c>
      <c r="K2358" s="112" t="b">
        <v>0</v>
      </c>
      <c r="L2358" s="112" t="b">
        <v>0</v>
      </c>
    </row>
    <row r="2359" spans="1:12" ht="15">
      <c r="A2359" s="112" t="s">
        <v>3099</v>
      </c>
      <c r="B2359" s="112" t="s">
        <v>3099</v>
      </c>
      <c r="C2359" s="112">
        <v>3</v>
      </c>
      <c r="D2359" s="117">
        <v>0.0015497935989896307</v>
      </c>
      <c r="E2359" s="117">
        <v>0.8010780456066715</v>
      </c>
      <c r="F2359" s="112" t="s">
        <v>3045</v>
      </c>
      <c r="G2359" s="112" t="b">
        <v>0</v>
      </c>
      <c r="H2359" s="112" t="b">
        <v>0</v>
      </c>
      <c r="I2359" s="112" t="b">
        <v>0</v>
      </c>
      <c r="J2359" s="112" t="b">
        <v>0</v>
      </c>
      <c r="K2359" s="112" t="b">
        <v>0</v>
      </c>
      <c r="L2359" s="112" t="b">
        <v>0</v>
      </c>
    </row>
    <row r="2360" spans="1:12" ht="15">
      <c r="A2360" s="112" t="s">
        <v>3099</v>
      </c>
      <c r="B2360" s="112" t="s">
        <v>3205</v>
      </c>
      <c r="C2360" s="112">
        <v>3</v>
      </c>
      <c r="D2360" s="117">
        <v>0.0015497935989896307</v>
      </c>
      <c r="E2360" s="117">
        <v>1.549266072612872</v>
      </c>
      <c r="F2360" s="112" t="s">
        <v>3045</v>
      </c>
      <c r="G2360" s="112" t="b">
        <v>0</v>
      </c>
      <c r="H2360" s="112" t="b">
        <v>0</v>
      </c>
      <c r="I2360" s="112" t="b">
        <v>0</v>
      </c>
      <c r="J2360" s="112" t="b">
        <v>0</v>
      </c>
      <c r="K2360" s="112" t="b">
        <v>0</v>
      </c>
      <c r="L2360" s="112" t="b">
        <v>0</v>
      </c>
    </row>
    <row r="2361" spans="1:12" ht="15">
      <c r="A2361" s="112" t="s">
        <v>3205</v>
      </c>
      <c r="B2361" s="112" t="s">
        <v>3325</v>
      </c>
      <c r="C2361" s="112">
        <v>3</v>
      </c>
      <c r="D2361" s="117">
        <v>0.0015497935989896307</v>
      </c>
      <c r="E2361" s="117">
        <v>2.394364112627129</v>
      </c>
      <c r="F2361" s="112" t="s">
        <v>3045</v>
      </c>
      <c r="G2361" s="112" t="b">
        <v>0</v>
      </c>
      <c r="H2361" s="112" t="b">
        <v>0</v>
      </c>
      <c r="I2361" s="112" t="b">
        <v>0</v>
      </c>
      <c r="J2361" s="112" t="b">
        <v>0</v>
      </c>
      <c r="K2361" s="112" t="b">
        <v>0</v>
      </c>
      <c r="L2361" s="112" t="b">
        <v>0</v>
      </c>
    </row>
    <row r="2362" spans="1:12" ht="15">
      <c r="A2362" s="112" t="s">
        <v>3325</v>
      </c>
      <c r="B2362" s="112" t="s">
        <v>3326</v>
      </c>
      <c r="C2362" s="112">
        <v>3</v>
      </c>
      <c r="D2362" s="117">
        <v>0.0015497935989896307</v>
      </c>
      <c r="E2362" s="117">
        <v>2.491274125635185</v>
      </c>
      <c r="F2362" s="112" t="s">
        <v>3045</v>
      </c>
      <c r="G2362" s="112" t="b">
        <v>0</v>
      </c>
      <c r="H2362" s="112" t="b">
        <v>0</v>
      </c>
      <c r="I2362" s="112" t="b">
        <v>0</v>
      </c>
      <c r="J2362" s="112" t="b">
        <v>0</v>
      </c>
      <c r="K2362" s="112" t="b">
        <v>0</v>
      </c>
      <c r="L2362" s="112" t="b">
        <v>0</v>
      </c>
    </row>
    <row r="2363" spans="1:12" ht="15">
      <c r="A2363" s="112" t="s">
        <v>3326</v>
      </c>
      <c r="B2363" s="112" t="s">
        <v>3111</v>
      </c>
      <c r="C2363" s="112">
        <v>3</v>
      </c>
      <c r="D2363" s="117">
        <v>0.0015497935989896307</v>
      </c>
      <c r="E2363" s="117">
        <v>1.7131228752515415</v>
      </c>
      <c r="F2363" s="112" t="s">
        <v>3045</v>
      </c>
      <c r="G2363" s="112" t="b">
        <v>0</v>
      </c>
      <c r="H2363" s="112" t="b">
        <v>0</v>
      </c>
      <c r="I2363" s="112" t="b">
        <v>0</v>
      </c>
      <c r="J2363" s="112" t="b">
        <v>0</v>
      </c>
      <c r="K2363" s="112" t="b">
        <v>0</v>
      </c>
      <c r="L2363" s="112" t="b">
        <v>0</v>
      </c>
    </row>
    <row r="2364" spans="1:12" ht="15">
      <c r="A2364" s="112" t="s">
        <v>3111</v>
      </c>
      <c r="B2364" s="112" t="s">
        <v>3121</v>
      </c>
      <c r="C2364" s="112">
        <v>3</v>
      </c>
      <c r="D2364" s="117">
        <v>0.0015497935989896307</v>
      </c>
      <c r="E2364" s="117">
        <v>1.4120928795875602</v>
      </c>
      <c r="F2364" s="112" t="s">
        <v>3045</v>
      </c>
      <c r="G2364" s="112" t="b">
        <v>0</v>
      </c>
      <c r="H2364" s="112" t="b">
        <v>0</v>
      </c>
      <c r="I2364" s="112" t="b">
        <v>0</v>
      </c>
      <c r="J2364" s="112" t="b">
        <v>0</v>
      </c>
      <c r="K2364" s="112" t="b">
        <v>0</v>
      </c>
      <c r="L2364" s="112" t="b">
        <v>0</v>
      </c>
    </row>
    <row r="2365" spans="1:12" ht="15">
      <c r="A2365" s="112" t="s">
        <v>3206</v>
      </c>
      <c r="B2365" s="112" t="s">
        <v>3100</v>
      </c>
      <c r="C2365" s="112">
        <v>3</v>
      </c>
      <c r="D2365" s="117">
        <v>0.0015497935989896307</v>
      </c>
      <c r="E2365" s="117">
        <v>2.491274125635185</v>
      </c>
      <c r="F2365" s="112" t="s">
        <v>3045</v>
      </c>
      <c r="G2365" s="112" t="b">
        <v>0</v>
      </c>
      <c r="H2365" s="112" t="b">
        <v>0</v>
      </c>
      <c r="I2365" s="112" t="b">
        <v>0</v>
      </c>
      <c r="J2365" s="112" t="b">
        <v>0</v>
      </c>
      <c r="K2365" s="112" t="b">
        <v>0</v>
      </c>
      <c r="L2365" s="112" t="b">
        <v>0</v>
      </c>
    </row>
    <row r="2366" spans="1:12" ht="15">
      <c r="A2366" s="112" t="s">
        <v>3100</v>
      </c>
      <c r="B2366" s="112" t="s">
        <v>3170</v>
      </c>
      <c r="C2366" s="112">
        <v>3</v>
      </c>
      <c r="D2366" s="117">
        <v>0.0015497935989896307</v>
      </c>
      <c r="E2366" s="117">
        <v>2.616212862243485</v>
      </c>
      <c r="F2366" s="112" t="s">
        <v>3045</v>
      </c>
      <c r="G2366" s="112" t="b">
        <v>0</v>
      </c>
      <c r="H2366" s="112" t="b">
        <v>0</v>
      </c>
      <c r="I2366" s="112" t="b">
        <v>0</v>
      </c>
      <c r="J2366" s="112" t="b">
        <v>0</v>
      </c>
      <c r="K2366" s="112" t="b">
        <v>0</v>
      </c>
      <c r="L2366" s="112" t="b">
        <v>0</v>
      </c>
    </row>
    <row r="2367" spans="1:12" ht="15">
      <c r="A2367" s="112" t="s">
        <v>3170</v>
      </c>
      <c r="B2367" s="112" t="s">
        <v>3094</v>
      </c>
      <c r="C2367" s="112">
        <v>3</v>
      </c>
      <c r="D2367" s="117">
        <v>0.0015497935989896307</v>
      </c>
      <c r="E2367" s="117">
        <v>1.9630003484681413</v>
      </c>
      <c r="F2367" s="112" t="s">
        <v>3045</v>
      </c>
      <c r="G2367" s="112" t="b">
        <v>0</v>
      </c>
      <c r="H2367" s="112" t="b">
        <v>0</v>
      </c>
      <c r="I2367" s="112" t="b">
        <v>0</v>
      </c>
      <c r="J2367" s="112" t="b">
        <v>0</v>
      </c>
      <c r="K2367" s="112" t="b">
        <v>0</v>
      </c>
      <c r="L2367" s="112" t="b">
        <v>0</v>
      </c>
    </row>
    <row r="2368" spans="1:12" ht="15">
      <c r="A2368" s="112" t="s">
        <v>3150</v>
      </c>
      <c r="B2368" s="112" t="s">
        <v>3089</v>
      </c>
      <c r="C2368" s="112">
        <v>3</v>
      </c>
      <c r="D2368" s="117">
        <v>0.0015497935989896307</v>
      </c>
      <c r="E2368" s="117">
        <v>1.1488514448129787</v>
      </c>
      <c r="F2368" s="112" t="s">
        <v>3045</v>
      </c>
      <c r="G2368" s="112" t="b">
        <v>1</v>
      </c>
      <c r="H2368" s="112" t="b">
        <v>0</v>
      </c>
      <c r="I2368" s="112" t="b">
        <v>0</v>
      </c>
      <c r="J2368" s="112" t="b">
        <v>0</v>
      </c>
      <c r="K2368" s="112" t="b">
        <v>0</v>
      </c>
      <c r="L2368" s="112" t="b">
        <v>0</v>
      </c>
    </row>
    <row r="2369" spans="1:12" ht="15">
      <c r="A2369" s="112" t="s">
        <v>3130</v>
      </c>
      <c r="B2369" s="112" t="s">
        <v>3156</v>
      </c>
      <c r="C2369" s="112">
        <v>3</v>
      </c>
      <c r="D2369" s="117">
        <v>0.0015497935989896307</v>
      </c>
      <c r="E2369" s="117">
        <v>2.139091607523823</v>
      </c>
      <c r="F2369" s="112" t="s">
        <v>3045</v>
      </c>
      <c r="G2369" s="112" t="b">
        <v>0</v>
      </c>
      <c r="H2369" s="112" t="b">
        <v>0</v>
      </c>
      <c r="I2369" s="112" t="b">
        <v>0</v>
      </c>
      <c r="J2369" s="112" t="b">
        <v>1</v>
      </c>
      <c r="K2369" s="112" t="b">
        <v>0</v>
      </c>
      <c r="L2369" s="112" t="b">
        <v>0</v>
      </c>
    </row>
    <row r="2370" spans="1:12" ht="15">
      <c r="A2370" s="112" t="s">
        <v>3156</v>
      </c>
      <c r="B2370" s="112" t="s">
        <v>3089</v>
      </c>
      <c r="C2370" s="112">
        <v>3</v>
      </c>
      <c r="D2370" s="117">
        <v>0.0015497935989896307</v>
      </c>
      <c r="E2370" s="117">
        <v>1.44988144047696</v>
      </c>
      <c r="F2370" s="112" t="s">
        <v>3045</v>
      </c>
      <c r="G2370" s="112" t="b">
        <v>1</v>
      </c>
      <c r="H2370" s="112" t="b">
        <v>0</v>
      </c>
      <c r="I2370" s="112" t="b">
        <v>0</v>
      </c>
      <c r="J2370" s="112" t="b">
        <v>0</v>
      </c>
      <c r="K2370" s="112" t="b">
        <v>0</v>
      </c>
      <c r="L2370" s="112" t="b">
        <v>0</v>
      </c>
    </row>
    <row r="2371" spans="1:12" ht="15">
      <c r="A2371" s="112" t="s">
        <v>3103</v>
      </c>
      <c r="B2371" s="112" t="s">
        <v>3207</v>
      </c>
      <c r="C2371" s="112">
        <v>3</v>
      </c>
      <c r="D2371" s="117">
        <v>0.0015497935989896307</v>
      </c>
      <c r="E2371" s="117">
        <v>1.9630003484681413</v>
      </c>
      <c r="F2371" s="112" t="s">
        <v>3045</v>
      </c>
      <c r="G2371" s="112" t="b">
        <v>0</v>
      </c>
      <c r="H2371" s="112" t="b">
        <v>0</v>
      </c>
      <c r="I2371" s="112" t="b">
        <v>0</v>
      </c>
      <c r="J2371" s="112" t="b">
        <v>0</v>
      </c>
      <c r="K2371" s="112" t="b">
        <v>0</v>
      </c>
      <c r="L2371" s="112" t="b">
        <v>0</v>
      </c>
    </row>
    <row r="2372" spans="1:12" ht="15">
      <c r="A2372" s="112" t="s">
        <v>3207</v>
      </c>
      <c r="B2372" s="112" t="s">
        <v>3084</v>
      </c>
      <c r="C2372" s="112">
        <v>3</v>
      </c>
      <c r="D2372" s="117">
        <v>0.0015497935989896307</v>
      </c>
      <c r="E2372" s="117">
        <v>1.6384892569546374</v>
      </c>
      <c r="F2372" s="112" t="s">
        <v>3045</v>
      </c>
      <c r="G2372" s="112" t="b">
        <v>0</v>
      </c>
      <c r="H2372" s="112" t="b">
        <v>0</v>
      </c>
      <c r="I2372" s="112" t="b">
        <v>0</v>
      </c>
      <c r="J2372" s="112" t="b">
        <v>0</v>
      </c>
      <c r="K2372" s="112" t="b">
        <v>0</v>
      </c>
      <c r="L2372" s="112" t="b">
        <v>0</v>
      </c>
    </row>
    <row r="2373" spans="1:12" ht="15">
      <c r="A2373" s="112" t="s">
        <v>3084</v>
      </c>
      <c r="B2373" s="112" t="s">
        <v>3099</v>
      </c>
      <c r="C2373" s="112">
        <v>3</v>
      </c>
      <c r="D2373" s="117">
        <v>0.0015497935989896307</v>
      </c>
      <c r="E2373" s="117">
        <v>0.6684524803320805</v>
      </c>
      <c r="F2373" s="112" t="s">
        <v>3045</v>
      </c>
      <c r="G2373" s="112" t="b">
        <v>0</v>
      </c>
      <c r="H2373" s="112" t="b">
        <v>0</v>
      </c>
      <c r="I2373" s="112" t="b">
        <v>0</v>
      </c>
      <c r="J2373" s="112" t="b">
        <v>0</v>
      </c>
      <c r="K2373" s="112" t="b">
        <v>0</v>
      </c>
      <c r="L2373" s="112" t="b">
        <v>0</v>
      </c>
    </row>
    <row r="2374" spans="1:12" ht="15">
      <c r="A2374" s="112" t="s">
        <v>3099</v>
      </c>
      <c r="B2374" s="112" t="s">
        <v>3373</v>
      </c>
      <c r="C2374" s="112">
        <v>3</v>
      </c>
      <c r="D2374" s="117">
        <v>0.0015497935989896307</v>
      </c>
      <c r="E2374" s="117">
        <v>1.7711148222292283</v>
      </c>
      <c r="F2374" s="112" t="s">
        <v>3045</v>
      </c>
      <c r="G2374" s="112" t="b">
        <v>0</v>
      </c>
      <c r="H2374" s="112" t="b">
        <v>0</v>
      </c>
      <c r="I2374" s="112" t="b">
        <v>0</v>
      </c>
      <c r="J2374" s="112" t="b">
        <v>0</v>
      </c>
      <c r="K2374" s="112" t="b">
        <v>0</v>
      </c>
      <c r="L2374" s="112" t="b">
        <v>0</v>
      </c>
    </row>
    <row r="2375" spans="1:12" ht="15">
      <c r="A2375" s="112" t="s">
        <v>3373</v>
      </c>
      <c r="B2375" s="112" t="s">
        <v>3131</v>
      </c>
      <c r="C2375" s="112">
        <v>3</v>
      </c>
      <c r="D2375" s="117">
        <v>0.0015497935989896307</v>
      </c>
      <c r="E2375" s="117">
        <v>2.315182866579504</v>
      </c>
      <c r="F2375" s="112" t="s">
        <v>3045</v>
      </c>
      <c r="G2375" s="112" t="b">
        <v>0</v>
      </c>
      <c r="H2375" s="112" t="b">
        <v>0</v>
      </c>
      <c r="I2375" s="112" t="b">
        <v>0</v>
      </c>
      <c r="J2375" s="112" t="b">
        <v>0</v>
      </c>
      <c r="K2375" s="112" t="b">
        <v>0</v>
      </c>
      <c r="L2375" s="112" t="b">
        <v>0</v>
      </c>
    </row>
    <row r="2376" spans="1:12" ht="15">
      <c r="A2376" s="112" t="s">
        <v>3131</v>
      </c>
      <c r="B2376" s="112" t="s">
        <v>3374</v>
      </c>
      <c r="C2376" s="112">
        <v>3</v>
      </c>
      <c r="D2376" s="117">
        <v>0.0015497935989896307</v>
      </c>
      <c r="E2376" s="117">
        <v>2.315182866579504</v>
      </c>
      <c r="F2376" s="112" t="s">
        <v>3045</v>
      </c>
      <c r="G2376" s="112" t="b">
        <v>0</v>
      </c>
      <c r="H2376" s="112" t="b">
        <v>0</v>
      </c>
      <c r="I2376" s="112" t="b">
        <v>0</v>
      </c>
      <c r="J2376" s="112" t="b">
        <v>0</v>
      </c>
      <c r="K2376" s="112" t="b">
        <v>0</v>
      </c>
      <c r="L2376" s="112" t="b">
        <v>0</v>
      </c>
    </row>
    <row r="2377" spans="1:12" ht="15">
      <c r="A2377" s="112" t="s">
        <v>3374</v>
      </c>
      <c r="B2377" s="112" t="s">
        <v>3270</v>
      </c>
      <c r="C2377" s="112">
        <v>3</v>
      </c>
      <c r="D2377" s="117">
        <v>0.0015497935989896307</v>
      </c>
      <c r="E2377" s="117">
        <v>2.741151598851785</v>
      </c>
      <c r="F2377" s="112" t="s">
        <v>3045</v>
      </c>
      <c r="G2377" s="112" t="b">
        <v>0</v>
      </c>
      <c r="H2377" s="112" t="b">
        <v>0</v>
      </c>
      <c r="I2377" s="112" t="b">
        <v>0</v>
      </c>
      <c r="J2377" s="112" t="b">
        <v>0</v>
      </c>
      <c r="K2377" s="112" t="b">
        <v>0</v>
      </c>
      <c r="L2377" s="112" t="b">
        <v>0</v>
      </c>
    </row>
    <row r="2378" spans="1:12" ht="15">
      <c r="A2378" s="112" t="s">
        <v>3270</v>
      </c>
      <c r="B2378" s="112" t="s">
        <v>3112</v>
      </c>
      <c r="C2378" s="112">
        <v>3</v>
      </c>
      <c r="D2378" s="117">
        <v>0.0015497935989896307</v>
      </c>
      <c r="E2378" s="117">
        <v>2.519302849235429</v>
      </c>
      <c r="F2378" s="112" t="s">
        <v>3045</v>
      </c>
      <c r="G2378" s="112" t="b">
        <v>0</v>
      </c>
      <c r="H2378" s="112" t="b">
        <v>0</v>
      </c>
      <c r="I2378" s="112" t="b">
        <v>0</v>
      </c>
      <c r="J2378" s="112" t="b">
        <v>0</v>
      </c>
      <c r="K2378" s="112" t="b">
        <v>0</v>
      </c>
      <c r="L2378" s="112" t="b">
        <v>0</v>
      </c>
    </row>
    <row r="2379" spans="1:12" ht="15">
      <c r="A2379" s="112" t="s">
        <v>3112</v>
      </c>
      <c r="B2379" s="112" t="s">
        <v>3099</v>
      </c>
      <c r="C2379" s="112">
        <v>3</v>
      </c>
      <c r="D2379" s="117">
        <v>0.0015497935989896307</v>
      </c>
      <c r="E2379" s="117">
        <v>1.549266072612872</v>
      </c>
      <c r="F2379" s="112" t="s">
        <v>3045</v>
      </c>
      <c r="G2379" s="112" t="b">
        <v>0</v>
      </c>
      <c r="H2379" s="112" t="b">
        <v>0</v>
      </c>
      <c r="I2379" s="112" t="b">
        <v>0</v>
      </c>
      <c r="J2379" s="112" t="b">
        <v>0</v>
      </c>
      <c r="K2379" s="112" t="b">
        <v>0</v>
      </c>
      <c r="L2379" s="112" t="b">
        <v>0</v>
      </c>
    </row>
    <row r="2380" spans="1:12" ht="15">
      <c r="A2380" s="112" t="s">
        <v>3132</v>
      </c>
      <c r="B2380" s="112" t="s">
        <v>3295</v>
      </c>
      <c r="C2380" s="112">
        <v>3</v>
      </c>
      <c r="D2380" s="117">
        <v>0.0015497935989896307</v>
      </c>
      <c r="E2380" s="117">
        <v>2.2482360769488907</v>
      </c>
      <c r="F2380" s="112" t="s">
        <v>3045</v>
      </c>
      <c r="G2380" s="112" t="b">
        <v>0</v>
      </c>
      <c r="H2380" s="112" t="b">
        <v>0</v>
      </c>
      <c r="I2380" s="112" t="b">
        <v>0</v>
      </c>
      <c r="J2380" s="112" t="b">
        <v>0</v>
      </c>
      <c r="K2380" s="112" t="b">
        <v>0</v>
      </c>
      <c r="L2380" s="112" t="b">
        <v>0</v>
      </c>
    </row>
    <row r="2381" spans="1:12" ht="15">
      <c r="A2381" s="112" t="s">
        <v>3295</v>
      </c>
      <c r="B2381" s="112" t="s">
        <v>3208</v>
      </c>
      <c r="C2381" s="112">
        <v>3</v>
      </c>
      <c r="D2381" s="117">
        <v>0.0015497935989896307</v>
      </c>
      <c r="E2381" s="117">
        <v>2.491274125635185</v>
      </c>
      <c r="F2381" s="112" t="s">
        <v>3045</v>
      </c>
      <c r="G2381" s="112" t="b">
        <v>0</v>
      </c>
      <c r="H2381" s="112" t="b">
        <v>0</v>
      </c>
      <c r="I2381" s="112" t="b">
        <v>0</v>
      </c>
      <c r="J2381" s="112" t="b">
        <v>0</v>
      </c>
      <c r="K2381" s="112" t="b">
        <v>0</v>
      </c>
      <c r="L2381" s="112" t="b">
        <v>0</v>
      </c>
    </row>
    <row r="2382" spans="1:12" ht="15">
      <c r="A2382" s="112" t="s">
        <v>3208</v>
      </c>
      <c r="B2382" s="112" t="s">
        <v>3327</v>
      </c>
      <c r="C2382" s="112">
        <v>3</v>
      </c>
      <c r="D2382" s="117">
        <v>0.0015497935989896307</v>
      </c>
      <c r="E2382" s="117">
        <v>2.616212862243485</v>
      </c>
      <c r="F2382" s="112" t="s">
        <v>3045</v>
      </c>
      <c r="G2382" s="112" t="b">
        <v>0</v>
      </c>
      <c r="H2382" s="112" t="b">
        <v>0</v>
      </c>
      <c r="I2382" s="112" t="b">
        <v>0</v>
      </c>
      <c r="J2382" s="112" t="b">
        <v>0</v>
      </c>
      <c r="K2382" s="112" t="b">
        <v>0</v>
      </c>
      <c r="L2382" s="112" t="b">
        <v>0</v>
      </c>
    </row>
    <row r="2383" spans="1:12" ht="15">
      <c r="A2383" s="112" t="s">
        <v>3327</v>
      </c>
      <c r="B2383" s="112" t="s">
        <v>3328</v>
      </c>
      <c r="C2383" s="112">
        <v>3</v>
      </c>
      <c r="D2383" s="117">
        <v>0.0015497935989896307</v>
      </c>
      <c r="E2383" s="117">
        <v>2.741151598851785</v>
      </c>
      <c r="F2383" s="112" t="s">
        <v>3045</v>
      </c>
      <c r="G2383" s="112" t="b">
        <v>0</v>
      </c>
      <c r="H2383" s="112" t="b">
        <v>0</v>
      </c>
      <c r="I2383" s="112" t="b">
        <v>0</v>
      </c>
      <c r="J2383" s="112" t="b">
        <v>0</v>
      </c>
      <c r="K2383" s="112" t="b">
        <v>0</v>
      </c>
      <c r="L2383" s="112" t="b">
        <v>0</v>
      </c>
    </row>
    <row r="2384" spans="1:12" ht="15">
      <c r="A2384" s="112" t="s">
        <v>3328</v>
      </c>
      <c r="B2384" s="112" t="s">
        <v>3375</v>
      </c>
      <c r="C2384" s="112">
        <v>3</v>
      </c>
      <c r="D2384" s="117">
        <v>0.0015497935989896307</v>
      </c>
      <c r="E2384" s="117">
        <v>2.741151598851785</v>
      </c>
      <c r="F2384" s="112" t="s">
        <v>3045</v>
      </c>
      <c r="G2384" s="112" t="b">
        <v>0</v>
      </c>
      <c r="H2384" s="112" t="b">
        <v>0</v>
      </c>
      <c r="I2384" s="112" t="b">
        <v>0</v>
      </c>
      <c r="J2384" s="112" t="b">
        <v>0</v>
      </c>
      <c r="K2384" s="112" t="b">
        <v>0</v>
      </c>
      <c r="L2384" s="112" t="b">
        <v>0</v>
      </c>
    </row>
    <row r="2385" spans="1:12" ht="15">
      <c r="A2385" s="112" t="s">
        <v>3375</v>
      </c>
      <c r="B2385" s="112" t="s">
        <v>3376</v>
      </c>
      <c r="C2385" s="112">
        <v>3</v>
      </c>
      <c r="D2385" s="117">
        <v>0.0015497935989896307</v>
      </c>
      <c r="E2385" s="117">
        <v>2.741151598851785</v>
      </c>
      <c r="F2385" s="112" t="s">
        <v>3045</v>
      </c>
      <c r="G2385" s="112" t="b">
        <v>0</v>
      </c>
      <c r="H2385" s="112" t="b">
        <v>0</v>
      </c>
      <c r="I2385" s="112" t="b">
        <v>0</v>
      </c>
      <c r="J2385" s="112" t="b">
        <v>0</v>
      </c>
      <c r="K2385" s="112" t="b">
        <v>0</v>
      </c>
      <c r="L2385" s="112" t="b">
        <v>0</v>
      </c>
    </row>
    <row r="2386" spans="1:12" ht="15">
      <c r="A2386" s="112" t="s">
        <v>3376</v>
      </c>
      <c r="B2386" s="112" t="s">
        <v>3377</v>
      </c>
      <c r="C2386" s="112">
        <v>3</v>
      </c>
      <c r="D2386" s="117">
        <v>0.0015497935989896307</v>
      </c>
      <c r="E2386" s="117">
        <v>2.741151598851785</v>
      </c>
      <c r="F2386" s="112" t="s">
        <v>3045</v>
      </c>
      <c r="G2386" s="112" t="b">
        <v>0</v>
      </c>
      <c r="H2386" s="112" t="b">
        <v>0</v>
      </c>
      <c r="I2386" s="112" t="b">
        <v>0</v>
      </c>
      <c r="J2386" s="112" t="b">
        <v>0</v>
      </c>
      <c r="K2386" s="112" t="b">
        <v>0</v>
      </c>
      <c r="L2386" s="112" t="b">
        <v>0</v>
      </c>
    </row>
    <row r="2387" spans="1:12" ht="15">
      <c r="A2387" s="112" t="s">
        <v>3377</v>
      </c>
      <c r="B2387" s="112" t="s">
        <v>3296</v>
      </c>
      <c r="C2387" s="112">
        <v>3</v>
      </c>
      <c r="D2387" s="117">
        <v>0.0015497935989896307</v>
      </c>
      <c r="E2387" s="117">
        <v>2.741151598851785</v>
      </c>
      <c r="F2387" s="112" t="s">
        <v>3045</v>
      </c>
      <c r="G2387" s="112" t="b">
        <v>0</v>
      </c>
      <c r="H2387" s="112" t="b">
        <v>0</v>
      </c>
      <c r="I2387" s="112" t="b">
        <v>0</v>
      </c>
      <c r="J2387" s="112" t="b">
        <v>0</v>
      </c>
      <c r="K2387" s="112" t="b">
        <v>0</v>
      </c>
      <c r="L2387" s="112" t="b">
        <v>0</v>
      </c>
    </row>
    <row r="2388" spans="1:12" ht="15">
      <c r="A2388" s="112" t="s">
        <v>3296</v>
      </c>
      <c r="B2388" s="112" t="s">
        <v>3378</v>
      </c>
      <c r="C2388" s="112">
        <v>3</v>
      </c>
      <c r="D2388" s="117">
        <v>0.0015497935989896307</v>
      </c>
      <c r="E2388" s="117">
        <v>2.741151598851785</v>
      </c>
      <c r="F2388" s="112" t="s">
        <v>3045</v>
      </c>
      <c r="G2388" s="112" t="b">
        <v>0</v>
      </c>
      <c r="H2388" s="112" t="b">
        <v>0</v>
      </c>
      <c r="I2388" s="112" t="b">
        <v>0</v>
      </c>
      <c r="J2388" s="112" t="b">
        <v>0</v>
      </c>
      <c r="K2388" s="112" t="b">
        <v>0</v>
      </c>
      <c r="L2388" s="112" t="b">
        <v>0</v>
      </c>
    </row>
    <row r="2389" spans="1:12" ht="15">
      <c r="A2389" s="112" t="s">
        <v>3378</v>
      </c>
      <c r="B2389" s="112" t="s">
        <v>3103</v>
      </c>
      <c r="C2389" s="112">
        <v>3</v>
      </c>
      <c r="D2389" s="117">
        <v>0.0015497935989896307</v>
      </c>
      <c r="E2389" s="117">
        <v>1.9630003484681413</v>
      </c>
      <c r="F2389" s="112" t="s">
        <v>3045</v>
      </c>
      <c r="G2389" s="112" t="b">
        <v>0</v>
      </c>
      <c r="H2389" s="112" t="b">
        <v>0</v>
      </c>
      <c r="I2389" s="112" t="b">
        <v>0</v>
      </c>
      <c r="J2389" s="112" t="b">
        <v>0</v>
      </c>
      <c r="K2389" s="112" t="b">
        <v>0</v>
      </c>
      <c r="L2389" s="112" t="b">
        <v>0</v>
      </c>
    </row>
    <row r="2390" spans="1:12" ht="15">
      <c r="A2390" s="112" t="s">
        <v>3103</v>
      </c>
      <c r="B2390" s="112" t="s">
        <v>3329</v>
      </c>
      <c r="C2390" s="112">
        <v>3</v>
      </c>
      <c r="D2390" s="117">
        <v>0.0015497935989896307</v>
      </c>
      <c r="E2390" s="117">
        <v>1.8380616118598414</v>
      </c>
      <c r="F2390" s="112" t="s">
        <v>3045</v>
      </c>
      <c r="G2390" s="112" t="b">
        <v>0</v>
      </c>
      <c r="H2390" s="112" t="b">
        <v>0</v>
      </c>
      <c r="I2390" s="112" t="b">
        <v>0</v>
      </c>
      <c r="J2390" s="112" t="b">
        <v>0</v>
      </c>
      <c r="K2390" s="112" t="b">
        <v>0</v>
      </c>
      <c r="L2390" s="112" t="b">
        <v>0</v>
      </c>
    </row>
    <row r="2391" spans="1:12" ht="15">
      <c r="A2391" s="112" t="s">
        <v>3329</v>
      </c>
      <c r="B2391" s="112" t="s">
        <v>3379</v>
      </c>
      <c r="C2391" s="112">
        <v>3</v>
      </c>
      <c r="D2391" s="117">
        <v>0.0015497935989896307</v>
      </c>
      <c r="E2391" s="117">
        <v>2.616212862243485</v>
      </c>
      <c r="F2391" s="112" t="s">
        <v>3045</v>
      </c>
      <c r="G2391" s="112" t="b">
        <v>0</v>
      </c>
      <c r="H2391" s="112" t="b">
        <v>0</v>
      </c>
      <c r="I2391" s="112" t="b">
        <v>0</v>
      </c>
      <c r="J2391" s="112" t="b">
        <v>0</v>
      </c>
      <c r="K2391" s="112" t="b">
        <v>0</v>
      </c>
      <c r="L2391" s="112" t="b">
        <v>0</v>
      </c>
    </row>
    <row r="2392" spans="1:12" ht="15">
      <c r="A2392" s="112" t="s">
        <v>3379</v>
      </c>
      <c r="B2392" s="112" t="s">
        <v>3134</v>
      </c>
      <c r="C2392" s="112">
        <v>3</v>
      </c>
      <c r="D2392" s="117">
        <v>0.0015497935989896307</v>
      </c>
      <c r="E2392" s="117">
        <v>2.4401216031878037</v>
      </c>
      <c r="F2392" s="112" t="s">
        <v>3045</v>
      </c>
      <c r="G2392" s="112" t="b">
        <v>0</v>
      </c>
      <c r="H2392" s="112" t="b">
        <v>0</v>
      </c>
      <c r="I2392" s="112" t="b">
        <v>0</v>
      </c>
      <c r="J2392" s="112" t="b">
        <v>0</v>
      </c>
      <c r="K2392" s="112" t="b">
        <v>0</v>
      </c>
      <c r="L2392" s="112" t="b">
        <v>0</v>
      </c>
    </row>
    <row r="2393" spans="1:12" ht="15">
      <c r="A2393" s="112" t="s">
        <v>3134</v>
      </c>
      <c r="B2393" s="112" t="s">
        <v>3330</v>
      </c>
      <c r="C2393" s="112">
        <v>3</v>
      </c>
      <c r="D2393" s="117">
        <v>0.0015497935989896307</v>
      </c>
      <c r="E2393" s="117">
        <v>2.4401216031878037</v>
      </c>
      <c r="F2393" s="112" t="s">
        <v>3045</v>
      </c>
      <c r="G2393" s="112" t="b">
        <v>0</v>
      </c>
      <c r="H2393" s="112" t="b">
        <v>0</v>
      </c>
      <c r="I2393" s="112" t="b">
        <v>0</v>
      </c>
      <c r="J2393" s="112" t="b">
        <v>1</v>
      </c>
      <c r="K2393" s="112" t="b">
        <v>0</v>
      </c>
      <c r="L2393" s="112" t="b">
        <v>0</v>
      </c>
    </row>
    <row r="2394" spans="1:12" ht="15">
      <c r="A2394" s="112" t="s">
        <v>3330</v>
      </c>
      <c r="B2394" s="112" t="s">
        <v>3192</v>
      </c>
      <c r="C2394" s="112">
        <v>3</v>
      </c>
      <c r="D2394" s="117">
        <v>0.0015497935989896307</v>
      </c>
      <c r="E2394" s="117">
        <v>2.4401216031878037</v>
      </c>
      <c r="F2394" s="112" t="s">
        <v>3045</v>
      </c>
      <c r="G2394" s="112" t="b">
        <v>1</v>
      </c>
      <c r="H2394" s="112" t="b">
        <v>0</v>
      </c>
      <c r="I2394" s="112" t="b">
        <v>0</v>
      </c>
      <c r="J2394" s="112" t="b">
        <v>0</v>
      </c>
      <c r="K2394" s="112" t="b">
        <v>1</v>
      </c>
      <c r="L2394" s="112" t="b">
        <v>0</v>
      </c>
    </row>
    <row r="2395" spans="1:12" ht="15">
      <c r="A2395" s="112" t="s">
        <v>3192</v>
      </c>
      <c r="B2395" s="112" t="s">
        <v>3297</v>
      </c>
      <c r="C2395" s="112">
        <v>3</v>
      </c>
      <c r="D2395" s="117">
        <v>0.0015497935989896307</v>
      </c>
      <c r="E2395" s="117">
        <v>2.2182728535714475</v>
      </c>
      <c r="F2395" s="112" t="s">
        <v>3045</v>
      </c>
      <c r="G2395" s="112" t="b">
        <v>0</v>
      </c>
      <c r="H2395" s="112" t="b">
        <v>1</v>
      </c>
      <c r="I2395" s="112" t="b">
        <v>0</v>
      </c>
      <c r="J2395" s="112" t="b">
        <v>0</v>
      </c>
      <c r="K2395" s="112" t="b">
        <v>0</v>
      </c>
      <c r="L2395" s="112" t="b">
        <v>0</v>
      </c>
    </row>
    <row r="2396" spans="1:12" ht="15">
      <c r="A2396" s="112" t="s">
        <v>3297</v>
      </c>
      <c r="B2396" s="112" t="s">
        <v>3380</v>
      </c>
      <c r="C2396" s="112">
        <v>3</v>
      </c>
      <c r="D2396" s="117">
        <v>0.0015497935989896307</v>
      </c>
      <c r="E2396" s="117">
        <v>2.519302849235429</v>
      </c>
      <c r="F2396" s="112" t="s">
        <v>3045</v>
      </c>
      <c r="G2396" s="112" t="b">
        <v>0</v>
      </c>
      <c r="H2396" s="112" t="b">
        <v>0</v>
      </c>
      <c r="I2396" s="112" t="b">
        <v>0</v>
      </c>
      <c r="J2396" s="112" t="b">
        <v>1</v>
      </c>
      <c r="K2396" s="112" t="b">
        <v>0</v>
      </c>
      <c r="L2396" s="112" t="b">
        <v>0</v>
      </c>
    </row>
    <row r="2397" spans="1:12" ht="15">
      <c r="A2397" s="112" t="s">
        <v>3380</v>
      </c>
      <c r="B2397" s="112" t="s">
        <v>3171</v>
      </c>
      <c r="C2397" s="112">
        <v>3</v>
      </c>
      <c r="D2397" s="117">
        <v>0.0015497935989896307</v>
      </c>
      <c r="E2397" s="117">
        <v>2.616212862243485</v>
      </c>
      <c r="F2397" s="112" t="s">
        <v>3045</v>
      </c>
      <c r="G2397" s="112" t="b">
        <v>1</v>
      </c>
      <c r="H2397" s="112" t="b">
        <v>0</v>
      </c>
      <c r="I2397" s="112" t="b">
        <v>0</v>
      </c>
      <c r="J2397" s="112" t="b">
        <v>0</v>
      </c>
      <c r="K2397" s="112" t="b">
        <v>0</v>
      </c>
      <c r="L2397" s="112" t="b">
        <v>0</v>
      </c>
    </row>
    <row r="2398" spans="1:12" ht="15">
      <c r="A2398" s="112" t="s">
        <v>3171</v>
      </c>
      <c r="B2398" s="112" t="s">
        <v>3193</v>
      </c>
      <c r="C2398" s="112">
        <v>3</v>
      </c>
      <c r="D2398" s="117">
        <v>0.0015497935989896307</v>
      </c>
      <c r="E2398" s="117">
        <v>2.315182866579504</v>
      </c>
      <c r="F2398" s="112" t="s">
        <v>3045</v>
      </c>
      <c r="G2398" s="112" t="b">
        <v>0</v>
      </c>
      <c r="H2398" s="112" t="b">
        <v>0</v>
      </c>
      <c r="I2398" s="112" t="b">
        <v>0</v>
      </c>
      <c r="J2398" s="112" t="b">
        <v>0</v>
      </c>
      <c r="K2398" s="112" t="b">
        <v>0</v>
      </c>
      <c r="L2398" s="112" t="b">
        <v>0</v>
      </c>
    </row>
    <row r="2399" spans="1:12" ht="15">
      <c r="A2399" s="112" t="s">
        <v>3193</v>
      </c>
      <c r="B2399" s="112" t="s">
        <v>3381</v>
      </c>
      <c r="C2399" s="112">
        <v>3</v>
      </c>
      <c r="D2399" s="117">
        <v>0.0015497935989896307</v>
      </c>
      <c r="E2399" s="117">
        <v>2.4401216031878037</v>
      </c>
      <c r="F2399" s="112" t="s">
        <v>3045</v>
      </c>
      <c r="G2399" s="112" t="b">
        <v>0</v>
      </c>
      <c r="H2399" s="112" t="b">
        <v>0</v>
      </c>
      <c r="I2399" s="112" t="b">
        <v>0</v>
      </c>
      <c r="J2399" s="112" t="b">
        <v>1</v>
      </c>
      <c r="K2399" s="112" t="b">
        <v>0</v>
      </c>
      <c r="L2399" s="112" t="b">
        <v>0</v>
      </c>
    </row>
    <row r="2400" spans="1:12" ht="15">
      <c r="A2400" s="112" t="s">
        <v>3381</v>
      </c>
      <c r="B2400" s="112" t="s">
        <v>3151</v>
      </c>
      <c r="C2400" s="112">
        <v>3</v>
      </c>
      <c r="D2400" s="117">
        <v>0.0015497935989896307</v>
      </c>
      <c r="E2400" s="117">
        <v>2.616212862243485</v>
      </c>
      <c r="F2400" s="112" t="s">
        <v>3045</v>
      </c>
      <c r="G2400" s="112" t="b">
        <v>1</v>
      </c>
      <c r="H2400" s="112" t="b">
        <v>0</v>
      </c>
      <c r="I2400" s="112" t="b">
        <v>0</v>
      </c>
      <c r="J2400" s="112" t="b">
        <v>0</v>
      </c>
      <c r="K2400" s="112" t="b">
        <v>0</v>
      </c>
      <c r="L2400" s="112" t="b">
        <v>0</v>
      </c>
    </row>
    <row r="2401" spans="1:12" ht="15">
      <c r="A2401" s="112" t="s">
        <v>3151</v>
      </c>
      <c r="B2401" s="112" t="s">
        <v>3209</v>
      </c>
      <c r="C2401" s="112">
        <v>3</v>
      </c>
      <c r="D2401" s="117">
        <v>0.0015497935989896307</v>
      </c>
      <c r="E2401" s="117">
        <v>2.616212862243485</v>
      </c>
      <c r="F2401" s="112" t="s">
        <v>3045</v>
      </c>
      <c r="G2401" s="112" t="b">
        <v>0</v>
      </c>
      <c r="H2401" s="112" t="b">
        <v>0</v>
      </c>
      <c r="I2401" s="112" t="b">
        <v>0</v>
      </c>
      <c r="J2401" s="112" t="b">
        <v>0</v>
      </c>
      <c r="K2401" s="112" t="b">
        <v>0</v>
      </c>
      <c r="L2401" s="112" t="b">
        <v>0</v>
      </c>
    </row>
    <row r="2402" spans="1:12" ht="15">
      <c r="A2402" s="112" t="s">
        <v>3209</v>
      </c>
      <c r="B2402" s="112" t="s">
        <v>3382</v>
      </c>
      <c r="C2402" s="112">
        <v>3</v>
      </c>
      <c r="D2402" s="117">
        <v>0.0015497935989896307</v>
      </c>
      <c r="E2402" s="117">
        <v>2.741151598851785</v>
      </c>
      <c r="F2402" s="112" t="s">
        <v>3045</v>
      </c>
      <c r="G2402" s="112" t="b">
        <v>0</v>
      </c>
      <c r="H2402" s="112" t="b">
        <v>0</v>
      </c>
      <c r="I2402" s="112" t="b">
        <v>0</v>
      </c>
      <c r="J2402" s="112" t="b">
        <v>0</v>
      </c>
      <c r="K2402" s="112" t="b">
        <v>0</v>
      </c>
      <c r="L2402" s="112" t="b">
        <v>0</v>
      </c>
    </row>
    <row r="2403" spans="1:12" ht="15">
      <c r="A2403" s="112" t="s">
        <v>3382</v>
      </c>
      <c r="B2403" s="112" t="s">
        <v>3155</v>
      </c>
      <c r="C2403" s="112">
        <v>3</v>
      </c>
      <c r="D2403" s="117">
        <v>0.0015497935989896307</v>
      </c>
      <c r="E2403" s="117">
        <v>2.3731748135571906</v>
      </c>
      <c r="F2403" s="112" t="s">
        <v>3045</v>
      </c>
      <c r="G2403" s="112" t="b">
        <v>0</v>
      </c>
      <c r="H2403" s="112" t="b">
        <v>0</v>
      </c>
      <c r="I2403" s="112" t="b">
        <v>0</v>
      </c>
      <c r="J2403" s="112" t="b">
        <v>0</v>
      </c>
      <c r="K2403" s="112" t="b">
        <v>0</v>
      </c>
      <c r="L2403" s="112" t="b">
        <v>0</v>
      </c>
    </row>
    <row r="2404" spans="1:12" ht="15">
      <c r="A2404" s="112" t="s">
        <v>3155</v>
      </c>
      <c r="B2404" s="112" t="s">
        <v>3383</v>
      </c>
      <c r="C2404" s="112">
        <v>3</v>
      </c>
      <c r="D2404" s="117">
        <v>0.0015497935989896307</v>
      </c>
      <c r="E2404" s="117">
        <v>2.3731748135571906</v>
      </c>
      <c r="F2404" s="112" t="s">
        <v>3045</v>
      </c>
      <c r="G2404" s="112" t="b">
        <v>0</v>
      </c>
      <c r="H2404" s="112" t="b">
        <v>0</v>
      </c>
      <c r="I2404" s="112" t="b">
        <v>0</v>
      </c>
      <c r="J2404" s="112" t="b">
        <v>1</v>
      </c>
      <c r="K2404" s="112" t="b">
        <v>0</v>
      </c>
      <c r="L2404" s="112" t="b">
        <v>0</v>
      </c>
    </row>
    <row r="2405" spans="1:12" ht="15">
      <c r="A2405" s="112" t="s">
        <v>3383</v>
      </c>
      <c r="B2405" s="112" t="s">
        <v>3193</v>
      </c>
      <c r="C2405" s="112">
        <v>3</v>
      </c>
      <c r="D2405" s="117">
        <v>0.0015497935989896307</v>
      </c>
      <c r="E2405" s="117">
        <v>2.4401216031878037</v>
      </c>
      <c r="F2405" s="112" t="s">
        <v>3045</v>
      </c>
      <c r="G2405" s="112" t="b">
        <v>1</v>
      </c>
      <c r="H2405" s="112" t="b">
        <v>0</v>
      </c>
      <c r="I2405" s="112" t="b">
        <v>0</v>
      </c>
      <c r="J2405" s="112" t="b">
        <v>0</v>
      </c>
      <c r="K2405" s="112" t="b">
        <v>0</v>
      </c>
      <c r="L2405" s="112" t="b">
        <v>0</v>
      </c>
    </row>
    <row r="2406" spans="1:12" ht="15">
      <c r="A2406" s="112" t="s">
        <v>3193</v>
      </c>
      <c r="B2406" s="112" t="s">
        <v>3271</v>
      </c>
      <c r="C2406" s="112">
        <v>3</v>
      </c>
      <c r="D2406" s="117">
        <v>0.0015497935989896307</v>
      </c>
      <c r="E2406" s="117">
        <v>2.4401216031878037</v>
      </c>
      <c r="F2406" s="112" t="s">
        <v>3045</v>
      </c>
      <c r="G2406" s="112" t="b">
        <v>0</v>
      </c>
      <c r="H2406" s="112" t="b">
        <v>0</v>
      </c>
      <c r="I2406" s="112" t="b">
        <v>0</v>
      </c>
      <c r="J2406" s="112" t="b">
        <v>0</v>
      </c>
      <c r="K2406" s="112" t="b">
        <v>0</v>
      </c>
      <c r="L2406" s="112" t="b">
        <v>0</v>
      </c>
    </row>
    <row r="2407" spans="1:12" ht="15">
      <c r="A2407" s="112" t="s">
        <v>3271</v>
      </c>
      <c r="B2407" s="112" t="s">
        <v>3155</v>
      </c>
      <c r="C2407" s="112">
        <v>3</v>
      </c>
      <c r="D2407" s="117">
        <v>0.0015497935989896307</v>
      </c>
      <c r="E2407" s="117">
        <v>2.3731748135571906</v>
      </c>
      <c r="F2407" s="112" t="s">
        <v>3045</v>
      </c>
      <c r="G2407" s="112" t="b">
        <v>0</v>
      </c>
      <c r="H2407" s="112" t="b">
        <v>0</v>
      </c>
      <c r="I2407" s="112" t="b">
        <v>0</v>
      </c>
      <c r="J2407" s="112" t="b">
        <v>0</v>
      </c>
      <c r="K2407" s="112" t="b">
        <v>0</v>
      </c>
      <c r="L2407" s="112" t="b">
        <v>0</v>
      </c>
    </row>
    <row r="2408" spans="1:12" ht="15">
      <c r="A2408" s="112" t="s">
        <v>3155</v>
      </c>
      <c r="B2408" s="112" t="s">
        <v>3192</v>
      </c>
      <c r="C2408" s="112">
        <v>3</v>
      </c>
      <c r="D2408" s="117">
        <v>0.0015497935989896307</v>
      </c>
      <c r="E2408" s="117">
        <v>2.0721448178932094</v>
      </c>
      <c r="F2408" s="112" t="s">
        <v>3045</v>
      </c>
      <c r="G2408" s="112" t="b">
        <v>0</v>
      </c>
      <c r="H2408" s="112" t="b">
        <v>0</v>
      </c>
      <c r="I2408" s="112" t="b">
        <v>0</v>
      </c>
      <c r="J2408" s="112" t="b">
        <v>0</v>
      </c>
      <c r="K2408" s="112" t="b">
        <v>1</v>
      </c>
      <c r="L2408" s="112" t="b">
        <v>0</v>
      </c>
    </row>
    <row r="2409" spans="1:12" ht="15">
      <c r="A2409" s="112" t="s">
        <v>3192</v>
      </c>
      <c r="B2409" s="112" t="s">
        <v>3331</v>
      </c>
      <c r="C2409" s="112">
        <v>3</v>
      </c>
      <c r="D2409" s="117">
        <v>0.0015497935989896307</v>
      </c>
      <c r="E2409" s="117">
        <v>2.4401216031878037</v>
      </c>
      <c r="F2409" s="112" t="s">
        <v>3045</v>
      </c>
      <c r="G2409" s="112" t="b">
        <v>0</v>
      </c>
      <c r="H2409" s="112" t="b">
        <v>1</v>
      </c>
      <c r="I2409" s="112" t="b">
        <v>0</v>
      </c>
      <c r="J2409" s="112" t="b">
        <v>0</v>
      </c>
      <c r="K2409" s="112" t="b">
        <v>0</v>
      </c>
      <c r="L2409" s="112" t="b">
        <v>0</v>
      </c>
    </row>
    <row r="2410" spans="1:12" ht="15">
      <c r="A2410" s="112" t="s">
        <v>3331</v>
      </c>
      <c r="B2410" s="112" t="s">
        <v>3221</v>
      </c>
      <c r="C2410" s="112">
        <v>3</v>
      </c>
      <c r="D2410" s="117">
        <v>0.0015497935989896307</v>
      </c>
      <c r="E2410" s="117">
        <v>2.616212862243485</v>
      </c>
      <c r="F2410" s="112" t="s">
        <v>3045</v>
      </c>
      <c r="G2410" s="112" t="b">
        <v>0</v>
      </c>
      <c r="H2410" s="112" t="b">
        <v>0</v>
      </c>
      <c r="I2410" s="112" t="b">
        <v>0</v>
      </c>
      <c r="J2410" s="112" t="b">
        <v>0</v>
      </c>
      <c r="K2410" s="112" t="b">
        <v>0</v>
      </c>
      <c r="L2410" s="112" t="b">
        <v>0</v>
      </c>
    </row>
    <row r="2411" spans="1:12" ht="15">
      <c r="A2411" s="112" t="s">
        <v>3221</v>
      </c>
      <c r="B2411" s="112" t="s">
        <v>3298</v>
      </c>
      <c r="C2411" s="112">
        <v>3</v>
      </c>
      <c r="D2411" s="117">
        <v>0.0015497935989896307</v>
      </c>
      <c r="E2411" s="117">
        <v>2.616212862243485</v>
      </c>
      <c r="F2411" s="112" t="s">
        <v>3045</v>
      </c>
      <c r="G2411" s="112" t="b">
        <v>0</v>
      </c>
      <c r="H2411" s="112" t="b">
        <v>0</v>
      </c>
      <c r="I2411" s="112" t="b">
        <v>0</v>
      </c>
      <c r="J2411" s="112" t="b">
        <v>0</v>
      </c>
      <c r="K2411" s="112" t="b">
        <v>0</v>
      </c>
      <c r="L2411" s="112" t="b">
        <v>0</v>
      </c>
    </row>
    <row r="2412" spans="1:12" ht="15">
      <c r="A2412" s="112" t="s">
        <v>3298</v>
      </c>
      <c r="B2412" s="112" t="s">
        <v>3384</v>
      </c>
      <c r="C2412" s="112">
        <v>3</v>
      </c>
      <c r="D2412" s="117">
        <v>0.0015497935989896307</v>
      </c>
      <c r="E2412" s="117">
        <v>2.741151598851785</v>
      </c>
      <c r="F2412" s="112" t="s">
        <v>3045</v>
      </c>
      <c r="G2412" s="112" t="b">
        <v>0</v>
      </c>
      <c r="H2412" s="112" t="b">
        <v>0</v>
      </c>
      <c r="I2412" s="112" t="b">
        <v>0</v>
      </c>
      <c r="J2412" s="112" t="b">
        <v>0</v>
      </c>
      <c r="K2412" s="112" t="b">
        <v>0</v>
      </c>
      <c r="L2412" s="112" t="b">
        <v>0</v>
      </c>
    </row>
    <row r="2413" spans="1:12" ht="15">
      <c r="A2413" s="112" t="s">
        <v>3384</v>
      </c>
      <c r="B2413" s="112" t="s">
        <v>3385</v>
      </c>
      <c r="C2413" s="112">
        <v>3</v>
      </c>
      <c r="D2413" s="117">
        <v>0.0015497935989896307</v>
      </c>
      <c r="E2413" s="117">
        <v>2.741151598851785</v>
      </c>
      <c r="F2413" s="112" t="s">
        <v>3045</v>
      </c>
      <c r="G2413" s="112" t="b">
        <v>0</v>
      </c>
      <c r="H2413" s="112" t="b">
        <v>0</v>
      </c>
      <c r="I2413" s="112" t="b">
        <v>0</v>
      </c>
      <c r="J2413" s="112" t="b">
        <v>0</v>
      </c>
      <c r="K2413" s="112" t="b">
        <v>0</v>
      </c>
      <c r="L2413" s="112" t="b">
        <v>0</v>
      </c>
    </row>
    <row r="2414" spans="1:12" ht="15">
      <c r="A2414" s="112" t="s">
        <v>3385</v>
      </c>
      <c r="B2414" s="112" t="s">
        <v>3386</v>
      </c>
      <c r="C2414" s="112">
        <v>3</v>
      </c>
      <c r="D2414" s="117">
        <v>0.0015497935989896307</v>
      </c>
      <c r="E2414" s="117">
        <v>2.741151598851785</v>
      </c>
      <c r="F2414" s="112" t="s">
        <v>3045</v>
      </c>
      <c r="G2414" s="112" t="b">
        <v>0</v>
      </c>
      <c r="H2414" s="112" t="b">
        <v>0</v>
      </c>
      <c r="I2414" s="112" t="b">
        <v>0</v>
      </c>
      <c r="J2414" s="112" t="b">
        <v>0</v>
      </c>
      <c r="K2414" s="112" t="b">
        <v>0</v>
      </c>
      <c r="L2414" s="112" t="b">
        <v>0</v>
      </c>
    </row>
    <row r="2415" spans="1:12" ht="15">
      <c r="A2415" s="112" t="s">
        <v>3386</v>
      </c>
      <c r="B2415" s="112" t="s">
        <v>3387</v>
      </c>
      <c r="C2415" s="112">
        <v>3</v>
      </c>
      <c r="D2415" s="117">
        <v>0.0015497935989896307</v>
      </c>
      <c r="E2415" s="117">
        <v>2.741151598851785</v>
      </c>
      <c r="F2415" s="112" t="s">
        <v>3045</v>
      </c>
      <c r="G2415" s="112" t="b">
        <v>0</v>
      </c>
      <c r="H2415" s="112" t="b">
        <v>0</v>
      </c>
      <c r="I2415" s="112" t="b">
        <v>0</v>
      </c>
      <c r="J2415" s="112" t="b">
        <v>0</v>
      </c>
      <c r="K2415" s="112" t="b">
        <v>0</v>
      </c>
      <c r="L2415" s="112" t="b">
        <v>0</v>
      </c>
    </row>
    <row r="2416" spans="1:12" ht="15">
      <c r="A2416" s="112" t="s">
        <v>3387</v>
      </c>
      <c r="B2416" s="112" t="s">
        <v>3332</v>
      </c>
      <c r="C2416" s="112">
        <v>3</v>
      </c>
      <c r="D2416" s="117">
        <v>0.0015497935989896307</v>
      </c>
      <c r="E2416" s="117">
        <v>2.741151598851785</v>
      </c>
      <c r="F2416" s="112" t="s">
        <v>3045</v>
      </c>
      <c r="G2416" s="112" t="b">
        <v>0</v>
      </c>
      <c r="H2416" s="112" t="b">
        <v>0</v>
      </c>
      <c r="I2416" s="112" t="b">
        <v>0</v>
      </c>
      <c r="J2416" s="112" t="b">
        <v>0</v>
      </c>
      <c r="K2416" s="112" t="b">
        <v>0</v>
      </c>
      <c r="L2416" s="112" t="b">
        <v>0</v>
      </c>
    </row>
    <row r="2417" spans="1:12" ht="15">
      <c r="A2417" s="112" t="s">
        <v>3332</v>
      </c>
      <c r="B2417" s="112" t="s">
        <v>3333</v>
      </c>
      <c r="C2417" s="112">
        <v>3</v>
      </c>
      <c r="D2417" s="117">
        <v>0.0015497935989896307</v>
      </c>
      <c r="E2417" s="117">
        <v>2.741151598851785</v>
      </c>
      <c r="F2417" s="112" t="s">
        <v>3045</v>
      </c>
      <c r="G2417" s="112" t="b">
        <v>0</v>
      </c>
      <c r="H2417" s="112" t="b">
        <v>0</v>
      </c>
      <c r="I2417" s="112" t="b">
        <v>0</v>
      </c>
      <c r="J2417" s="112" t="b">
        <v>0</v>
      </c>
      <c r="K2417" s="112" t="b">
        <v>0</v>
      </c>
      <c r="L2417" s="112" t="b">
        <v>0</v>
      </c>
    </row>
    <row r="2418" spans="1:12" ht="15">
      <c r="A2418" s="112" t="s">
        <v>3333</v>
      </c>
      <c r="B2418" s="112" t="s">
        <v>3272</v>
      </c>
      <c r="C2418" s="112">
        <v>3</v>
      </c>
      <c r="D2418" s="117">
        <v>0.0015497935989896307</v>
      </c>
      <c r="E2418" s="117">
        <v>2.616212862243485</v>
      </c>
      <c r="F2418" s="112" t="s">
        <v>3045</v>
      </c>
      <c r="G2418" s="112" t="b">
        <v>0</v>
      </c>
      <c r="H2418" s="112" t="b">
        <v>0</v>
      </c>
      <c r="I2418" s="112" t="b">
        <v>0</v>
      </c>
      <c r="J2418" s="112" t="b">
        <v>0</v>
      </c>
      <c r="K2418" s="112" t="b">
        <v>0</v>
      </c>
      <c r="L2418" s="112" t="b">
        <v>0</v>
      </c>
    </row>
    <row r="2419" spans="1:12" ht="15">
      <c r="A2419" s="112" t="s">
        <v>3094</v>
      </c>
      <c r="B2419" s="112" t="s">
        <v>3887</v>
      </c>
      <c r="C2419" s="112">
        <v>3</v>
      </c>
      <c r="D2419" s="117">
        <v>0.0024043391298308172</v>
      </c>
      <c r="E2419" s="117">
        <v>1.9630003484681413</v>
      </c>
      <c r="F2419" s="112" t="s">
        <v>3045</v>
      </c>
      <c r="G2419" s="112" t="b">
        <v>0</v>
      </c>
      <c r="H2419" s="112" t="b">
        <v>0</v>
      </c>
      <c r="I2419" s="112" t="b">
        <v>0</v>
      </c>
      <c r="J2419" s="112" t="b">
        <v>0</v>
      </c>
      <c r="K2419" s="112" t="b">
        <v>0</v>
      </c>
      <c r="L2419" s="112" t="b">
        <v>0</v>
      </c>
    </row>
    <row r="2420" spans="1:12" ht="15">
      <c r="A2420" s="112" t="s">
        <v>3887</v>
      </c>
      <c r="B2420" s="112" t="s">
        <v>3113</v>
      </c>
      <c r="C2420" s="112">
        <v>3</v>
      </c>
      <c r="D2420" s="117">
        <v>0.0024043391298308172</v>
      </c>
      <c r="E2420" s="117">
        <v>2.2182728535714475</v>
      </c>
      <c r="F2420" s="112" t="s">
        <v>3045</v>
      </c>
      <c r="G2420" s="112" t="b">
        <v>0</v>
      </c>
      <c r="H2420" s="112" t="b">
        <v>0</v>
      </c>
      <c r="I2420" s="112" t="b">
        <v>0</v>
      </c>
      <c r="J2420" s="112" t="b">
        <v>0</v>
      </c>
      <c r="K2420" s="112" t="b">
        <v>0</v>
      </c>
      <c r="L2420" s="112" t="b">
        <v>0</v>
      </c>
    </row>
    <row r="2421" spans="1:12" ht="15">
      <c r="A2421" s="112" t="s">
        <v>3111</v>
      </c>
      <c r="B2421" s="112" t="s">
        <v>3217</v>
      </c>
      <c r="C2421" s="112">
        <v>3</v>
      </c>
      <c r="D2421" s="117">
        <v>0.0024043391298308172</v>
      </c>
      <c r="E2421" s="117">
        <v>1.7131228752515415</v>
      </c>
      <c r="F2421" s="112" t="s">
        <v>3045</v>
      </c>
      <c r="G2421" s="112" t="b">
        <v>0</v>
      </c>
      <c r="H2421" s="112" t="b">
        <v>0</v>
      </c>
      <c r="I2421" s="112" t="b">
        <v>0</v>
      </c>
      <c r="J2421" s="112" t="b">
        <v>0</v>
      </c>
      <c r="K2421" s="112" t="b">
        <v>0</v>
      </c>
      <c r="L2421" s="112" t="b">
        <v>0</v>
      </c>
    </row>
    <row r="2422" spans="1:12" ht="15">
      <c r="A2422" s="112" t="s">
        <v>3117</v>
      </c>
      <c r="B2422" s="112" t="s">
        <v>3110</v>
      </c>
      <c r="C2422" s="112">
        <v>2</v>
      </c>
      <c r="D2422" s="117">
        <v>0.0012434539524277316</v>
      </c>
      <c r="E2422" s="117">
        <v>1.9752348048851531</v>
      </c>
      <c r="F2422" s="112" t="s">
        <v>3045</v>
      </c>
      <c r="G2422" s="112" t="b">
        <v>0</v>
      </c>
      <c r="H2422" s="112" t="b">
        <v>0</v>
      </c>
      <c r="I2422" s="112" t="b">
        <v>0</v>
      </c>
      <c r="J2422" s="112" t="b">
        <v>0</v>
      </c>
      <c r="K2422" s="112" t="b">
        <v>0</v>
      </c>
      <c r="L2422" s="112" t="b">
        <v>0</v>
      </c>
    </row>
    <row r="2423" spans="1:12" ht="15">
      <c r="A2423" s="112" t="s">
        <v>3110</v>
      </c>
      <c r="B2423" s="112" t="s">
        <v>3116</v>
      </c>
      <c r="C2423" s="112">
        <v>2</v>
      </c>
      <c r="D2423" s="117">
        <v>0.0012434539524277316</v>
      </c>
      <c r="E2423" s="117">
        <v>2.0721448178932094</v>
      </c>
      <c r="F2423" s="112" t="s">
        <v>3045</v>
      </c>
      <c r="G2423" s="112" t="b">
        <v>0</v>
      </c>
      <c r="H2423" s="112" t="b">
        <v>0</v>
      </c>
      <c r="I2423" s="112" t="b">
        <v>0</v>
      </c>
      <c r="J2423" s="112" t="b">
        <v>0</v>
      </c>
      <c r="K2423" s="112" t="b">
        <v>0</v>
      </c>
      <c r="L2423" s="112" t="b">
        <v>0</v>
      </c>
    </row>
    <row r="2424" spans="1:12" ht="15">
      <c r="A2424" s="112" t="s">
        <v>3116</v>
      </c>
      <c r="B2424" s="112" t="s">
        <v>3394</v>
      </c>
      <c r="C2424" s="112">
        <v>2</v>
      </c>
      <c r="D2424" s="117">
        <v>0.0012434539524277316</v>
      </c>
      <c r="E2424" s="117">
        <v>2.1970835545015093</v>
      </c>
      <c r="F2424" s="112" t="s">
        <v>3045</v>
      </c>
      <c r="G2424" s="112" t="b">
        <v>0</v>
      </c>
      <c r="H2424" s="112" t="b">
        <v>0</v>
      </c>
      <c r="I2424" s="112" t="b">
        <v>0</v>
      </c>
      <c r="J2424" s="112" t="b">
        <v>0</v>
      </c>
      <c r="K2424" s="112" t="b">
        <v>0</v>
      </c>
      <c r="L2424" s="112" t="b">
        <v>0</v>
      </c>
    </row>
    <row r="2425" spans="1:12" ht="15">
      <c r="A2425" s="112" t="s">
        <v>3078</v>
      </c>
      <c r="B2425" s="112" t="s">
        <v>3837</v>
      </c>
      <c r="C2425" s="112">
        <v>2</v>
      </c>
      <c r="D2425" s="117">
        <v>0.0012434539524277316</v>
      </c>
      <c r="E2425" s="117">
        <v>1.6442415858437287</v>
      </c>
      <c r="F2425" s="112" t="s">
        <v>3045</v>
      </c>
      <c r="G2425" s="112" t="b">
        <v>1</v>
      </c>
      <c r="H2425" s="112" t="b">
        <v>0</v>
      </c>
      <c r="I2425" s="112" t="b">
        <v>0</v>
      </c>
      <c r="J2425" s="112" t="b">
        <v>0</v>
      </c>
      <c r="K2425" s="112" t="b">
        <v>0</v>
      </c>
      <c r="L2425" s="112" t="b">
        <v>0</v>
      </c>
    </row>
    <row r="2426" spans="1:12" ht="15">
      <c r="A2426" s="112" t="s">
        <v>3837</v>
      </c>
      <c r="B2426" s="112" t="s">
        <v>3135</v>
      </c>
      <c r="C2426" s="112">
        <v>2</v>
      </c>
      <c r="D2426" s="117">
        <v>0.0012434539524277316</v>
      </c>
      <c r="E2426" s="117">
        <v>2.0879390850764414</v>
      </c>
      <c r="F2426" s="112" t="s">
        <v>3045</v>
      </c>
      <c r="G2426" s="112" t="b">
        <v>0</v>
      </c>
      <c r="H2426" s="112" t="b">
        <v>0</v>
      </c>
      <c r="I2426" s="112" t="b">
        <v>0</v>
      </c>
      <c r="J2426" s="112" t="b">
        <v>0</v>
      </c>
      <c r="K2426" s="112" t="b">
        <v>0</v>
      </c>
      <c r="L2426" s="112" t="b">
        <v>0</v>
      </c>
    </row>
    <row r="2427" spans="1:12" ht="15">
      <c r="A2427" s="112" t="s">
        <v>3101</v>
      </c>
      <c r="B2427" s="112" t="s">
        <v>3081</v>
      </c>
      <c r="C2427" s="112">
        <v>2</v>
      </c>
      <c r="D2427" s="117">
        <v>0.0012434539524277316</v>
      </c>
      <c r="E2427" s="117">
        <v>1.1690548309012658</v>
      </c>
      <c r="F2427" s="112" t="s">
        <v>3045</v>
      </c>
      <c r="G2427" s="112" t="b">
        <v>0</v>
      </c>
      <c r="H2427" s="112" t="b">
        <v>0</v>
      </c>
      <c r="I2427" s="112" t="b">
        <v>0</v>
      </c>
      <c r="J2427" s="112" t="b">
        <v>0</v>
      </c>
      <c r="K2427" s="112" t="b">
        <v>0</v>
      </c>
      <c r="L2427" s="112" t="b">
        <v>0</v>
      </c>
    </row>
    <row r="2428" spans="1:12" ht="15">
      <c r="A2428" s="112" t="s">
        <v>3081</v>
      </c>
      <c r="B2428" s="112" t="s">
        <v>3092</v>
      </c>
      <c r="C2428" s="112">
        <v>2</v>
      </c>
      <c r="D2428" s="117">
        <v>0.0012434539524277316</v>
      </c>
      <c r="E2428" s="117">
        <v>0.9349716248678979</v>
      </c>
      <c r="F2428" s="112" t="s">
        <v>3045</v>
      </c>
      <c r="G2428" s="112" t="b">
        <v>0</v>
      </c>
      <c r="H2428" s="112" t="b">
        <v>0</v>
      </c>
      <c r="I2428" s="112" t="b">
        <v>0</v>
      </c>
      <c r="J2428" s="112" t="b">
        <v>0</v>
      </c>
      <c r="K2428" s="112" t="b">
        <v>0</v>
      </c>
      <c r="L2428" s="112" t="b">
        <v>0</v>
      </c>
    </row>
    <row r="2429" spans="1:12" ht="15">
      <c r="A2429" s="112" t="s">
        <v>3087</v>
      </c>
      <c r="B2429" s="112" t="s">
        <v>3092</v>
      </c>
      <c r="C2429" s="112">
        <v>2</v>
      </c>
      <c r="D2429" s="117">
        <v>0.0012434539524277316</v>
      </c>
      <c r="E2429" s="117">
        <v>1.293993567509566</v>
      </c>
      <c r="F2429" s="112" t="s">
        <v>3045</v>
      </c>
      <c r="G2429" s="112" t="b">
        <v>0</v>
      </c>
      <c r="H2429" s="112" t="b">
        <v>0</v>
      </c>
      <c r="I2429" s="112" t="b">
        <v>0</v>
      </c>
      <c r="J2429" s="112" t="b">
        <v>0</v>
      </c>
      <c r="K2429" s="112" t="b">
        <v>0</v>
      </c>
      <c r="L2429" s="112" t="b">
        <v>0</v>
      </c>
    </row>
    <row r="2430" spans="1:12" ht="15">
      <c r="A2430" s="112" t="s">
        <v>3079</v>
      </c>
      <c r="B2430" s="112" t="s">
        <v>3096</v>
      </c>
      <c r="C2430" s="112">
        <v>2</v>
      </c>
      <c r="D2430" s="117">
        <v>0.0012434539524277316</v>
      </c>
      <c r="E2430" s="117">
        <v>1.293993567509566</v>
      </c>
      <c r="F2430" s="112" t="s">
        <v>3045</v>
      </c>
      <c r="G2430" s="112" t="b">
        <v>0</v>
      </c>
      <c r="H2430" s="112" t="b">
        <v>0</v>
      </c>
      <c r="I2430" s="112" t="b">
        <v>0</v>
      </c>
      <c r="J2430" s="112" t="b">
        <v>0</v>
      </c>
      <c r="K2430" s="112" t="b">
        <v>0</v>
      </c>
      <c r="L2430" s="112" t="b">
        <v>0</v>
      </c>
    </row>
    <row r="2431" spans="1:12" ht="15">
      <c r="A2431" s="112" t="s">
        <v>3094</v>
      </c>
      <c r="B2431" s="112" t="s">
        <v>3091</v>
      </c>
      <c r="C2431" s="112">
        <v>2</v>
      </c>
      <c r="D2431" s="117">
        <v>0.0012434539524277316</v>
      </c>
      <c r="E2431" s="117">
        <v>0.9216076633099164</v>
      </c>
      <c r="F2431" s="112" t="s">
        <v>3045</v>
      </c>
      <c r="G2431" s="112" t="b">
        <v>0</v>
      </c>
      <c r="H2431" s="112" t="b">
        <v>0</v>
      </c>
      <c r="I2431" s="112" t="b">
        <v>0</v>
      </c>
      <c r="J2431" s="112" t="b">
        <v>0</v>
      </c>
      <c r="K2431" s="112" t="b">
        <v>0</v>
      </c>
      <c r="L2431" s="112" t="b">
        <v>0</v>
      </c>
    </row>
    <row r="2432" spans="1:12" ht="15">
      <c r="A2432" s="112" t="s">
        <v>3080</v>
      </c>
      <c r="B2432" s="112" t="s">
        <v>3388</v>
      </c>
      <c r="C2432" s="112">
        <v>2</v>
      </c>
      <c r="D2432" s="117">
        <v>0.0012434539524277316</v>
      </c>
      <c r="E2432" s="117">
        <v>1.69975891369356</v>
      </c>
      <c r="F2432" s="112" t="s">
        <v>3045</v>
      </c>
      <c r="G2432" s="112" t="b">
        <v>0</v>
      </c>
      <c r="H2432" s="112" t="b">
        <v>0</v>
      </c>
      <c r="I2432" s="112" t="b">
        <v>0</v>
      </c>
      <c r="J2432" s="112" t="b">
        <v>0</v>
      </c>
      <c r="K2432" s="112" t="b">
        <v>0</v>
      </c>
      <c r="L2432" s="112" t="b">
        <v>0</v>
      </c>
    </row>
    <row r="2433" spans="1:12" ht="15">
      <c r="A2433" s="112" t="s">
        <v>3097</v>
      </c>
      <c r="B2433" s="112" t="s">
        <v>3900</v>
      </c>
      <c r="C2433" s="112">
        <v>2</v>
      </c>
      <c r="D2433" s="117">
        <v>0.0016028927532205446</v>
      </c>
      <c r="E2433" s="117">
        <v>1.9172428579074663</v>
      </c>
      <c r="F2433" s="112" t="s">
        <v>3045</v>
      </c>
      <c r="G2433" s="112" t="b">
        <v>0</v>
      </c>
      <c r="H2433" s="112" t="b">
        <v>0</v>
      </c>
      <c r="I2433" s="112" t="b">
        <v>0</v>
      </c>
      <c r="J2433" s="112" t="b">
        <v>0</v>
      </c>
      <c r="K2433" s="112" t="b">
        <v>0</v>
      </c>
      <c r="L2433" s="112" t="b">
        <v>0</v>
      </c>
    </row>
    <row r="2434" spans="1:12" ht="15">
      <c r="A2434" s="112" t="s">
        <v>3900</v>
      </c>
      <c r="B2434" s="112" t="s">
        <v>3080</v>
      </c>
      <c r="C2434" s="112">
        <v>2</v>
      </c>
      <c r="D2434" s="117">
        <v>0.0016028927532205446</v>
      </c>
      <c r="E2434" s="117">
        <v>1.8203328448994098</v>
      </c>
      <c r="F2434" s="112" t="s">
        <v>3045</v>
      </c>
      <c r="G2434" s="112" t="b">
        <v>0</v>
      </c>
      <c r="H2434" s="112" t="b">
        <v>0</v>
      </c>
      <c r="I2434" s="112" t="b">
        <v>0</v>
      </c>
      <c r="J2434" s="112" t="b">
        <v>0</v>
      </c>
      <c r="K2434" s="112" t="b">
        <v>0</v>
      </c>
      <c r="L2434" s="112" t="b">
        <v>0</v>
      </c>
    </row>
    <row r="2435" spans="1:12" ht="15">
      <c r="A2435" s="112" t="s">
        <v>3119</v>
      </c>
      <c r="B2435" s="112" t="s">
        <v>3116</v>
      </c>
      <c r="C2435" s="112">
        <v>2</v>
      </c>
      <c r="D2435" s="117">
        <v>0.0012434539524277316</v>
      </c>
      <c r="E2435" s="117">
        <v>1.8960535588375282</v>
      </c>
      <c r="F2435" s="112" t="s">
        <v>3045</v>
      </c>
      <c r="G2435" s="112" t="b">
        <v>0</v>
      </c>
      <c r="H2435" s="112" t="b">
        <v>0</v>
      </c>
      <c r="I2435" s="112" t="b">
        <v>0</v>
      </c>
      <c r="J2435" s="112" t="b">
        <v>0</v>
      </c>
      <c r="K2435" s="112" t="b">
        <v>0</v>
      </c>
      <c r="L2435" s="112" t="b">
        <v>0</v>
      </c>
    </row>
    <row r="2436" spans="1:12" ht="15">
      <c r="A2436" s="112" t="s">
        <v>3082</v>
      </c>
      <c r="B2436" s="112" t="s">
        <v>3129</v>
      </c>
      <c r="C2436" s="112">
        <v>2</v>
      </c>
      <c r="D2436" s="117">
        <v>0.0012434539524277316</v>
      </c>
      <c r="E2436" s="117">
        <v>1.3261782508809672</v>
      </c>
      <c r="F2436" s="112" t="s">
        <v>3045</v>
      </c>
      <c r="G2436" s="112" t="b">
        <v>0</v>
      </c>
      <c r="H2436" s="112" t="b">
        <v>0</v>
      </c>
      <c r="I2436" s="112" t="b">
        <v>0</v>
      </c>
      <c r="J2436" s="112" t="b">
        <v>0</v>
      </c>
      <c r="K2436" s="112" t="b">
        <v>0</v>
      </c>
      <c r="L2436" s="112" t="b">
        <v>0</v>
      </c>
    </row>
    <row r="2437" spans="1:12" ht="15">
      <c r="A2437" s="112" t="s">
        <v>3405</v>
      </c>
      <c r="B2437" s="112" t="s">
        <v>3099</v>
      </c>
      <c r="C2437" s="112">
        <v>2</v>
      </c>
      <c r="D2437" s="117">
        <v>0.0016028927532205446</v>
      </c>
      <c r="E2437" s="117">
        <v>1.470084826565247</v>
      </c>
      <c r="F2437" s="112" t="s">
        <v>3045</v>
      </c>
      <c r="G2437" s="112" t="b">
        <v>0</v>
      </c>
      <c r="H2437" s="112" t="b">
        <v>0</v>
      </c>
      <c r="I2437" s="112" t="b">
        <v>0</v>
      </c>
      <c r="J2437" s="112" t="b">
        <v>0</v>
      </c>
      <c r="K2437" s="112" t="b">
        <v>0</v>
      </c>
      <c r="L2437" s="112" t="b">
        <v>0</v>
      </c>
    </row>
    <row r="2438" spans="1:12" ht="15">
      <c r="A2438" s="112" t="s">
        <v>3099</v>
      </c>
      <c r="B2438" s="112" t="s">
        <v>3080</v>
      </c>
      <c r="C2438" s="112">
        <v>2</v>
      </c>
      <c r="D2438" s="117">
        <v>0.0016028927532205446</v>
      </c>
      <c r="E2438" s="117">
        <v>0.6742048092211719</v>
      </c>
      <c r="F2438" s="112" t="s">
        <v>3045</v>
      </c>
      <c r="G2438" s="112" t="b">
        <v>0</v>
      </c>
      <c r="H2438" s="112" t="b">
        <v>0</v>
      </c>
      <c r="I2438" s="112" t="b">
        <v>0</v>
      </c>
      <c r="J2438" s="112" t="b">
        <v>0</v>
      </c>
      <c r="K2438" s="112" t="b">
        <v>0</v>
      </c>
      <c r="L2438" s="112" t="b">
        <v>0</v>
      </c>
    </row>
    <row r="2439" spans="1:12" ht="15">
      <c r="A2439" s="112" t="s">
        <v>3080</v>
      </c>
      <c r="B2439" s="112" t="s">
        <v>3205</v>
      </c>
      <c r="C2439" s="112">
        <v>2</v>
      </c>
      <c r="D2439" s="117">
        <v>0.0016028927532205446</v>
      </c>
      <c r="E2439" s="117">
        <v>1.4779101640772037</v>
      </c>
      <c r="F2439" s="112" t="s">
        <v>3045</v>
      </c>
      <c r="G2439" s="112" t="b">
        <v>0</v>
      </c>
      <c r="H2439" s="112" t="b">
        <v>0</v>
      </c>
      <c r="I2439" s="112" t="b">
        <v>0</v>
      </c>
      <c r="J2439" s="112" t="b">
        <v>0</v>
      </c>
      <c r="K2439" s="112" t="b">
        <v>0</v>
      </c>
      <c r="L2439" s="112" t="b">
        <v>0</v>
      </c>
    </row>
    <row r="2440" spans="1:12" ht="15">
      <c r="A2440" s="112" t="s">
        <v>3081</v>
      </c>
      <c r="B2440" s="112" t="s">
        <v>3099</v>
      </c>
      <c r="C2440" s="112">
        <v>2</v>
      </c>
      <c r="D2440" s="117">
        <v>0.0016028927532205446</v>
      </c>
      <c r="E2440" s="117">
        <v>0.5669948395733034</v>
      </c>
      <c r="F2440" s="112" t="s">
        <v>3045</v>
      </c>
      <c r="G2440" s="112" t="b">
        <v>0</v>
      </c>
      <c r="H2440" s="112" t="b">
        <v>0</v>
      </c>
      <c r="I2440" s="112" t="b">
        <v>0</v>
      </c>
      <c r="J2440" s="112" t="b">
        <v>0</v>
      </c>
      <c r="K2440" s="112" t="b">
        <v>0</v>
      </c>
      <c r="L2440" s="112" t="b">
        <v>0</v>
      </c>
    </row>
    <row r="2441" spans="1:12" ht="15">
      <c r="A2441" s="112" t="s">
        <v>3109</v>
      </c>
      <c r="B2441" s="112" t="s">
        <v>3173</v>
      </c>
      <c r="C2441" s="112">
        <v>2</v>
      </c>
      <c r="D2441" s="117">
        <v>0.0012434539524277316</v>
      </c>
      <c r="E2441" s="117">
        <v>1.9752348048851531</v>
      </c>
      <c r="F2441" s="112" t="s">
        <v>3045</v>
      </c>
      <c r="G2441" s="112" t="b">
        <v>0</v>
      </c>
      <c r="H2441" s="112" t="b">
        <v>0</v>
      </c>
      <c r="I2441" s="112" t="b">
        <v>0</v>
      </c>
      <c r="J2441" s="112" t="b">
        <v>0</v>
      </c>
      <c r="K2441" s="112" t="b">
        <v>0</v>
      </c>
      <c r="L2441" s="112" t="b">
        <v>0</v>
      </c>
    </row>
    <row r="2442" spans="1:12" ht="15">
      <c r="A2442" s="112" t="s">
        <v>3102</v>
      </c>
      <c r="B2442" s="112" t="s">
        <v>3085</v>
      </c>
      <c r="C2442" s="112">
        <v>2</v>
      </c>
      <c r="D2442" s="117">
        <v>0.0012434539524277316</v>
      </c>
      <c r="E2442" s="117">
        <v>1.589883923521136</v>
      </c>
      <c r="F2442" s="112" t="s">
        <v>3045</v>
      </c>
      <c r="G2442" s="112" t="b">
        <v>0</v>
      </c>
      <c r="H2442" s="112" t="b">
        <v>0</v>
      </c>
      <c r="I2442" s="112" t="b">
        <v>0</v>
      </c>
      <c r="J2442" s="112" t="b">
        <v>0</v>
      </c>
      <c r="K2442" s="112" t="b">
        <v>0</v>
      </c>
      <c r="L2442" s="112" t="b">
        <v>0</v>
      </c>
    </row>
    <row r="2443" spans="1:12" ht="15">
      <c r="A2443" s="112" t="s">
        <v>3081</v>
      </c>
      <c r="B2443" s="112" t="s">
        <v>3173</v>
      </c>
      <c r="C2443" s="112">
        <v>2</v>
      </c>
      <c r="D2443" s="117">
        <v>0.0012434539524277316</v>
      </c>
      <c r="E2443" s="117">
        <v>1.315182866579504</v>
      </c>
      <c r="F2443" s="112" t="s">
        <v>3045</v>
      </c>
      <c r="G2443" s="112" t="b">
        <v>0</v>
      </c>
      <c r="H2443" s="112" t="b">
        <v>0</v>
      </c>
      <c r="I2443" s="112" t="b">
        <v>0</v>
      </c>
      <c r="J2443" s="112" t="b">
        <v>0</v>
      </c>
      <c r="K2443" s="112" t="b">
        <v>0</v>
      </c>
      <c r="L2443" s="112" t="b">
        <v>0</v>
      </c>
    </row>
    <row r="2444" spans="1:12" ht="15">
      <c r="A2444" s="112" t="s">
        <v>3102</v>
      </c>
      <c r="B2444" s="112" t="s">
        <v>3087</v>
      </c>
      <c r="C2444" s="112">
        <v>2</v>
      </c>
      <c r="D2444" s="117">
        <v>0.0012434539524277316</v>
      </c>
      <c r="E2444" s="117">
        <v>1.6742048092211719</v>
      </c>
      <c r="F2444" s="112" t="s">
        <v>3045</v>
      </c>
      <c r="G2444" s="112" t="b">
        <v>0</v>
      </c>
      <c r="H2444" s="112" t="b">
        <v>0</v>
      </c>
      <c r="I2444" s="112" t="b">
        <v>0</v>
      </c>
      <c r="J2444" s="112" t="b">
        <v>0</v>
      </c>
      <c r="K2444" s="112" t="b">
        <v>0</v>
      </c>
      <c r="L2444" s="112" t="b">
        <v>0</v>
      </c>
    </row>
    <row r="2445" spans="1:12" ht="15">
      <c r="A2445" s="112" t="s">
        <v>3087</v>
      </c>
      <c r="B2445" s="112" t="s">
        <v>3697</v>
      </c>
      <c r="C2445" s="112">
        <v>2</v>
      </c>
      <c r="D2445" s="117">
        <v>0.0012434539524277316</v>
      </c>
      <c r="E2445" s="117">
        <v>1.7711148222292283</v>
      </c>
      <c r="F2445" s="112" t="s">
        <v>3045</v>
      </c>
      <c r="G2445" s="112" t="b">
        <v>0</v>
      </c>
      <c r="H2445" s="112" t="b">
        <v>0</v>
      </c>
      <c r="I2445" s="112" t="b">
        <v>0</v>
      </c>
      <c r="J2445" s="112" t="b">
        <v>0</v>
      </c>
      <c r="K2445" s="112" t="b">
        <v>0</v>
      </c>
      <c r="L2445" s="112" t="b">
        <v>0</v>
      </c>
    </row>
    <row r="2446" spans="1:12" ht="15">
      <c r="A2446" s="112" t="s">
        <v>3697</v>
      </c>
      <c r="B2446" s="112" t="s">
        <v>4397</v>
      </c>
      <c r="C2446" s="112">
        <v>2</v>
      </c>
      <c r="D2446" s="117">
        <v>0.0012434539524277316</v>
      </c>
      <c r="E2446" s="117">
        <v>2.616212862243485</v>
      </c>
      <c r="F2446" s="112" t="s">
        <v>3045</v>
      </c>
      <c r="G2446" s="112" t="b">
        <v>0</v>
      </c>
      <c r="H2446" s="112" t="b">
        <v>0</v>
      </c>
      <c r="I2446" s="112" t="b">
        <v>0</v>
      </c>
      <c r="J2446" s="112" t="b">
        <v>1</v>
      </c>
      <c r="K2446" s="112" t="b">
        <v>0</v>
      </c>
      <c r="L2446" s="112" t="b">
        <v>0</v>
      </c>
    </row>
    <row r="2447" spans="1:12" ht="15">
      <c r="A2447" s="112" t="s">
        <v>4397</v>
      </c>
      <c r="B2447" s="112" t="s">
        <v>3297</v>
      </c>
      <c r="C2447" s="112">
        <v>2</v>
      </c>
      <c r="D2447" s="117">
        <v>0.0012434539524277316</v>
      </c>
      <c r="E2447" s="117">
        <v>2.519302849235429</v>
      </c>
      <c r="F2447" s="112" t="s">
        <v>3045</v>
      </c>
      <c r="G2447" s="112" t="b">
        <v>1</v>
      </c>
      <c r="H2447" s="112" t="b">
        <v>0</v>
      </c>
      <c r="I2447" s="112" t="b">
        <v>0</v>
      </c>
      <c r="J2447" s="112" t="b">
        <v>0</v>
      </c>
      <c r="K2447" s="112" t="b">
        <v>0</v>
      </c>
      <c r="L2447" s="112" t="b">
        <v>0</v>
      </c>
    </row>
    <row r="2448" spans="1:12" ht="15">
      <c r="A2448" s="112" t="s">
        <v>3297</v>
      </c>
      <c r="B2448" s="112" t="s">
        <v>3583</v>
      </c>
      <c r="C2448" s="112">
        <v>2</v>
      </c>
      <c r="D2448" s="117">
        <v>0.0012434539524277316</v>
      </c>
      <c r="E2448" s="117">
        <v>2.519302849235429</v>
      </c>
      <c r="F2448" s="112" t="s">
        <v>3045</v>
      </c>
      <c r="G2448" s="112" t="b">
        <v>0</v>
      </c>
      <c r="H2448" s="112" t="b">
        <v>0</v>
      </c>
      <c r="I2448" s="112" t="b">
        <v>0</v>
      </c>
      <c r="J2448" s="112" t="b">
        <v>0</v>
      </c>
      <c r="K2448" s="112" t="b">
        <v>0</v>
      </c>
      <c r="L2448" s="112" t="b">
        <v>0</v>
      </c>
    </row>
    <row r="2449" spans="1:12" ht="15">
      <c r="A2449" s="112" t="s">
        <v>3583</v>
      </c>
      <c r="B2449" s="112" t="s">
        <v>4398</v>
      </c>
      <c r="C2449" s="112">
        <v>2</v>
      </c>
      <c r="D2449" s="117">
        <v>0.0012434539524277316</v>
      </c>
      <c r="E2449" s="117">
        <v>2.9172428579074663</v>
      </c>
      <c r="F2449" s="112" t="s">
        <v>3045</v>
      </c>
      <c r="G2449" s="112" t="b">
        <v>0</v>
      </c>
      <c r="H2449" s="112" t="b">
        <v>0</v>
      </c>
      <c r="I2449" s="112" t="b">
        <v>0</v>
      </c>
      <c r="J2449" s="112" t="b">
        <v>0</v>
      </c>
      <c r="K2449" s="112" t="b">
        <v>0</v>
      </c>
      <c r="L2449" s="112" t="b">
        <v>0</v>
      </c>
    </row>
    <row r="2450" spans="1:12" ht="15">
      <c r="A2450" s="112" t="s">
        <v>4398</v>
      </c>
      <c r="B2450" s="112" t="s">
        <v>3697</v>
      </c>
      <c r="C2450" s="112">
        <v>2</v>
      </c>
      <c r="D2450" s="117">
        <v>0.0012434539524277316</v>
      </c>
      <c r="E2450" s="117">
        <v>2.616212862243485</v>
      </c>
      <c r="F2450" s="112" t="s">
        <v>3045</v>
      </c>
      <c r="G2450" s="112" t="b">
        <v>0</v>
      </c>
      <c r="H2450" s="112" t="b">
        <v>0</v>
      </c>
      <c r="I2450" s="112" t="b">
        <v>0</v>
      </c>
      <c r="J2450" s="112" t="b">
        <v>0</v>
      </c>
      <c r="K2450" s="112" t="b">
        <v>0</v>
      </c>
      <c r="L2450" s="112" t="b">
        <v>0</v>
      </c>
    </row>
    <row r="2451" spans="1:12" ht="15">
      <c r="A2451" s="112" t="s">
        <v>3697</v>
      </c>
      <c r="B2451" s="112" t="s">
        <v>3184</v>
      </c>
      <c r="C2451" s="112">
        <v>2</v>
      </c>
      <c r="D2451" s="117">
        <v>0.0012434539524277316</v>
      </c>
      <c r="E2451" s="117">
        <v>2.2182728535714475</v>
      </c>
      <c r="F2451" s="112" t="s">
        <v>3045</v>
      </c>
      <c r="G2451" s="112" t="b">
        <v>0</v>
      </c>
      <c r="H2451" s="112" t="b">
        <v>0</v>
      </c>
      <c r="I2451" s="112" t="b">
        <v>0</v>
      </c>
      <c r="J2451" s="112" t="b">
        <v>0</v>
      </c>
      <c r="K2451" s="112" t="b">
        <v>0</v>
      </c>
      <c r="L2451" s="112" t="b">
        <v>0</v>
      </c>
    </row>
    <row r="2452" spans="1:12" ht="15">
      <c r="A2452" s="112" t="s">
        <v>3184</v>
      </c>
      <c r="B2452" s="112" t="s">
        <v>3821</v>
      </c>
      <c r="C2452" s="112">
        <v>2</v>
      </c>
      <c r="D2452" s="117">
        <v>0.0012434539524277316</v>
      </c>
      <c r="E2452" s="117">
        <v>2.519302849235429</v>
      </c>
      <c r="F2452" s="112" t="s">
        <v>3045</v>
      </c>
      <c r="G2452" s="112" t="b">
        <v>0</v>
      </c>
      <c r="H2452" s="112" t="b">
        <v>0</v>
      </c>
      <c r="I2452" s="112" t="b">
        <v>0</v>
      </c>
      <c r="J2452" s="112" t="b">
        <v>1</v>
      </c>
      <c r="K2452" s="112" t="b">
        <v>0</v>
      </c>
      <c r="L2452" s="112" t="b">
        <v>0</v>
      </c>
    </row>
    <row r="2453" spans="1:12" ht="15">
      <c r="A2453" s="112" t="s">
        <v>3821</v>
      </c>
      <c r="B2453" s="112" t="s">
        <v>3896</v>
      </c>
      <c r="C2453" s="112">
        <v>2</v>
      </c>
      <c r="D2453" s="117">
        <v>0.0012434539524277316</v>
      </c>
      <c r="E2453" s="117">
        <v>2.9172428579074663</v>
      </c>
      <c r="F2453" s="112" t="s">
        <v>3045</v>
      </c>
      <c r="G2453" s="112" t="b">
        <v>1</v>
      </c>
      <c r="H2453" s="112" t="b">
        <v>0</v>
      </c>
      <c r="I2453" s="112" t="b">
        <v>0</v>
      </c>
      <c r="J2453" s="112" t="b">
        <v>0</v>
      </c>
      <c r="K2453" s="112" t="b">
        <v>0</v>
      </c>
      <c r="L2453" s="112" t="b">
        <v>0</v>
      </c>
    </row>
    <row r="2454" spans="1:12" ht="15">
      <c r="A2454" s="112" t="s">
        <v>3896</v>
      </c>
      <c r="B2454" s="112" t="s">
        <v>4399</v>
      </c>
      <c r="C2454" s="112">
        <v>2</v>
      </c>
      <c r="D2454" s="117">
        <v>0.0012434539524277316</v>
      </c>
      <c r="E2454" s="117">
        <v>2.9172428579074663</v>
      </c>
      <c r="F2454" s="112" t="s">
        <v>3045</v>
      </c>
      <c r="G2454" s="112" t="b">
        <v>0</v>
      </c>
      <c r="H2454" s="112" t="b">
        <v>0</v>
      </c>
      <c r="I2454" s="112" t="b">
        <v>0</v>
      </c>
      <c r="J2454" s="112" t="b">
        <v>0</v>
      </c>
      <c r="K2454" s="112" t="b">
        <v>0</v>
      </c>
      <c r="L2454" s="112" t="b">
        <v>0</v>
      </c>
    </row>
    <row r="2455" spans="1:12" ht="15">
      <c r="A2455" s="112" t="s">
        <v>4399</v>
      </c>
      <c r="B2455" s="112" t="s">
        <v>4400</v>
      </c>
      <c r="C2455" s="112">
        <v>2</v>
      </c>
      <c r="D2455" s="117">
        <v>0.0012434539524277316</v>
      </c>
      <c r="E2455" s="117">
        <v>2.9172428579074663</v>
      </c>
      <c r="F2455" s="112" t="s">
        <v>3045</v>
      </c>
      <c r="G2455" s="112" t="b">
        <v>0</v>
      </c>
      <c r="H2455" s="112" t="b">
        <v>0</v>
      </c>
      <c r="I2455" s="112" t="b">
        <v>0</v>
      </c>
      <c r="J2455" s="112" t="b">
        <v>1</v>
      </c>
      <c r="K2455" s="112" t="b">
        <v>0</v>
      </c>
      <c r="L2455" s="112" t="b">
        <v>0</v>
      </c>
    </row>
    <row r="2456" spans="1:12" ht="15">
      <c r="A2456" s="112" t="s">
        <v>4400</v>
      </c>
      <c r="B2456" s="112" t="s">
        <v>4401</v>
      </c>
      <c r="C2456" s="112">
        <v>2</v>
      </c>
      <c r="D2456" s="117">
        <v>0.0012434539524277316</v>
      </c>
      <c r="E2456" s="117">
        <v>2.9172428579074663</v>
      </c>
      <c r="F2456" s="112" t="s">
        <v>3045</v>
      </c>
      <c r="G2456" s="112" t="b">
        <v>1</v>
      </c>
      <c r="H2456" s="112" t="b">
        <v>0</v>
      </c>
      <c r="I2456" s="112" t="b">
        <v>0</v>
      </c>
      <c r="J2456" s="112" t="b">
        <v>0</v>
      </c>
      <c r="K2456" s="112" t="b">
        <v>0</v>
      </c>
      <c r="L2456" s="112" t="b">
        <v>0</v>
      </c>
    </row>
    <row r="2457" spans="1:12" ht="15">
      <c r="A2457" s="112" t="s">
        <v>4401</v>
      </c>
      <c r="B2457" s="112" t="s">
        <v>4402</v>
      </c>
      <c r="C2457" s="112">
        <v>2</v>
      </c>
      <c r="D2457" s="117">
        <v>0.0012434539524277316</v>
      </c>
      <c r="E2457" s="117">
        <v>2.9172428579074663</v>
      </c>
      <c r="F2457" s="112" t="s">
        <v>3045</v>
      </c>
      <c r="G2457" s="112" t="b">
        <v>0</v>
      </c>
      <c r="H2457" s="112" t="b">
        <v>0</v>
      </c>
      <c r="I2457" s="112" t="b">
        <v>0</v>
      </c>
      <c r="J2457" s="112" t="b">
        <v>0</v>
      </c>
      <c r="K2457" s="112" t="b">
        <v>0</v>
      </c>
      <c r="L2457" s="112" t="b">
        <v>0</v>
      </c>
    </row>
    <row r="2458" spans="1:12" ht="15">
      <c r="A2458" s="112" t="s">
        <v>4402</v>
      </c>
      <c r="B2458" s="112" t="s">
        <v>4403</v>
      </c>
      <c r="C2458" s="112">
        <v>2</v>
      </c>
      <c r="D2458" s="117">
        <v>0.0012434539524277316</v>
      </c>
      <c r="E2458" s="117">
        <v>2.9172428579074663</v>
      </c>
      <c r="F2458" s="112" t="s">
        <v>3045</v>
      </c>
      <c r="G2458" s="112" t="b">
        <v>0</v>
      </c>
      <c r="H2458" s="112" t="b">
        <v>0</v>
      </c>
      <c r="I2458" s="112" t="b">
        <v>0</v>
      </c>
      <c r="J2458" s="112" t="b">
        <v>0</v>
      </c>
      <c r="K2458" s="112" t="b">
        <v>0</v>
      </c>
      <c r="L2458" s="112" t="b">
        <v>0</v>
      </c>
    </row>
    <row r="2459" spans="1:12" ht="15">
      <c r="A2459" s="112" t="s">
        <v>4403</v>
      </c>
      <c r="B2459" s="112" t="s">
        <v>4404</v>
      </c>
      <c r="C2459" s="112">
        <v>2</v>
      </c>
      <c r="D2459" s="117">
        <v>0.0012434539524277316</v>
      </c>
      <c r="E2459" s="117">
        <v>2.9172428579074663</v>
      </c>
      <c r="F2459" s="112" t="s">
        <v>3045</v>
      </c>
      <c r="G2459" s="112" t="b">
        <v>0</v>
      </c>
      <c r="H2459" s="112" t="b">
        <v>0</v>
      </c>
      <c r="I2459" s="112" t="b">
        <v>0</v>
      </c>
      <c r="J2459" s="112" t="b">
        <v>0</v>
      </c>
      <c r="K2459" s="112" t="b">
        <v>0</v>
      </c>
      <c r="L2459" s="112" t="b">
        <v>0</v>
      </c>
    </row>
    <row r="2460" spans="1:12" ht="15">
      <c r="A2460" s="112" t="s">
        <v>4404</v>
      </c>
      <c r="B2460" s="112" t="s">
        <v>3080</v>
      </c>
      <c r="C2460" s="112">
        <v>2</v>
      </c>
      <c r="D2460" s="117">
        <v>0.0012434539524277316</v>
      </c>
      <c r="E2460" s="117">
        <v>1.8203328448994098</v>
      </c>
      <c r="F2460" s="112" t="s">
        <v>3045</v>
      </c>
      <c r="G2460" s="112" t="b">
        <v>0</v>
      </c>
      <c r="H2460" s="112" t="b">
        <v>0</v>
      </c>
      <c r="I2460" s="112" t="b">
        <v>0</v>
      </c>
      <c r="J2460" s="112" t="b">
        <v>0</v>
      </c>
      <c r="K2460" s="112" t="b">
        <v>0</v>
      </c>
      <c r="L2460" s="112" t="b">
        <v>0</v>
      </c>
    </row>
    <row r="2461" spans="1:12" ht="15">
      <c r="A2461" s="112" t="s">
        <v>3080</v>
      </c>
      <c r="B2461" s="112" t="s">
        <v>3578</v>
      </c>
      <c r="C2461" s="112">
        <v>2</v>
      </c>
      <c r="D2461" s="117">
        <v>0.0012434539524277316</v>
      </c>
      <c r="E2461" s="117">
        <v>1.8758501727492414</v>
      </c>
      <c r="F2461" s="112" t="s">
        <v>3045</v>
      </c>
      <c r="G2461" s="112" t="b">
        <v>0</v>
      </c>
      <c r="H2461" s="112" t="b">
        <v>0</v>
      </c>
      <c r="I2461" s="112" t="b">
        <v>0</v>
      </c>
      <c r="J2461" s="112" t="b">
        <v>0</v>
      </c>
      <c r="K2461" s="112" t="b">
        <v>1</v>
      </c>
      <c r="L2461" s="112" t="b">
        <v>0</v>
      </c>
    </row>
    <row r="2462" spans="1:12" ht="15">
      <c r="A2462" s="112" t="s">
        <v>3578</v>
      </c>
      <c r="B2462" s="112" t="s">
        <v>3437</v>
      </c>
      <c r="C2462" s="112">
        <v>2</v>
      </c>
      <c r="D2462" s="117">
        <v>0.0012434539524277316</v>
      </c>
      <c r="E2462" s="117">
        <v>2.9172428579074663</v>
      </c>
      <c r="F2462" s="112" t="s">
        <v>3045</v>
      </c>
      <c r="G2462" s="112" t="b">
        <v>0</v>
      </c>
      <c r="H2462" s="112" t="b">
        <v>1</v>
      </c>
      <c r="I2462" s="112" t="b">
        <v>0</v>
      </c>
      <c r="J2462" s="112" t="b">
        <v>0</v>
      </c>
      <c r="K2462" s="112" t="b">
        <v>1</v>
      </c>
      <c r="L2462" s="112" t="b">
        <v>0</v>
      </c>
    </row>
    <row r="2463" spans="1:12" ht="15">
      <c r="A2463" s="112" t="s">
        <v>3437</v>
      </c>
      <c r="B2463" s="112" t="s">
        <v>3273</v>
      </c>
      <c r="C2463" s="112">
        <v>2</v>
      </c>
      <c r="D2463" s="117">
        <v>0.0012434539524277316</v>
      </c>
      <c r="E2463" s="117">
        <v>2.9172428579074663</v>
      </c>
      <c r="F2463" s="112" t="s">
        <v>3045</v>
      </c>
      <c r="G2463" s="112" t="b">
        <v>0</v>
      </c>
      <c r="H2463" s="112" t="b">
        <v>1</v>
      </c>
      <c r="I2463" s="112" t="b">
        <v>0</v>
      </c>
      <c r="J2463" s="112" t="b">
        <v>0</v>
      </c>
      <c r="K2463" s="112" t="b">
        <v>0</v>
      </c>
      <c r="L2463" s="112" t="b">
        <v>0</v>
      </c>
    </row>
    <row r="2464" spans="1:12" ht="15">
      <c r="A2464" s="112" t="s">
        <v>3273</v>
      </c>
      <c r="B2464" s="112" t="s">
        <v>3584</v>
      </c>
      <c r="C2464" s="112">
        <v>2</v>
      </c>
      <c r="D2464" s="117">
        <v>0.0012434539524277316</v>
      </c>
      <c r="E2464" s="117">
        <v>2.616212862243485</v>
      </c>
      <c r="F2464" s="112" t="s">
        <v>3045</v>
      </c>
      <c r="G2464" s="112" t="b">
        <v>0</v>
      </c>
      <c r="H2464" s="112" t="b">
        <v>0</v>
      </c>
      <c r="I2464" s="112" t="b">
        <v>0</v>
      </c>
      <c r="J2464" s="112" t="b">
        <v>0</v>
      </c>
      <c r="K2464" s="112" t="b">
        <v>0</v>
      </c>
      <c r="L2464" s="112" t="b">
        <v>0</v>
      </c>
    </row>
    <row r="2465" spans="1:12" ht="15">
      <c r="A2465" s="112" t="s">
        <v>3584</v>
      </c>
      <c r="B2465" s="112" t="s">
        <v>3152</v>
      </c>
      <c r="C2465" s="112">
        <v>2</v>
      </c>
      <c r="D2465" s="117">
        <v>0.0012434539524277316</v>
      </c>
      <c r="E2465" s="117">
        <v>2.565060339796104</v>
      </c>
      <c r="F2465" s="112" t="s">
        <v>3045</v>
      </c>
      <c r="G2465" s="112" t="b">
        <v>0</v>
      </c>
      <c r="H2465" s="112" t="b">
        <v>0</v>
      </c>
      <c r="I2465" s="112" t="b">
        <v>0</v>
      </c>
      <c r="J2465" s="112" t="b">
        <v>0</v>
      </c>
      <c r="K2465" s="112" t="b">
        <v>0</v>
      </c>
      <c r="L2465" s="112" t="b">
        <v>0</v>
      </c>
    </row>
    <row r="2466" spans="1:12" ht="15">
      <c r="A2466" s="112" t="s">
        <v>3152</v>
      </c>
      <c r="B2466" s="112" t="s">
        <v>4405</v>
      </c>
      <c r="C2466" s="112">
        <v>2</v>
      </c>
      <c r="D2466" s="117">
        <v>0.0012434539524277316</v>
      </c>
      <c r="E2466" s="117">
        <v>2.741151598851785</v>
      </c>
      <c r="F2466" s="112" t="s">
        <v>3045</v>
      </c>
      <c r="G2466" s="112" t="b">
        <v>0</v>
      </c>
      <c r="H2466" s="112" t="b">
        <v>0</v>
      </c>
      <c r="I2466" s="112" t="b">
        <v>0</v>
      </c>
      <c r="J2466" s="112" t="b">
        <v>0</v>
      </c>
      <c r="K2466" s="112" t="b">
        <v>0</v>
      </c>
      <c r="L2466" s="112" t="b">
        <v>0</v>
      </c>
    </row>
    <row r="2467" spans="1:12" ht="15">
      <c r="A2467" s="112" t="s">
        <v>4405</v>
      </c>
      <c r="B2467" s="112" t="s">
        <v>3088</v>
      </c>
      <c r="C2467" s="112">
        <v>2</v>
      </c>
      <c r="D2467" s="117">
        <v>0.0012434539524277316</v>
      </c>
      <c r="E2467" s="117">
        <v>2.315182866579504</v>
      </c>
      <c r="F2467" s="112" t="s">
        <v>3045</v>
      </c>
      <c r="G2467" s="112" t="b">
        <v>0</v>
      </c>
      <c r="H2467" s="112" t="b">
        <v>0</v>
      </c>
      <c r="I2467" s="112" t="b">
        <v>0</v>
      </c>
      <c r="J2467" s="112" t="b">
        <v>0</v>
      </c>
      <c r="K2467" s="112" t="b">
        <v>0</v>
      </c>
      <c r="L2467" s="112" t="b">
        <v>0</v>
      </c>
    </row>
    <row r="2468" spans="1:12" ht="15">
      <c r="A2468" s="112" t="s">
        <v>3078</v>
      </c>
      <c r="B2468" s="112" t="s">
        <v>4406</v>
      </c>
      <c r="C2468" s="112">
        <v>2</v>
      </c>
      <c r="D2468" s="117">
        <v>0.0012434539524277316</v>
      </c>
      <c r="E2468" s="117">
        <v>1.8203328448994098</v>
      </c>
      <c r="F2468" s="112" t="s">
        <v>3045</v>
      </c>
      <c r="G2468" s="112" t="b">
        <v>1</v>
      </c>
      <c r="H2468" s="112" t="b">
        <v>0</v>
      </c>
      <c r="I2468" s="112" t="b">
        <v>0</v>
      </c>
      <c r="J2468" s="112" t="b">
        <v>0</v>
      </c>
      <c r="K2468" s="112" t="b">
        <v>0</v>
      </c>
      <c r="L2468" s="112" t="b">
        <v>0</v>
      </c>
    </row>
    <row r="2469" spans="1:12" ht="15">
      <c r="A2469" s="112" t="s">
        <v>4406</v>
      </c>
      <c r="B2469" s="112" t="s">
        <v>3584</v>
      </c>
      <c r="C2469" s="112">
        <v>2</v>
      </c>
      <c r="D2469" s="117">
        <v>0.0012434539524277316</v>
      </c>
      <c r="E2469" s="117">
        <v>2.616212862243485</v>
      </c>
      <c r="F2469" s="112" t="s">
        <v>3045</v>
      </c>
      <c r="G2469" s="112" t="b">
        <v>0</v>
      </c>
      <c r="H2469" s="112" t="b">
        <v>0</v>
      </c>
      <c r="I2469" s="112" t="b">
        <v>0</v>
      </c>
      <c r="J2469" s="112" t="b">
        <v>0</v>
      </c>
      <c r="K2469" s="112" t="b">
        <v>0</v>
      </c>
      <c r="L2469" s="112" t="b">
        <v>0</v>
      </c>
    </row>
    <row r="2470" spans="1:12" ht="15">
      <c r="A2470" s="112" t="s">
        <v>3085</v>
      </c>
      <c r="B2470" s="112" t="s">
        <v>3092</v>
      </c>
      <c r="C2470" s="112">
        <v>2</v>
      </c>
      <c r="D2470" s="117">
        <v>0.0016028927532205446</v>
      </c>
      <c r="E2470" s="117">
        <v>1.2360016205318791</v>
      </c>
      <c r="F2470" s="112" t="s">
        <v>3045</v>
      </c>
      <c r="G2470" s="112" t="b">
        <v>0</v>
      </c>
      <c r="H2470" s="112" t="b">
        <v>0</v>
      </c>
      <c r="I2470" s="112" t="b">
        <v>0</v>
      </c>
      <c r="J2470" s="112" t="b">
        <v>0</v>
      </c>
      <c r="K2470" s="112" t="b">
        <v>0</v>
      </c>
      <c r="L2470" s="112" t="b">
        <v>0</v>
      </c>
    </row>
    <row r="2471" spans="1:12" ht="15">
      <c r="A2471" s="112" t="s">
        <v>3134</v>
      </c>
      <c r="B2471" s="112" t="s">
        <v>3338</v>
      </c>
      <c r="C2471" s="112">
        <v>2</v>
      </c>
      <c r="D2471" s="117">
        <v>0.0016028927532205446</v>
      </c>
      <c r="E2471" s="117">
        <v>2.4401216031878037</v>
      </c>
      <c r="F2471" s="112" t="s">
        <v>3045</v>
      </c>
      <c r="G2471" s="112" t="b">
        <v>0</v>
      </c>
      <c r="H2471" s="112" t="b">
        <v>0</v>
      </c>
      <c r="I2471" s="112" t="b">
        <v>0</v>
      </c>
      <c r="J2471" s="112" t="b">
        <v>0</v>
      </c>
      <c r="K2471" s="112" t="b">
        <v>0</v>
      </c>
      <c r="L2471" s="112" t="b">
        <v>0</v>
      </c>
    </row>
    <row r="2472" spans="1:12" ht="15">
      <c r="A2472" s="112" t="s">
        <v>3084</v>
      </c>
      <c r="B2472" s="112" t="s">
        <v>3723</v>
      </c>
      <c r="C2472" s="112">
        <v>2</v>
      </c>
      <c r="D2472" s="117">
        <v>0.0016028927532205446</v>
      </c>
      <c r="E2472" s="117">
        <v>1.6384892569546374</v>
      </c>
      <c r="F2472" s="112" t="s">
        <v>3045</v>
      </c>
      <c r="G2472" s="112" t="b">
        <v>0</v>
      </c>
      <c r="H2472" s="112" t="b">
        <v>0</v>
      </c>
      <c r="I2472" s="112" t="b">
        <v>0</v>
      </c>
      <c r="J2472" s="112" t="b">
        <v>0</v>
      </c>
      <c r="K2472" s="112" t="b">
        <v>0</v>
      </c>
      <c r="L2472" s="112" t="b">
        <v>0</v>
      </c>
    </row>
    <row r="2473" spans="1:12" ht="15">
      <c r="A2473" s="112" t="s">
        <v>3723</v>
      </c>
      <c r="B2473" s="112" t="s">
        <v>3724</v>
      </c>
      <c r="C2473" s="112">
        <v>2</v>
      </c>
      <c r="D2473" s="117">
        <v>0.0016028927532205446</v>
      </c>
      <c r="E2473" s="117">
        <v>2.9172428579074663</v>
      </c>
      <c r="F2473" s="112" t="s">
        <v>3045</v>
      </c>
      <c r="G2473" s="112" t="b">
        <v>0</v>
      </c>
      <c r="H2473" s="112" t="b">
        <v>0</v>
      </c>
      <c r="I2473" s="112" t="b">
        <v>0</v>
      </c>
      <c r="J2473" s="112" t="b">
        <v>0</v>
      </c>
      <c r="K2473" s="112" t="b">
        <v>0</v>
      </c>
      <c r="L2473" s="112" t="b">
        <v>0</v>
      </c>
    </row>
    <row r="2474" spans="1:12" ht="15">
      <c r="A2474" s="112" t="s">
        <v>3526</v>
      </c>
      <c r="B2474" s="112" t="s">
        <v>3448</v>
      </c>
      <c r="C2474" s="112">
        <v>2</v>
      </c>
      <c r="D2474" s="117">
        <v>0.0016028927532205446</v>
      </c>
      <c r="E2474" s="117">
        <v>2.741151598851785</v>
      </c>
      <c r="F2474" s="112" t="s">
        <v>3045</v>
      </c>
      <c r="G2474" s="112" t="b">
        <v>0</v>
      </c>
      <c r="H2474" s="112" t="b">
        <v>0</v>
      </c>
      <c r="I2474" s="112" t="b">
        <v>0</v>
      </c>
      <c r="J2474" s="112" t="b">
        <v>0</v>
      </c>
      <c r="K2474" s="112" t="b">
        <v>0</v>
      </c>
      <c r="L2474" s="112" t="b">
        <v>0</v>
      </c>
    </row>
    <row r="2475" spans="1:12" ht="15">
      <c r="A2475" s="112" t="s">
        <v>3168</v>
      </c>
      <c r="B2475" s="112" t="s">
        <v>3694</v>
      </c>
      <c r="C2475" s="112">
        <v>2</v>
      </c>
      <c r="D2475" s="117">
        <v>0.0016028927532205446</v>
      </c>
      <c r="E2475" s="117">
        <v>2.616212862243485</v>
      </c>
      <c r="F2475" s="112" t="s">
        <v>3045</v>
      </c>
      <c r="G2475" s="112" t="b">
        <v>0</v>
      </c>
      <c r="H2475" s="112" t="b">
        <v>0</v>
      </c>
      <c r="I2475" s="112" t="b">
        <v>0</v>
      </c>
      <c r="J2475" s="112" t="b">
        <v>0</v>
      </c>
      <c r="K2475" s="112" t="b">
        <v>0</v>
      </c>
      <c r="L2475" s="112" t="b">
        <v>0</v>
      </c>
    </row>
    <row r="2476" spans="1:12" ht="15">
      <c r="A2476" s="112" t="s">
        <v>3278</v>
      </c>
      <c r="B2476" s="112" t="s">
        <v>3243</v>
      </c>
      <c r="C2476" s="112">
        <v>2</v>
      </c>
      <c r="D2476" s="117">
        <v>0.0016028927532205446</v>
      </c>
      <c r="E2476" s="117">
        <v>1.8960535588375282</v>
      </c>
      <c r="F2476" s="112" t="s">
        <v>3045</v>
      </c>
      <c r="G2476" s="112" t="b">
        <v>0</v>
      </c>
      <c r="H2476" s="112" t="b">
        <v>0</v>
      </c>
      <c r="I2476" s="112" t="b">
        <v>0</v>
      </c>
      <c r="J2476" s="112" t="b">
        <v>0</v>
      </c>
      <c r="K2476" s="112" t="b">
        <v>0</v>
      </c>
      <c r="L2476" s="112" t="b">
        <v>0</v>
      </c>
    </row>
    <row r="2477" spans="1:12" ht="15">
      <c r="A2477" s="112" t="s">
        <v>3278</v>
      </c>
      <c r="B2477" s="112" t="s">
        <v>3407</v>
      </c>
      <c r="C2477" s="112">
        <v>2</v>
      </c>
      <c r="D2477" s="117">
        <v>0.0016028927532205446</v>
      </c>
      <c r="E2477" s="117">
        <v>2.1970835545015093</v>
      </c>
      <c r="F2477" s="112" t="s">
        <v>3045</v>
      </c>
      <c r="G2477" s="112" t="b">
        <v>0</v>
      </c>
      <c r="H2477" s="112" t="b">
        <v>0</v>
      </c>
      <c r="I2477" s="112" t="b">
        <v>0</v>
      </c>
      <c r="J2477" s="112" t="b">
        <v>0</v>
      </c>
      <c r="K2477" s="112" t="b">
        <v>0</v>
      </c>
      <c r="L2477" s="112" t="b">
        <v>0</v>
      </c>
    </row>
    <row r="2478" spans="1:12" ht="15">
      <c r="A2478" s="112" t="s">
        <v>3234</v>
      </c>
      <c r="B2478" s="112" t="s">
        <v>4372</v>
      </c>
      <c r="C2478" s="112">
        <v>2</v>
      </c>
      <c r="D2478" s="117">
        <v>0.0016028927532205446</v>
      </c>
      <c r="E2478" s="117">
        <v>2.139091607523823</v>
      </c>
      <c r="F2478" s="112" t="s">
        <v>3045</v>
      </c>
      <c r="G2478" s="112" t="b">
        <v>0</v>
      </c>
      <c r="H2478" s="112" t="b">
        <v>0</v>
      </c>
      <c r="I2478" s="112" t="b">
        <v>0</v>
      </c>
      <c r="J2478" s="112" t="b">
        <v>0</v>
      </c>
      <c r="K2478" s="112" t="b">
        <v>0</v>
      </c>
      <c r="L2478" s="112" t="b">
        <v>0</v>
      </c>
    </row>
    <row r="2479" spans="1:12" ht="15">
      <c r="A2479" s="112" t="s">
        <v>3666</v>
      </c>
      <c r="B2479" s="112" t="s">
        <v>3891</v>
      </c>
      <c r="C2479" s="112">
        <v>2</v>
      </c>
      <c r="D2479" s="117">
        <v>0.0016028927532205446</v>
      </c>
      <c r="E2479" s="117">
        <v>2.741151598851785</v>
      </c>
      <c r="F2479" s="112" t="s">
        <v>3045</v>
      </c>
      <c r="G2479" s="112" t="b">
        <v>0</v>
      </c>
      <c r="H2479" s="112" t="b">
        <v>0</v>
      </c>
      <c r="I2479" s="112" t="b">
        <v>0</v>
      </c>
      <c r="J2479" s="112" t="b">
        <v>0</v>
      </c>
      <c r="K2479" s="112" t="b">
        <v>0</v>
      </c>
      <c r="L2479" s="112" t="b">
        <v>0</v>
      </c>
    </row>
    <row r="2480" spans="1:12" ht="15">
      <c r="A2480" s="112" t="s">
        <v>4375</v>
      </c>
      <c r="B2480" s="112" t="s">
        <v>3690</v>
      </c>
      <c r="C2480" s="112">
        <v>2</v>
      </c>
      <c r="D2480" s="117">
        <v>0.0016028927532205446</v>
      </c>
      <c r="E2480" s="117">
        <v>2.9172428579074663</v>
      </c>
      <c r="F2480" s="112" t="s">
        <v>3045</v>
      </c>
      <c r="G2480" s="112" t="b">
        <v>0</v>
      </c>
      <c r="H2480" s="112" t="b">
        <v>0</v>
      </c>
      <c r="I2480" s="112" t="b">
        <v>0</v>
      </c>
      <c r="J2480" s="112" t="b">
        <v>0</v>
      </c>
      <c r="K2480" s="112" t="b">
        <v>0</v>
      </c>
      <c r="L2480" s="112" t="b">
        <v>0</v>
      </c>
    </row>
    <row r="2481" spans="1:12" ht="15">
      <c r="A2481" s="112" t="s">
        <v>3308</v>
      </c>
      <c r="B2481" s="112" t="s">
        <v>4376</v>
      </c>
      <c r="C2481" s="112">
        <v>2</v>
      </c>
      <c r="D2481" s="117">
        <v>0.0016028927532205446</v>
      </c>
      <c r="E2481" s="117">
        <v>2.616212862243485</v>
      </c>
      <c r="F2481" s="112" t="s">
        <v>3045</v>
      </c>
      <c r="G2481" s="112" t="b">
        <v>0</v>
      </c>
      <c r="H2481" s="112" t="b">
        <v>0</v>
      </c>
      <c r="I2481" s="112" t="b">
        <v>0</v>
      </c>
      <c r="J2481" s="112" t="b">
        <v>0</v>
      </c>
      <c r="K2481" s="112" t="b">
        <v>0</v>
      </c>
      <c r="L2481" s="112" t="b">
        <v>0</v>
      </c>
    </row>
    <row r="2482" spans="1:12" ht="15">
      <c r="A2482" s="112" t="s">
        <v>4377</v>
      </c>
      <c r="B2482" s="112" t="s">
        <v>3222</v>
      </c>
      <c r="C2482" s="112">
        <v>2</v>
      </c>
      <c r="D2482" s="117">
        <v>0.0016028927532205446</v>
      </c>
      <c r="E2482" s="117">
        <v>2.741151598851785</v>
      </c>
      <c r="F2482" s="112" t="s">
        <v>3045</v>
      </c>
      <c r="G2482" s="112" t="b">
        <v>0</v>
      </c>
      <c r="H2482" s="112" t="b">
        <v>0</v>
      </c>
      <c r="I2482" s="112" t="b">
        <v>0</v>
      </c>
      <c r="J2482" s="112" t="b">
        <v>0</v>
      </c>
      <c r="K2482" s="112" t="b">
        <v>0</v>
      </c>
      <c r="L2482" s="112" t="b">
        <v>0</v>
      </c>
    </row>
    <row r="2483" spans="1:12" ht="15">
      <c r="A2483" s="112" t="s">
        <v>4379</v>
      </c>
      <c r="B2483" s="112" t="s">
        <v>3255</v>
      </c>
      <c r="C2483" s="112">
        <v>2</v>
      </c>
      <c r="D2483" s="117">
        <v>0.0016028927532205446</v>
      </c>
      <c r="E2483" s="117">
        <v>2.1768801684132226</v>
      </c>
      <c r="F2483" s="112" t="s">
        <v>3045</v>
      </c>
      <c r="G2483" s="112" t="b">
        <v>0</v>
      </c>
      <c r="H2483" s="112" t="b">
        <v>0</v>
      </c>
      <c r="I2483" s="112" t="b">
        <v>0</v>
      </c>
      <c r="J2483" s="112" t="b">
        <v>0</v>
      </c>
      <c r="K2483" s="112" t="b">
        <v>0</v>
      </c>
      <c r="L2483" s="112" t="b">
        <v>0</v>
      </c>
    </row>
    <row r="2484" spans="1:12" ht="15">
      <c r="A2484" s="112" t="s">
        <v>3081</v>
      </c>
      <c r="B2484" s="112" t="s">
        <v>3085</v>
      </c>
      <c r="C2484" s="112">
        <v>2</v>
      </c>
      <c r="D2484" s="117">
        <v>0.0016028927532205446</v>
      </c>
      <c r="E2484" s="117">
        <v>0.7837039495372488</v>
      </c>
      <c r="F2484" s="112" t="s">
        <v>3045</v>
      </c>
      <c r="G2484" s="112" t="b">
        <v>0</v>
      </c>
      <c r="H2484" s="112" t="b">
        <v>0</v>
      </c>
      <c r="I2484" s="112" t="b">
        <v>0</v>
      </c>
      <c r="J2484" s="112" t="b">
        <v>0</v>
      </c>
      <c r="K2484" s="112" t="b">
        <v>0</v>
      </c>
      <c r="L2484" s="112" t="b">
        <v>0</v>
      </c>
    </row>
    <row r="2485" spans="1:12" ht="15">
      <c r="A2485" s="112" t="s">
        <v>3445</v>
      </c>
      <c r="B2485" s="112" t="s">
        <v>4387</v>
      </c>
      <c r="C2485" s="112">
        <v>2</v>
      </c>
      <c r="D2485" s="117">
        <v>0.0016028927532205446</v>
      </c>
      <c r="E2485" s="117">
        <v>2.741151598851785</v>
      </c>
      <c r="F2485" s="112" t="s">
        <v>3045</v>
      </c>
      <c r="G2485" s="112" t="b">
        <v>0</v>
      </c>
      <c r="H2485" s="112" t="b">
        <v>0</v>
      </c>
      <c r="I2485" s="112" t="b">
        <v>0</v>
      </c>
      <c r="J2485" s="112" t="b">
        <v>0</v>
      </c>
      <c r="K2485" s="112" t="b">
        <v>0</v>
      </c>
      <c r="L2485" s="112" t="b">
        <v>0</v>
      </c>
    </row>
    <row r="2486" spans="1:12" ht="15">
      <c r="A2486" s="112" t="s">
        <v>4387</v>
      </c>
      <c r="B2486" s="112" t="s">
        <v>4388</v>
      </c>
      <c r="C2486" s="112">
        <v>2</v>
      </c>
      <c r="D2486" s="117">
        <v>0.0016028927532205446</v>
      </c>
      <c r="E2486" s="117">
        <v>2.9172428579074663</v>
      </c>
      <c r="F2486" s="112" t="s">
        <v>3045</v>
      </c>
      <c r="G2486" s="112" t="b">
        <v>0</v>
      </c>
      <c r="H2486" s="112" t="b">
        <v>0</v>
      </c>
      <c r="I2486" s="112" t="b">
        <v>0</v>
      </c>
      <c r="J2486" s="112" t="b">
        <v>0</v>
      </c>
      <c r="K2486" s="112" t="b">
        <v>0</v>
      </c>
      <c r="L2486" s="112" t="b">
        <v>0</v>
      </c>
    </row>
    <row r="2487" spans="1:12" ht="15">
      <c r="A2487" s="112" t="s">
        <v>3115</v>
      </c>
      <c r="B2487" s="112" t="s">
        <v>3403</v>
      </c>
      <c r="C2487" s="112">
        <v>2</v>
      </c>
      <c r="D2487" s="117">
        <v>0.0016028927532205446</v>
      </c>
      <c r="E2487" s="117">
        <v>2.042181594515766</v>
      </c>
      <c r="F2487" s="112" t="s">
        <v>3045</v>
      </c>
      <c r="G2487" s="112" t="b">
        <v>0</v>
      </c>
      <c r="H2487" s="112" t="b">
        <v>0</v>
      </c>
      <c r="I2487" s="112" t="b">
        <v>0</v>
      </c>
      <c r="J2487" s="112" t="b">
        <v>0</v>
      </c>
      <c r="K2487" s="112" t="b">
        <v>0</v>
      </c>
      <c r="L2487" s="112" t="b">
        <v>0</v>
      </c>
    </row>
    <row r="2488" spans="1:12" ht="15">
      <c r="A2488" s="112" t="s">
        <v>3403</v>
      </c>
      <c r="B2488" s="112" t="s">
        <v>3234</v>
      </c>
      <c r="C2488" s="112">
        <v>2</v>
      </c>
      <c r="D2488" s="117">
        <v>0.0016028927532205446</v>
      </c>
      <c r="E2488" s="117">
        <v>1.7411515988517852</v>
      </c>
      <c r="F2488" s="112" t="s">
        <v>3045</v>
      </c>
      <c r="G2488" s="112" t="b">
        <v>0</v>
      </c>
      <c r="H2488" s="112" t="b">
        <v>0</v>
      </c>
      <c r="I2488" s="112" t="b">
        <v>0</v>
      </c>
      <c r="J2488" s="112" t="b">
        <v>0</v>
      </c>
      <c r="K2488" s="112" t="b">
        <v>0</v>
      </c>
      <c r="L2488" s="112" t="b">
        <v>0</v>
      </c>
    </row>
    <row r="2489" spans="1:12" ht="15">
      <c r="A2489" s="112" t="s">
        <v>3582</v>
      </c>
      <c r="B2489" s="112" t="s">
        <v>4391</v>
      </c>
      <c r="C2489" s="112">
        <v>2</v>
      </c>
      <c r="D2489" s="117">
        <v>0.0016028927532205446</v>
      </c>
      <c r="E2489" s="117">
        <v>2.616212862243485</v>
      </c>
      <c r="F2489" s="112" t="s">
        <v>3045</v>
      </c>
      <c r="G2489" s="112" t="b">
        <v>0</v>
      </c>
      <c r="H2489" s="112" t="b">
        <v>0</v>
      </c>
      <c r="I2489" s="112" t="b">
        <v>0</v>
      </c>
      <c r="J2489" s="112" t="b">
        <v>0</v>
      </c>
      <c r="K2489" s="112" t="b">
        <v>0</v>
      </c>
      <c r="L2489" s="112" t="b">
        <v>0</v>
      </c>
    </row>
    <row r="2490" spans="1:12" ht="15">
      <c r="A2490" s="112" t="s">
        <v>3078</v>
      </c>
      <c r="B2490" s="112" t="s">
        <v>3079</v>
      </c>
      <c r="C2490" s="112">
        <v>2</v>
      </c>
      <c r="D2490" s="117">
        <v>0.0012434539524277316</v>
      </c>
      <c r="E2490" s="117">
        <v>0.7596350045457982</v>
      </c>
      <c r="F2490" s="112" t="s">
        <v>3045</v>
      </c>
      <c r="G2490" s="112" t="b">
        <v>1</v>
      </c>
      <c r="H2490" s="112" t="b">
        <v>0</v>
      </c>
      <c r="I2490" s="112" t="b">
        <v>0</v>
      </c>
      <c r="J2490" s="112" t="b">
        <v>0</v>
      </c>
      <c r="K2490" s="112" t="b">
        <v>0</v>
      </c>
      <c r="L2490" s="112" t="b">
        <v>0</v>
      </c>
    </row>
    <row r="2491" spans="1:12" ht="15">
      <c r="A2491" s="112" t="s">
        <v>3081</v>
      </c>
      <c r="B2491" s="112" t="s">
        <v>3083</v>
      </c>
      <c r="C2491" s="112">
        <v>14</v>
      </c>
      <c r="D2491" s="117">
        <v>0.008428839878591474</v>
      </c>
      <c r="E2491" s="117">
        <v>1.0706555609477375</v>
      </c>
      <c r="F2491" s="112" t="s">
        <v>3046</v>
      </c>
      <c r="G2491" s="112" t="b">
        <v>0</v>
      </c>
      <c r="H2491" s="112" t="b">
        <v>0</v>
      </c>
      <c r="I2491" s="112" t="b">
        <v>0</v>
      </c>
      <c r="J2491" s="112" t="b">
        <v>0</v>
      </c>
      <c r="K2491" s="112" t="b">
        <v>0</v>
      </c>
      <c r="L2491" s="112" t="b">
        <v>0</v>
      </c>
    </row>
    <row r="2492" spans="1:12" ht="15">
      <c r="A2492" s="112" t="s">
        <v>3086</v>
      </c>
      <c r="B2492" s="112" t="s">
        <v>3079</v>
      </c>
      <c r="C2492" s="112">
        <v>13</v>
      </c>
      <c r="D2492" s="117">
        <v>0.003913389943631756</v>
      </c>
      <c r="E2492" s="117">
        <v>1.611014833980889</v>
      </c>
      <c r="F2492" s="112" t="s">
        <v>3046</v>
      </c>
      <c r="G2492" s="112" t="b">
        <v>0</v>
      </c>
      <c r="H2492" s="112" t="b">
        <v>0</v>
      </c>
      <c r="I2492" s="112" t="b">
        <v>0</v>
      </c>
      <c r="J2492" s="112" t="b">
        <v>0</v>
      </c>
      <c r="K2492" s="112" t="b">
        <v>0</v>
      </c>
      <c r="L2492" s="112" t="b">
        <v>0</v>
      </c>
    </row>
    <row r="2493" spans="1:12" ht="15">
      <c r="A2493" s="112" t="s">
        <v>3088</v>
      </c>
      <c r="B2493" s="112" t="s">
        <v>3078</v>
      </c>
      <c r="C2493" s="112">
        <v>10</v>
      </c>
      <c r="D2493" s="117">
        <v>0.0034678748622465633</v>
      </c>
      <c r="E2493" s="117">
        <v>1.5026753591920505</v>
      </c>
      <c r="F2493" s="112" t="s">
        <v>3046</v>
      </c>
      <c r="G2493" s="112" t="b">
        <v>0</v>
      </c>
      <c r="H2493" s="112" t="b">
        <v>0</v>
      </c>
      <c r="I2493" s="112" t="b">
        <v>0</v>
      </c>
      <c r="J2493" s="112" t="b">
        <v>1</v>
      </c>
      <c r="K2493" s="112" t="b">
        <v>0</v>
      </c>
      <c r="L2493" s="112" t="b">
        <v>0</v>
      </c>
    </row>
    <row r="2494" spans="1:12" ht="15">
      <c r="A2494" s="112" t="s">
        <v>3090</v>
      </c>
      <c r="B2494" s="112" t="s">
        <v>3083</v>
      </c>
      <c r="C2494" s="112">
        <v>8</v>
      </c>
      <c r="D2494" s="117">
        <v>0.004816479930623699</v>
      </c>
      <c r="E2494" s="117">
        <v>1.0560968407768128</v>
      </c>
      <c r="F2494" s="112" t="s">
        <v>3046</v>
      </c>
      <c r="G2494" s="112" t="b">
        <v>0</v>
      </c>
      <c r="H2494" s="112" t="b">
        <v>0</v>
      </c>
      <c r="I2494" s="112" t="b">
        <v>0</v>
      </c>
      <c r="J2494" s="112" t="b">
        <v>0</v>
      </c>
      <c r="K2494" s="112" t="b">
        <v>0</v>
      </c>
      <c r="L2494" s="112" t="b">
        <v>0</v>
      </c>
    </row>
    <row r="2495" spans="1:12" ht="15">
      <c r="A2495" s="112" t="s">
        <v>3085</v>
      </c>
      <c r="B2495" s="112" t="s">
        <v>3081</v>
      </c>
      <c r="C2495" s="112">
        <v>7</v>
      </c>
      <c r="D2495" s="117">
        <v>0.003191523689548071</v>
      </c>
      <c r="E2495" s="117">
        <v>1.4939014348845456</v>
      </c>
      <c r="F2495" s="112" t="s">
        <v>3046</v>
      </c>
      <c r="G2495" s="112" t="b">
        <v>0</v>
      </c>
      <c r="H2495" s="112" t="b">
        <v>0</v>
      </c>
      <c r="I2495" s="112" t="b">
        <v>0</v>
      </c>
      <c r="J2495" s="112" t="b">
        <v>0</v>
      </c>
      <c r="K2495" s="112" t="b">
        <v>0</v>
      </c>
      <c r="L2495" s="112" t="b">
        <v>0</v>
      </c>
    </row>
    <row r="2496" spans="1:12" ht="15">
      <c r="A2496" s="112" t="s">
        <v>3082</v>
      </c>
      <c r="B2496" s="112" t="s">
        <v>3078</v>
      </c>
      <c r="C2496" s="112">
        <v>7</v>
      </c>
      <c r="D2496" s="117">
        <v>0.0036601512169623634</v>
      </c>
      <c r="E2496" s="117">
        <v>0.9578023202055451</v>
      </c>
      <c r="F2496" s="112" t="s">
        <v>3046</v>
      </c>
      <c r="G2496" s="112" t="b">
        <v>0</v>
      </c>
      <c r="H2496" s="112" t="b">
        <v>0</v>
      </c>
      <c r="I2496" s="112" t="b">
        <v>0</v>
      </c>
      <c r="J2496" s="112" t="b">
        <v>1</v>
      </c>
      <c r="K2496" s="112" t="b">
        <v>0</v>
      </c>
      <c r="L2496" s="112" t="b">
        <v>0</v>
      </c>
    </row>
    <row r="2497" spans="1:12" ht="15">
      <c r="A2497" s="112" t="s">
        <v>3112</v>
      </c>
      <c r="B2497" s="112" t="s">
        <v>3124</v>
      </c>
      <c r="C2497" s="112">
        <v>6</v>
      </c>
      <c r="D2497" s="117">
        <v>0.003137272471682026</v>
      </c>
      <c r="E2497" s="117">
        <v>2.146128035678238</v>
      </c>
      <c r="F2497" s="112" t="s">
        <v>3046</v>
      </c>
      <c r="G2497" s="112" t="b">
        <v>0</v>
      </c>
      <c r="H2497" s="112" t="b">
        <v>0</v>
      </c>
      <c r="I2497" s="112" t="b">
        <v>0</v>
      </c>
      <c r="J2497" s="112" t="b">
        <v>0</v>
      </c>
      <c r="K2497" s="112" t="b">
        <v>0</v>
      </c>
      <c r="L2497" s="112" t="b">
        <v>0</v>
      </c>
    </row>
    <row r="2498" spans="1:12" ht="15">
      <c r="A2498" s="112" t="s">
        <v>3087</v>
      </c>
      <c r="B2498" s="112" t="s">
        <v>3081</v>
      </c>
      <c r="C2498" s="112">
        <v>6</v>
      </c>
      <c r="D2498" s="117">
        <v>0.003137272471682026</v>
      </c>
      <c r="E2498" s="117">
        <v>1.4269546452539323</v>
      </c>
      <c r="F2498" s="112" t="s">
        <v>3046</v>
      </c>
      <c r="G2498" s="112" t="b">
        <v>0</v>
      </c>
      <c r="H2498" s="112" t="b">
        <v>0</v>
      </c>
      <c r="I2498" s="112" t="b">
        <v>0</v>
      </c>
      <c r="J2498" s="112" t="b">
        <v>0</v>
      </c>
      <c r="K2498" s="112" t="b">
        <v>0</v>
      </c>
      <c r="L2498" s="112" t="b">
        <v>0</v>
      </c>
    </row>
    <row r="2499" spans="1:12" ht="15">
      <c r="A2499" s="112" t="s">
        <v>3095</v>
      </c>
      <c r="B2499" s="112" t="s">
        <v>3082</v>
      </c>
      <c r="C2499" s="112">
        <v>6</v>
      </c>
      <c r="D2499" s="117">
        <v>0.003137272471682026</v>
      </c>
      <c r="E2499" s="117">
        <v>1.5238646582619886</v>
      </c>
      <c r="F2499" s="112" t="s">
        <v>3046</v>
      </c>
      <c r="G2499" s="112" t="b">
        <v>0</v>
      </c>
      <c r="H2499" s="112" t="b">
        <v>0</v>
      </c>
      <c r="I2499" s="112" t="b">
        <v>0</v>
      </c>
      <c r="J2499" s="112" t="b">
        <v>0</v>
      </c>
      <c r="K2499" s="112" t="b">
        <v>0</v>
      </c>
      <c r="L2499" s="112" t="b">
        <v>0</v>
      </c>
    </row>
    <row r="2500" spans="1:12" ht="15">
      <c r="A2500" s="112" t="s">
        <v>3082</v>
      </c>
      <c r="B2500" s="112" t="s">
        <v>3086</v>
      </c>
      <c r="C2500" s="112">
        <v>6</v>
      </c>
      <c r="D2500" s="117">
        <v>0.003137272471682026</v>
      </c>
      <c r="E2500" s="117">
        <v>1.2588323158695263</v>
      </c>
      <c r="F2500" s="112" t="s">
        <v>3046</v>
      </c>
      <c r="G2500" s="112" t="b">
        <v>0</v>
      </c>
      <c r="H2500" s="112" t="b">
        <v>0</v>
      </c>
      <c r="I2500" s="112" t="b">
        <v>0</v>
      </c>
      <c r="J2500" s="112" t="b">
        <v>0</v>
      </c>
      <c r="K2500" s="112" t="b">
        <v>0</v>
      </c>
      <c r="L2500" s="112" t="b">
        <v>0</v>
      </c>
    </row>
    <row r="2501" spans="1:12" ht="15">
      <c r="A2501" s="112" t="s">
        <v>3083</v>
      </c>
      <c r="B2501" s="112" t="s">
        <v>3083</v>
      </c>
      <c r="C2501" s="112">
        <v>5</v>
      </c>
      <c r="D2501" s="117">
        <v>0.003010299956639812</v>
      </c>
      <c r="E2501" s="117">
        <v>0.2846789730521374</v>
      </c>
      <c r="F2501" s="112" t="s">
        <v>3046</v>
      </c>
      <c r="G2501" s="112" t="b">
        <v>0</v>
      </c>
      <c r="H2501" s="112" t="b">
        <v>0</v>
      </c>
      <c r="I2501" s="112" t="b">
        <v>0</v>
      </c>
      <c r="J2501" s="112" t="b">
        <v>0</v>
      </c>
      <c r="K2501" s="112" t="b">
        <v>0</v>
      </c>
      <c r="L2501" s="112" t="b">
        <v>0</v>
      </c>
    </row>
    <row r="2502" spans="1:12" ht="15">
      <c r="A2502" s="112" t="s">
        <v>3152</v>
      </c>
      <c r="B2502" s="112" t="s">
        <v>3163</v>
      </c>
      <c r="C2502" s="112">
        <v>5</v>
      </c>
      <c r="D2502" s="117">
        <v>0.003010299956639812</v>
      </c>
      <c r="E2502" s="117">
        <v>2.2130748253088512</v>
      </c>
      <c r="F2502" s="112" t="s">
        <v>3046</v>
      </c>
      <c r="G2502" s="112" t="b">
        <v>0</v>
      </c>
      <c r="H2502" s="112" t="b">
        <v>0</v>
      </c>
      <c r="I2502" s="112" t="b">
        <v>0</v>
      </c>
      <c r="J2502" s="112" t="b">
        <v>0</v>
      </c>
      <c r="K2502" s="112" t="b">
        <v>0</v>
      </c>
      <c r="L2502" s="112" t="b">
        <v>0</v>
      </c>
    </row>
    <row r="2503" spans="1:12" ht="15">
      <c r="A2503" s="112" t="s">
        <v>3201</v>
      </c>
      <c r="B2503" s="112" t="s">
        <v>3179</v>
      </c>
      <c r="C2503" s="112">
        <v>5</v>
      </c>
      <c r="D2503" s="117">
        <v>0.003010299956639812</v>
      </c>
      <c r="E2503" s="117">
        <v>2.292256071356476</v>
      </c>
      <c r="F2503" s="112" t="s">
        <v>3046</v>
      </c>
      <c r="G2503" s="112" t="b">
        <v>0</v>
      </c>
      <c r="H2503" s="112" t="b">
        <v>0</v>
      </c>
      <c r="I2503" s="112" t="b">
        <v>0</v>
      </c>
      <c r="J2503" s="112" t="b">
        <v>0</v>
      </c>
      <c r="K2503" s="112" t="b">
        <v>0</v>
      </c>
      <c r="L2503" s="112" t="b">
        <v>0</v>
      </c>
    </row>
    <row r="2504" spans="1:12" ht="15">
      <c r="A2504" s="112" t="s">
        <v>3120</v>
      </c>
      <c r="B2504" s="112" t="s">
        <v>3083</v>
      </c>
      <c r="C2504" s="112">
        <v>5</v>
      </c>
      <c r="D2504" s="117">
        <v>0.003010299956639812</v>
      </c>
      <c r="E2504" s="117">
        <v>1.187768960044081</v>
      </c>
      <c r="F2504" s="112" t="s">
        <v>3046</v>
      </c>
      <c r="G2504" s="112" t="b">
        <v>0</v>
      </c>
      <c r="H2504" s="112" t="b">
        <v>0</v>
      </c>
      <c r="I2504" s="112" t="b">
        <v>0</v>
      </c>
      <c r="J2504" s="112" t="b">
        <v>0</v>
      </c>
      <c r="K2504" s="112" t="b">
        <v>0</v>
      </c>
      <c r="L2504" s="112" t="b">
        <v>0</v>
      </c>
    </row>
    <row r="2505" spans="1:12" ht="15">
      <c r="A2505" s="112" t="s">
        <v>3083</v>
      </c>
      <c r="B2505" s="112" t="s">
        <v>3112</v>
      </c>
      <c r="C2505" s="112">
        <v>5</v>
      </c>
      <c r="D2505" s="117">
        <v>0.003010299956639812</v>
      </c>
      <c r="E2505" s="117">
        <v>1.2308035922692828</v>
      </c>
      <c r="F2505" s="112" t="s">
        <v>3046</v>
      </c>
      <c r="G2505" s="112" t="b">
        <v>0</v>
      </c>
      <c r="H2505" s="112" t="b">
        <v>0</v>
      </c>
      <c r="I2505" s="112" t="b">
        <v>0</v>
      </c>
      <c r="J2505" s="112" t="b">
        <v>0</v>
      </c>
      <c r="K2505" s="112" t="b">
        <v>0</v>
      </c>
      <c r="L2505" s="112" t="b">
        <v>0</v>
      </c>
    </row>
    <row r="2506" spans="1:12" ht="15">
      <c r="A2506" s="112" t="s">
        <v>3124</v>
      </c>
      <c r="B2506" s="112" t="s">
        <v>3083</v>
      </c>
      <c r="C2506" s="112">
        <v>5</v>
      </c>
      <c r="D2506" s="117">
        <v>0.003010299956639812</v>
      </c>
      <c r="E2506" s="117">
        <v>1.1208221704134678</v>
      </c>
      <c r="F2506" s="112" t="s">
        <v>3046</v>
      </c>
      <c r="G2506" s="112" t="b">
        <v>0</v>
      </c>
      <c r="H2506" s="112" t="b">
        <v>0</v>
      </c>
      <c r="I2506" s="112" t="b">
        <v>0</v>
      </c>
      <c r="J2506" s="112" t="b">
        <v>0</v>
      </c>
      <c r="K2506" s="112" t="b">
        <v>0</v>
      </c>
      <c r="L2506" s="112" t="b">
        <v>0</v>
      </c>
    </row>
    <row r="2507" spans="1:12" ht="15">
      <c r="A2507" s="112" t="s">
        <v>3107</v>
      </c>
      <c r="B2507" s="112" t="s">
        <v>3083</v>
      </c>
      <c r="C2507" s="112">
        <v>5</v>
      </c>
      <c r="D2507" s="117">
        <v>0.003010299956639812</v>
      </c>
      <c r="E2507" s="117">
        <v>1.062830223435781</v>
      </c>
      <c r="F2507" s="112" t="s">
        <v>3046</v>
      </c>
      <c r="G2507" s="112" t="b">
        <v>0</v>
      </c>
      <c r="H2507" s="112" t="b">
        <v>0</v>
      </c>
      <c r="I2507" s="112" t="b">
        <v>0</v>
      </c>
      <c r="J2507" s="112" t="b">
        <v>0</v>
      </c>
      <c r="K2507" s="112" t="b">
        <v>0</v>
      </c>
      <c r="L2507" s="112" t="b">
        <v>0</v>
      </c>
    </row>
    <row r="2508" spans="1:12" ht="15">
      <c r="A2508" s="112" t="s">
        <v>3083</v>
      </c>
      <c r="B2508" s="112" t="s">
        <v>3085</v>
      </c>
      <c r="C2508" s="112">
        <v>5</v>
      </c>
      <c r="D2508" s="117">
        <v>0.003010299956639812</v>
      </c>
      <c r="E2508" s="117">
        <v>1.0089548426529265</v>
      </c>
      <c r="F2508" s="112" t="s">
        <v>3046</v>
      </c>
      <c r="G2508" s="112" t="b">
        <v>0</v>
      </c>
      <c r="H2508" s="112" t="b">
        <v>0</v>
      </c>
      <c r="I2508" s="112" t="b">
        <v>0</v>
      </c>
      <c r="J2508" s="112" t="b">
        <v>0</v>
      </c>
      <c r="K2508" s="112" t="b">
        <v>0</v>
      </c>
      <c r="L2508" s="112" t="b">
        <v>0</v>
      </c>
    </row>
    <row r="2509" spans="1:12" ht="15">
      <c r="A2509" s="112" t="s">
        <v>3083</v>
      </c>
      <c r="B2509" s="112" t="s">
        <v>3087</v>
      </c>
      <c r="C2509" s="112">
        <v>5</v>
      </c>
      <c r="D2509" s="117">
        <v>0.003010299956639812</v>
      </c>
      <c r="E2509" s="117">
        <v>1.0089548426529265</v>
      </c>
      <c r="F2509" s="112" t="s">
        <v>3046</v>
      </c>
      <c r="G2509" s="112" t="b">
        <v>0</v>
      </c>
      <c r="H2509" s="112" t="b">
        <v>0</v>
      </c>
      <c r="I2509" s="112" t="b">
        <v>0</v>
      </c>
      <c r="J2509" s="112" t="b">
        <v>0</v>
      </c>
      <c r="K2509" s="112" t="b">
        <v>0</v>
      </c>
      <c r="L2509" s="112" t="b">
        <v>0</v>
      </c>
    </row>
    <row r="2510" spans="1:12" ht="15">
      <c r="A2510" s="112" t="s">
        <v>3083</v>
      </c>
      <c r="B2510" s="112" t="s">
        <v>3092</v>
      </c>
      <c r="C2510" s="112">
        <v>5</v>
      </c>
      <c r="D2510" s="117">
        <v>0.003010299956639812</v>
      </c>
      <c r="E2510" s="117">
        <v>1.0547123332136015</v>
      </c>
      <c r="F2510" s="112" t="s">
        <v>3046</v>
      </c>
      <c r="G2510" s="112" t="b">
        <v>0</v>
      </c>
      <c r="H2510" s="112" t="b">
        <v>0</v>
      </c>
      <c r="I2510" s="112" t="b">
        <v>0</v>
      </c>
      <c r="J2510" s="112" t="b">
        <v>0</v>
      </c>
      <c r="K2510" s="112" t="b">
        <v>0</v>
      </c>
      <c r="L2510" s="112" t="b">
        <v>0</v>
      </c>
    </row>
    <row r="2511" spans="1:12" ht="15">
      <c r="A2511" s="112" t="s">
        <v>3082</v>
      </c>
      <c r="B2511" s="112" t="s">
        <v>3088</v>
      </c>
      <c r="C2511" s="112">
        <v>5</v>
      </c>
      <c r="D2511" s="117">
        <v>0.003010299956639812</v>
      </c>
      <c r="E2511" s="117">
        <v>1.2174396307113013</v>
      </c>
      <c r="F2511" s="112" t="s">
        <v>3046</v>
      </c>
      <c r="G2511" s="112" t="b">
        <v>0</v>
      </c>
      <c r="H2511" s="112" t="b">
        <v>0</v>
      </c>
      <c r="I2511" s="112" t="b">
        <v>0</v>
      </c>
      <c r="J2511" s="112" t="b">
        <v>0</v>
      </c>
      <c r="K2511" s="112" t="b">
        <v>0</v>
      </c>
      <c r="L2511" s="112" t="b">
        <v>0</v>
      </c>
    </row>
    <row r="2512" spans="1:12" ht="15">
      <c r="A2512" s="112" t="s">
        <v>3139</v>
      </c>
      <c r="B2512" s="112" t="s">
        <v>3084</v>
      </c>
      <c r="C2512" s="112">
        <v>5</v>
      </c>
      <c r="D2512" s="117">
        <v>0.006505149978319906</v>
      </c>
      <c r="E2512" s="117">
        <v>1.832863583597245</v>
      </c>
      <c r="F2512" s="112" t="s">
        <v>3046</v>
      </c>
      <c r="G2512" s="112" t="b">
        <v>0</v>
      </c>
      <c r="H2512" s="112" t="b">
        <v>0</v>
      </c>
      <c r="I2512" s="112" t="b">
        <v>0</v>
      </c>
      <c r="J2512" s="112" t="b">
        <v>0</v>
      </c>
      <c r="K2512" s="112" t="b">
        <v>0</v>
      </c>
      <c r="L2512" s="112" t="b">
        <v>0</v>
      </c>
    </row>
    <row r="2513" spans="1:12" ht="15">
      <c r="A2513" s="112" t="s">
        <v>3148</v>
      </c>
      <c r="B2513" s="112" t="s">
        <v>3282</v>
      </c>
      <c r="C2513" s="112">
        <v>4</v>
      </c>
      <c r="D2513" s="117">
        <v>0.0027958800173440755</v>
      </c>
      <c r="E2513" s="117">
        <v>2.292256071356476</v>
      </c>
      <c r="F2513" s="112" t="s">
        <v>3046</v>
      </c>
      <c r="G2513" s="112" t="b">
        <v>0</v>
      </c>
      <c r="H2513" s="112" t="b">
        <v>0</v>
      </c>
      <c r="I2513" s="112" t="b">
        <v>0</v>
      </c>
      <c r="J2513" s="112" t="b">
        <v>0</v>
      </c>
      <c r="K2513" s="112" t="b">
        <v>0</v>
      </c>
      <c r="L2513" s="112" t="b">
        <v>0</v>
      </c>
    </row>
    <row r="2514" spans="1:12" ht="15">
      <c r="A2514" s="112" t="s">
        <v>3081</v>
      </c>
      <c r="B2514" s="112" t="s">
        <v>3102</v>
      </c>
      <c r="C2514" s="112">
        <v>4</v>
      </c>
      <c r="D2514" s="117">
        <v>0.0052041199826559255</v>
      </c>
      <c r="E2514" s="117">
        <v>1.1369200338914143</v>
      </c>
      <c r="F2514" s="112" t="s">
        <v>3046</v>
      </c>
      <c r="G2514" s="112" t="b">
        <v>0</v>
      </c>
      <c r="H2514" s="112" t="b">
        <v>0</v>
      </c>
      <c r="I2514" s="112" t="b">
        <v>0</v>
      </c>
      <c r="J2514" s="112" t="b">
        <v>0</v>
      </c>
      <c r="K2514" s="112" t="b">
        <v>0</v>
      </c>
      <c r="L2514" s="112" t="b">
        <v>0</v>
      </c>
    </row>
    <row r="2515" spans="1:12" ht="15">
      <c r="A2515" s="112" t="s">
        <v>3083</v>
      </c>
      <c r="B2515" s="112" t="s">
        <v>3156</v>
      </c>
      <c r="C2515" s="112">
        <v>3</v>
      </c>
      <c r="D2515" s="117">
        <v>0.002471726222832956</v>
      </c>
      <c r="E2515" s="117">
        <v>1.3099848383169077</v>
      </c>
      <c r="F2515" s="112" t="s">
        <v>3046</v>
      </c>
      <c r="G2515" s="112" t="b">
        <v>0</v>
      </c>
      <c r="H2515" s="112" t="b">
        <v>0</v>
      </c>
      <c r="I2515" s="112" t="b">
        <v>0</v>
      </c>
      <c r="J2515" s="112" t="b">
        <v>1</v>
      </c>
      <c r="K2515" s="112" t="b">
        <v>0</v>
      </c>
      <c r="L2515" s="112" t="b">
        <v>0</v>
      </c>
    </row>
    <row r="2516" spans="1:12" ht="15">
      <c r="A2516" s="112" t="s">
        <v>3156</v>
      </c>
      <c r="B2516" s="112" t="s">
        <v>3422</v>
      </c>
      <c r="C2516" s="112">
        <v>3</v>
      </c>
      <c r="D2516" s="117">
        <v>0.002471726222832956</v>
      </c>
      <c r="E2516" s="117">
        <v>2.5141048209728325</v>
      </c>
      <c r="F2516" s="112" t="s">
        <v>3046</v>
      </c>
      <c r="G2516" s="112" t="b">
        <v>1</v>
      </c>
      <c r="H2516" s="112" t="b">
        <v>0</v>
      </c>
      <c r="I2516" s="112" t="b">
        <v>0</v>
      </c>
      <c r="J2516" s="112" t="b">
        <v>0</v>
      </c>
      <c r="K2516" s="112" t="b">
        <v>0</v>
      </c>
      <c r="L2516" s="112" t="b">
        <v>0</v>
      </c>
    </row>
    <row r="2517" spans="1:12" ht="15">
      <c r="A2517" s="112" t="s">
        <v>3422</v>
      </c>
      <c r="B2517" s="112" t="s">
        <v>3152</v>
      </c>
      <c r="C2517" s="112">
        <v>3</v>
      </c>
      <c r="D2517" s="117">
        <v>0.002471726222832956</v>
      </c>
      <c r="E2517" s="117">
        <v>2.2130748253088512</v>
      </c>
      <c r="F2517" s="112" t="s">
        <v>3046</v>
      </c>
      <c r="G2517" s="112" t="b">
        <v>0</v>
      </c>
      <c r="H2517" s="112" t="b">
        <v>0</v>
      </c>
      <c r="I2517" s="112" t="b">
        <v>0</v>
      </c>
      <c r="J2517" s="112" t="b">
        <v>0</v>
      </c>
      <c r="K2517" s="112" t="b">
        <v>0</v>
      </c>
      <c r="L2517" s="112" t="b">
        <v>0</v>
      </c>
    </row>
    <row r="2518" spans="1:12" ht="15">
      <c r="A2518" s="112" t="s">
        <v>3163</v>
      </c>
      <c r="B2518" s="112" t="s">
        <v>3139</v>
      </c>
      <c r="C2518" s="112">
        <v>3</v>
      </c>
      <c r="D2518" s="117">
        <v>0.002471726222832956</v>
      </c>
      <c r="E2518" s="117">
        <v>1.866287339084195</v>
      </c>
      <c r="F2518" s="112" t="s">
        <v>3046</v>
      </c>
      <c r="G2518" s="112" t="b">
        <v>0</v>
      </c>
      <c r="H2518" s="112" t="b">
        <v>0</v>
      </c>
      <c r="I2518" s="112" t="b">
        <v>0</v>
      </c>
      <c r="J2518" s="112" t="b">
        <v>0</v>
      </c>
      <c r="K2518" s="112" t="b">
        <v>0</v>
      </c>
      <c r="L2518" s="112" t="b">
        <v>0</v>
      </c>
    </row>
    <row r="2519" spans="1:12" ht="15">
      <c r="A2519" s="112" t="s">
        <v>3139</v>
      </c>
      <c r="B2519" s="112" t="s">
        <v>3140</v>
      </c>
      <c r="C2519" s="112">
        <v>3</v>
      </c>
      <c r="D2519" s="117">
        <v>0.002471726222832956</v>
      </c>
      <c r="E2519" s="117">
        <v>1.7201593034059568</v>
      </c>
      <c r="F2519" s="112" t="s">
        <v>3046</v>
      </c>
      <c r="G2519" s="112" t="b">
        <v>0</v>
      </c>
      <c r="H2519" s="112" t="b">
        <v>0</v>
      </c>
      <c r="I2519" s="112" t="b">
        <v>0</v>
      </c>
      <c r="J2519" s="112" t="b">
        <v>0</v>
      </c>
      <c r="K2519" s="112" t="b">
        <v>0</v>
      </c>
      <c r="L2519" s="112" t="b">
        <v>0</v>
      </c>
    </row>
    <row r="2520" spans="1:12" ht="15">
      <c r="A2520" s="112" t="s">
        <v>3140</v>
      </c>
      <c r="B2520" s="112" t="s">
        <v>3310</v>
      </c>
      <c r="C2520" s="112">
        <v>3</v>
      </c>
      <c r="D2520" s="117">
        <v>0.002471726222832956</v>
      </c>
      <c r="E2520" s="117">
        <v>2.146128035678238</v>
      </c>
      <c r="F2520" s="112" t="s">
        <v>3046</v>
      </c>
      <c r="G2520" s="112" t="b">
        <v>0</v>
      </c>
      <c r="H2520" s="112" t="b">
        <v>0</v>
      </c>
      <c r="I2520" s="112" t="b">
        <v>0</v>
      </c>
      <c r="J2520" s="112" t="b">
        <v>1</v>
      </c>
      <c r="K2520" s="112" t="b">
        <v>0</v>
      </c>
      <c r="L2520" s="112" t="b">
        <v>0</v>
      </c>
    </row>
    <row r="2521" spans="1:12" ht="15">
      <c r="A2521" s="112" t="s">
        <v>3310</v>
      </c>
      <c r="B2521" s="112" t="s">
        <v>3123</v>
      </c>
      <c r="C2521" s="112">
        <v>3</v>
      </c>
      <c r="D2521" s="117">
        <v>0.002471726222832956</v>
      </c>
      <c r="E2521" s="117">
        <v>2.2130748253088512</v>
      </c>
      <c r="F2521" s="112" t="s">
        <v>3046</v>
      </c>
      <c r="G2521" s="112" t="b">
        <v>1</v>
      </c>
      <c r="H2521" s="112" t="b">
        <v>0</v>
      </c>
      <c r="I2521" s="112" t="b">
        <v>0</v>
      </c>
      <c r="J2521" s="112" t="b">
        <v>0</v>
      </c>
      <c r="K2521" s="112" t="b">
        <v>0</v>
      </c>
      <c r="L2521" s="112" t="b">
        <v>0</v>
      </c>
    </row>
    <row r="2522" spans="1:12" ht="15">
      <c r="A2522" s="112" t="s">
        <v>3123</v>
      </c>
      <c r="B2522" s="112" t="s">
        <v>3311</v>
      </c>
      <c r="C2522" s="112">
        <v>3</v>
      </c>
      <c r="D2522" s="117">
        <v>0.002471726222832956</v>
      </c>
      <c r="E2522" s="117">
        <v>2.2130748253088512</v>
      </c>
      <c r="F2522" s="112" t="s">
        <v>3046</v>
      </c>
      <c r="G2522" s="112" t="b">
        <v>0</v>
      </c>
      <c r="H2522" s="112" t="b">
        <v>0</v>
      </c>
      <c r="I2522" s="112" t="b">
        <v>0</v>
      </c>
      <c r="J2522" s="112" t="b">
        <v>0</v>
      </c>
      <c r="K2522" s="112" t="b">
        <v>0</v>
      </c>
      <c r="L2522" s="112" t="b">
        <v>0</v>
      </c>
    </row>
    <row r="2523" spans="1:12" ht="15">
      <c r="A2523" s="112" t="s">
        <v>3311</v>
      </c>
      <c r="B2523" s="112" t="s">
        <v>3201</v>
      </c>
      <c r="C2523" s="112">
        <v>3</v>
      </c>
      <c r="D2523" s="117">
        <v>0.002471726222832956</v>
      </c>
      <c r="E2523" s="117">
        <v>2.292256071356476</v>
      </c>
      <c r="F2523" s="112" t="s">
        <v>3046</v>
      </c>
      <c r="G2523" s="112" t="b">
        <v>0</v>
      </c>
      <c r="H2523" s="112" t="b">
        <v>0</v>
      </c>
      <c r="I2523" s="112" t="b">
        <v>0</v>
      </c>
      <c r="J2523" s="112" t="b">
        <v>0</v>
      </c>
      <c r="K2523" s="112" t="b">
        <v>0</v>
      </c>
      <c r="L2523" s="112" t="b">
        <v>0</v>
      </c>
    </row>
    <row r="2524" spans="1:12" ht="15">
      <c r="A2524" s="112" t="s">
        <v>3179</v>
      </c>
      <c r="B2524" s="112" t="s">
        <v>3423</v>
      </c>
      <c r="C2524" s="112">
        <v>3</v>
      </c>
      <c r="D2524" s="117">
        <v>0.002471726222832956</v>
      </c>
      <c r="E2524" s="117">
        <v>2.292256071356476</v>
      </c>
      <c r="F2524" s="112" t="s">
        <v>3046</v>
      </c>
      <c r="G2524" s="112" t="b">
        <v>0</v>
      </c>
      <c r="H2524" s="112" t="b">
        <v>0</v>
      </c>
      <c r="I2524" s="112" t="b">
        <v>0</v>
      </c>
      <c r="J2524" s="112" t="b">
        <v>0</v>
      </c>
      <c r="K2524" s="112" t="b">
        <v>0</v>
      </c>
      <c r="L2524" s="112" t="b">
        <v>0</v>
      </c>
    </row>
    <row r="2525" spans="1:12" ht="15">
      <c r="A2525" s="112" t="s">
        <v>3423</v>
      </c>
      <c r="B2525" s="112" t="s">
        <v>3091</v>
      </c>
      <c r="C2525" s="112">
        <v>3</v>
      </c>
      <c r="D2525" s="117">
        <v>0.002471726222832956</v>
      </c>
      <c r="E2525" s="117">
        <v>2.2130748253088512</v>
      </c>
      <c r="F2525" s="112" t="s">
        <v>3046</v>
      </c>
      <c r="G2525" s="112" t="b">
        <v>0</v>
      </c>
      <c r="H2525" s="112" t="b">
        <v>0</v>
      </c>
      <c r="I2525" s="112" t="b">
        <v>0</v>
      </c>
      <c r="J2525" s="112" t="b">
        <v>0</v>
      </c>
      <c r="K2525" s="112" t="b">
        <v>0</v>
      </c>
      <c r="L2525" s="112" t="b">
        <v>0</v>
      </c>
    </row>
    <row r="2526" spans="1:12" ht="15">
      <c r="A2526" s="112" t="s">
        <v>3091</v>
      </c>
      <c r="B2526" s="112" t="s">
        <v>3364</v>
      </c>
      <c r="C2526" s="112">
        <v>3</v>
      </c>
      <c r="D2526" s="117">
        <v>0.002471726222832956</v>
      </c>
      <c r="E2526" s="117">
        <v>2.2130748253088512</v>
      </c>
      <c r="F2526" s="112" t="s">
        <v>3046</v>
      </c>
      <c r="G2526" s="112" t="b">
        <v>0</v>
      </c>
      <c r="H2526" s="112" t="b">
        <v>0</v>
      </c>
      <c r="I2526" s="112" t="b">
        <v>0</v>
      </c>
      <c r="J2526" s="112" t="b">
        <v>0</v>
      </c>
      <c r="K2526" s="112" t="b">
        <v>0</v>
      </c>
      <c r="L2526" s="112" t="b">
        <v>0</v>
      </c>
    </row>
    <row r="2527" spans="1:12" ht="15">
      <c r="A2527" s="112" t="s">
        <v>3364</v>
      </c>
      <c r="B2527" s="112" t="s">
        <v>3202</v>
      </c>
      <c r="C2527" s="112">
        <v>3</v>
      </c>
      <c r="D2527" s="117">
        <v>0.002471726222832956</v>
      </c>
      <c r="E2527" s="117">
        <v>2.5141048209728325</v>
      </c>
      <c r="F2527" s="112" t="s">
        <v>3046</v>
      </c>
      <c r="G2527" s="112" t="b">
        <v>0</v>
      </c>
      <c r="H2527" s="112" t="b">
        <v>0</v>
      </c>
      <c r="I2527" s="112" t="b">
        <v>0</v>
      </c>
      <c r="J2527" s="112" t="b">
        <v>0</v>
      </c>
      <c r="K2527" s="112" t="b">
        <v>0</v>
      </c>
      <c r="L2527" s="112" t="b">
        <v>0</v>
      </c>
    </row>
    <row r="2528" spans="1:12" ht="15">
      <c r="A2528" s="112" t="s">
        <v>3202</v>
      </c>
      <c r="B2528" s="112" t="s">
        <v>3424</v>
      </c>
      <c r="C2528" s="112">
        <v>3</v>
      </c>
      <c r="D2528" s="117">
        <v>0.002471726222832956</v>
      </c>
      <c r="E2528" s="117">
        <v>2.5141048209728325</v>
      </c>
      <c r="F2528" s="112" t="s">
        <v>3046</v>
      </c>
      <c r="G2528" s="112" t="b">
        <v>0</v>
      </c>
      <c r="H2528" s="112" t="b">
        <v>0</v>
      </c>
      <c r="I2528" s="112" t="b">
        <v>0</v>
      </c>
      <c r="J2528" s="112" t="b">
        <v>0</v>
      </c>
      <c r="K2528" s="112" t="b">
        <v>0</v>
      </c>
      <c r="L2528" s="112" t="b">
        <v>0</v>
      </c>
    </row>
    <row r="2529" spans="1:12" ht="15">
      <c r="A2529" s="112" t="s">
        <v>3424</v>
      </c>
      <c r="B2529" s="112" t="s">
        <v>3425</v>
      </c>
      <c r="C2529" s="112">
        <v>3</v>
      </c>
      <c r="D2529" s="117">
        <v>0.002471726222832956</v>
      </c>
      <c r="E2529" s="117">
        <v>2.5141048209728325</v>
      </c>
      <c r="F2529" s="112" t="s">
        <v>3046</v>
      </c>
      <c r="G2529" s="112" t="b">
        <v>0</v>
      </c>
      <c r="H2529" s="112" t="b">
        <v>0</v>
      </c>
      <c r="I2529" s="112" t="b">
        <v>0</v>
      </c>
      <c r="J2529" s="112" t="b">
        <v>0</v>
      </c>
      <c r="K2529" s="112" t="b">
        <v>0</v>
      </c>
      <c r="L2529" s="112" t="b">
        <v>0</v>
      </c>
    </row>
    <row r="2530" spans="1:12" ht="15">
      <c r="A2530" s="112" t="s">
        <v>3425</v>
      </c>
      <c r="B2530" s="112" t="s">
        <v>3083</v>
      </c>
      <c r="C2530" s="112">
        <v>3</v>
      </c>
      <c r="D2530" s="117">
        <v>0.002471726222832956</v>
      </c>
      <c r="E2530" s="117">
        <v>1.2669502060917057</v>
      </c>
      <c r="F2530" s="112" t="s">
        <v>3046</v>
      </c>
      <c r="G2530" s="112" t="b">
        <v>0</v>
      </c>
      <c r="H2530" s="112" t="b">
        <v>0</v>
      </c>
      <c r="I2530" s="112" t="b">
        <v>0</v>
      </c>
      <c r="J2530" s="112" t="b">
        <v>0</v>
      </c>
      <c r="K2530" s="112" t="b">
        <v>0</v>
      </c>
      <c r="L2530" s="112" t="b">
        <v>0</v>
      </c>
    </row>
    <row r="2531" spans="1:12" ht="15">
      <c r="A2531" s="112" t="s">
        <v>3083</v>
      </c>
      <c r="B2531" s="112" t="s">
        <v>3312</v>
      </c>
      <c r="C2531" s="112">
        <v>3</v>
      </c>
      <c r="D2531" s="117">
        <v>0.002471726222832956</v>
      </c>
      <c r="E2531" s="117">
        <v>1.3099848383169077</v>
      </c>
      <c r="F2531" s="112" t="s">
        <v>3046</v>
      </c>
      <c r="G2531" s="112" t="b">
        <v>0</v>
      </c>
      <c r="H2531" s="112" t="b">
        <v>0</v>
      </c>
      <c r="I2531" s="112" t="b">
        <v>0</v>
      </c>
      <c r="J2531" s="112" t="b">
        <v>0</v>
      </c>
      <c r="K2531" s="112" t="b">
        <v>0</v>
      </c>
      <c r="L2531" s="112" t="b">
        <v>0</v>
      </c>
    </row>
    <row r="2532" spans="1:12" ht="15">
      <c r="A2532" s="112" t="s">
        <v>3312</v>
      </c>
      <c r="B2532" s="112" t="s">
        <v>3105</v>
      </c>
      <c r="C2532" s="112">
        <v>3</v>
      </c>
      <c r="D2532" s="117">
        <v>0.002471726222832956</v>
      </c>
      <c r="E2532" s="117">
        <v>2.292256071356476</v>
      </c>
      <c r="F2532" s="112" t="s">
        <v>3046</v>
      </c>
      <c r="G2532" s="112" t="b">
        <v>0</v>
      </c>
      <c r="H2532" s="112" t="b">
        <v>0</v>
      </c>
      <c r="I2532" s="112" t="b">
        <v>0</v>
      </c>
      <c r="J2532" s="112" t="b">
        <v>0</v>
      </c>
      <c r="K2532" s="112" t="b">
        <v>0</v>
      </c>
      <c r="L2532" s="112" t="b">
        <v>0</v>
      </c>
    </row>
    <row r="2533" spans="1:12" ht="15">
      <c r="A2533" s="112" t="s">
        <v>3105</v>
      </c>
      <c r="B2533" s="112" t="s">
        <v>3426</v>
      </c>
      <c r="C2533" s="112">
        <v>3</v>
      </c>
      <c r="D2533" s="117">
        <v>0.002471726222832956</v>
      </c>
      <c r="E2533" s="117">
        <v>2.292256071356476</v>
      </c>
      <c r="F2533" s="112" t="s">
        <v>3046</v>
      </c>
      <c r="G2533" s="112" t="b">
        <v>0</v>
      </c>
      <c r="H2533" s="112" t="b">
        <v>0</v>
      </c>
      <c r="I2533" s="112" t="b">
        <v>0</v>
      </c>
      <c r="J2533" s="112" t="b">
        <v>0</v>
      </c>
      <c r="K2533" s="112" t="b">
        <v>0</v>
      </c>
      <c r="L2533" s="112" t="b">
        <v>0</v>
      </c>
    </row>
    <row r="2534" spans="1:12" ht="15">
      <c r="A2534" s="112" t="s">
        <v>3426</v>
      </c>
      <c r="B2534" s="112" t="s">
        <v>3100</v>
      </c>
      <c r="C2534" s="112">
        <v>3</v>
      </c>
      <c r="D2534" s="117">
        <v>0.002471726222832956</v>
      </c>
      <c r="E2534" s="117">
        <v>2.5141048209728325</v>
      </c>
      <c r="F2534" s="112" t="s">
        <v>3046</v>
      </c>
      <c r="G2534" s="112" t="b">
        <v>0</v>
      </c>
      <c r="H2534" s="112" t="b">
        <v>0</v>
      </c>
      <c r="I2534" s="112" t="b">
        <v>0</v>
      </c>
      <c r="J2534" s="112" t="b">
        <v>0</v>
      </c>
      <c r="K2534" s="112" t="b">
        <v>0</v>
      </c>
      <c r="L2534" s="112" t="b">
        <v>0</v>
      </c>
    </row>
    <row r="2535" spans="1:12" ht="15">
      <c r="A2535" s="112" t="s">
        <v>3100</v>
      </c>
      <c r="B2535" s="112" t="s">
        <v>3080</v>
      </c>
      <c r="C2535" s="112">
        <v>3</v>
      </c>
      <c r="D2535" s="117">
        <v>0.002471726222832956</v>
      </c>
      <c r="E2535" s="117">
        <v>2.03698356625317</v>
      </c>
      <c r="F2535" s="112" t="s">
        <v>3046</v>
      </c>
      <c r="G2535" s="112" t="b">
        <v>0</v>
      </c>
      <c r="H2535" s="112" t="b">
        <v>0</v>
      </c>
      <c r="I2535" s="112" t="b">
        <v>0</v>
      </c>
      <c r="J2535" s="112" t="b">
        <v>0</v>
      </c>
      <c r="K2535" s="112" t="b">
        <v>0</v>
      </c>
      <c r="L2535" s="112" t="b">
        <v>0</v>
      </c>
    </row>
    <row r="2536" spans="1:12" ht="15">
      <c r="A2536" s="112" t="s">
        <v>3080</v>
      </c>
      <c r="B2536" s="112" t="s">
        <v>3237</v>
      </c>
      <c r="C2536" s="112">
        <v>3</v>
      </c>
      <c r="D2536" s="117">
        <v>0.002471726222832956</v>
      </c>
      <c r="E2536" s="117">
        <v>1.91204482964487</v>
      </c>
      <c r="F2536" s="112" t="s">
        <v>3046</v>
      </c>
      <c r="G2536" s="112" t="b">
        <v>0</v>
      </c>
      <c r="H2536" s="112" t="b">
        <v>0</v>
      </c>
      <c r="I2536" s="112" t="b">
        <v>0</v>
      </c>
      <c r="J2536" s="112" t="b">
        <v>0</v>
      </c>
      <c r="K2536" s="112" t="b">
        <v>0</v>
      </c>
      <c r="L2536" s="112" t="b">
        <v>0</v>
      </c>
    </row>
    <row r="2537" spans="1:12" ht="15">
      <c r="A2537" s="112" t="s">
        <v>3237</v>
      </c>
      <c r="B2537" s="112" t="s">
        <v>3123</v>
      </c>
      <c r="C2537" s="112">
        <v>3</v>
      </c>
      <c r="D2537" s="117">
        <v>0.002471726222832956</v>
      </c>
      <c r="E2537" s="117">
        <v>2.0881360887005513</v>
      </c>
      <c r="F2537" s="112" t="s">
        <v>3046</v>
      </c>
      <c r="G2537" s="112" t="b">
        <v>0</v>
      </c>
      <c r="H2537" s="112" t="b">
        <v>0</v>
      </c>
      <c r="I2537" s="112" t="b">
        <v>0</v>
      </c>
      <c r="J2537" s="112" t="b">
        <v>0</v>
      </c>
      <c r="K2537" s="112" t="b">
        <v>0</v>
      </c>
      <c r="L2537" s="112" t="b">
        <v>0</v>
      </c>
    </row>
    <row r="2538" spans="1:12" ht="15">
      <c r="A2538" s="112" t="s">
        <v>3123</v>
      </c>
      <c r="B2538" s="112" t="s">
        <v>3427</v>
      </c>
      <c r="C2538" s="112">
        <v>3</v>
      </c>
      <c r="D2538" s="117">
        <v>0.002471726222832956</v>
      </c>
      <c r="E2538" s="117">
        <v>2.2130748253088512</v>
      </c>
      <c r="F2538" s="112" t="s">
        <v>3046</v>
      </c>
      <c r="G2538" s="112" t="b">
        <v>0</v>
      </c>
      <c r="H2538" s="112" t="b">
        <v>0</v>
      </c>
      <c r="I2538" s="112" t="b">
        <v>0</v>
      </c>
      <c r="J2538" s="112" t="b">
        <v>0</v>
      </c>
      <c r="K2538" s="112" t="b">
        <v>0</v>
      </c>
      <c r="L2538" s="112" t="b">
        <v>0</v>
      </c>
    </row>
    <row r="2539" spans="1:12" ht="15">
      <c r="A2539" s="112" t="s">
        <v>3427</v>
      </c>
      <c r="B2539" s="112" t="s">
        <v>3313</v>
      </c>
      <c r="C2539" s="112">
        <v>3</v>
      </c>
      <c r="D2539" s="117">
        <v>0.002471726222832956</v>
      </c>
      <c r="E2539" s="117">
        <v>2.5141048209728325</v>
      </c>
      <c r="F2539" s="112" t="s">
        <v>3046</v>
      </c>
      <c r="G2539" s="112" t="b">
        <v>0</v>
      </c>
      <c r="H2539" s="112" t="b">
        <v>0</v>
      </c>
      <c r="I2539" s="112" t="b">
        <v>0</v>
      </c>
      <c r="J2539" s="112" t="b">
        <v>1</v>
      </c>
      <c r="K2539" s="112" t="b">
        <v>0</v>
      </c>
      <c r="L2539" s="112" t="b">
        <v>0</v>
      </c>
    </row>
    <row r="2540" spans="1:12" ht="15">
      <c r="A2540" s="112" t="s">
        <v>3313</v>
      </c>
      <c r="B2540" s="112" t="s">
        <v>3259</v>
      </c>
      <c r="C2540" s="112">
        <v>3</v>
      </c>
      <c r="D2540" s="117">
        <v>0.002471726222832956</v>
      </c>
      <c r="E2540" s="117">
        <v>2.5141048209728325</v>
      </c>
      <c r="F2540" s="112" t="s">
        <v>3046</v>
      </c>
      <c r="G2540" s="112" t="b">
        <v>1</v>
      </c>
      <c r="H2540" s="112" t="b">
        <v>0</v>
      </c>
      <c r="I2540" s="112" t="b">
        <v>0</v>
      </c>
      <c r="J2540" s="112" t="b">
        <v>1</v>
      </c>
      <c r="K2540" s="112" t="b">
        <v>0</v>
      </c>
      <c r="L2540" s="112" t="b">
        <v>0</v>
      </c>
    </row>
    <row r="2541" spans="1:12" ht="15">
      <c r="A2541" s="112" t="s">
        <v>3259</v>
      </c>
      <c r="B2541" s="112" t="s">
        <v>3260</v>
      </c>
      <c r="C2541" s="112">
        <v>3</v>
      </c>
      <c r="D2541" s="117">
        <v>0.002471726222832956</v>
      </c>
      <c r="E2541" s="117">
        <v>2.5141048209728325</v>
      </c>
      <c r="F2541" s="112" t="s">
        <v>3046</v>
      </c>
      <c r="G2541" s="112" t="b">
        <v>1</v>
      </c>
      <c r="H2541" s="112" t="b">
        <v>0</v>
      </c>
      <c r="I2541" s="112" t="b">
        <v>0</v>
      </c>
      <c r="J2541" s="112" t="b">
        <v>0</v>
      </c>
      <c r="K2541" s="112" t="b">
        <v>0</v>
      </c>
      <c r="L2541" s="112" t="b">
        <v>0</v>
      </c>
    </row>
    <row r="2542" spans="1:12" ht="15">
      <c r="A2542" s="112" t="s">
        <v>3260</v>
      </c>
      <c r="B2542" s="112" t="s">
        <v>3428</v>
      </c>
      <c r="C2542" s="112">
        <v>3</v>
      </c>
      <c r="D2542" s="117">
        <v>0.002471726222832956</v>
      </c>
      <c r="E2542" s="117">
        <v>2.5141048209728325</v>
      </c>
      <c r="F2542" s="112" t="s">
        <v>3046</v>
      </c>
      <c r="G2542" s="112" t="b">
        <v>0</v>
      </c>
      <c r="H2542" s="112" t="b">
        <v>0</v>
      </c>
      <c r="I2542" s="112" t="b">
        <v>0</v>
      </c>
      <c r="J2542" s="112" t="b">
        <v>0</v>
      </c>
      <c r="K2542" s="112" t="b">
        <v>0</v>
      </c>
      <c r="L2542" s="112" t="b">
        <v>0</v>
      </c>
    </row>
    <row r="2543" spans="1:12" ht="15">
      <c r="A2543" s="112" t="s">
        <v>3428</v>
      </c>
      <c r="B2543" s="112" t="s">
        <v>3148</v>
      </c>
      <c r="C2543" s="112">
        <v>3</v>
      </c>
      <c r="D2543" s="117">
        <v>0.002471726222832956</v>
      </c>
      <c r="E2543" s="117">
        <v>2.3891660843645326</v>
      </c>
      <c r="F2543" s="112" t="s">
        <v>3046</v>
      </c>
      <c r="G2543" s="112" t="b">
        <v>0</v>
      </c>
      <c r="H2543" s="112" t="b">
        <v>0</v>
      </c>
      <c r="I2543" s="112" t="b">
        <v>0</v>
      </c>
      <c r="J2543" s="112" t="b">
        <v>0</v>
      </c>
      <c r="K2543" s="112" t="b">
        <v>0</v>
      </c>
      <c r="L2543" s="112" t="b">
        <v>0</v>
      </c>
    </row>
    <row r="2544" spans="1:12" ht="15">
      <c r="A2544" s="112" t="s">
        <v>3282</v>
      </c>
      <c r="B2544" s="112" t="s">
        <v>3118</v>
      </c>
      <c r="C2544" s="112">
        <v>3</v>
      </c>
      <c r="D2544" s="117">
        <v>0.002471726222832956</v>
      </c>
      <c r="E2544" s="117">
        <v>1.9912260756924949</v>
      </c>
      <c r="F2544" s="112" t="s">
        <v>3046</v>
      </c>
      <c r="G2544" s="112" t="b">
        <v>0</v>
      </c>
      <c r="H2544" s="112" t="b">
        <v>0</v>
      </c>
      <c r="I2544" s="112" t="b">
        <v>0</v>
      </c>
      <c r="J2544" s="112" t="b">
        <v>0</v>
      </c>
      <c r="K2544" s="112" t="b">
        <v>0</v>
      </c>
      <c r="L2544" s="112" t="b">
        <v>0</v>
      </c>
    </row>
    <row r="2545" spans="1:12" ht="15">
      <c r="A2545" s="112" t="s">
        <v>3118</v>
      </c>
      <c r="B2545" s="112" t="s">
        <v>3283</v>
      </c>
      <c r="C2545" s="112">
        <v>3</v>
      </c>
      <c r="D2545" s="117">
        <v>0.002471726222832956</v>
      </c>
      <c r="E2545" s="117">
        <v>2.2130748253088512</v>
      </c>
      <c r="F2545" s="112" t="s">
        <v>3046</v>
      </c>
      <c r="G2545" s="112" t="b">
        <v>0</v>
      </c>
      <c r="H2545" s="112" t="b">
        <v>0</v>
      </c>
      <c r="I2545" s="112" t="b">
        <v>0</v>
      </c>
      <c r="J2545" s="112" t="b">
        <v>0</v>
      </c>
      <c r="K2545" s="112" t="b">
        <v>0</v>
      </c>
      <c r="L2545" s="112" t="b">
        <v>0</v>
      </c>
    </row>
    <row r="2546" spans="1:12" ht="15">
      <c r="A2546" s="112" t="s">
        <v>3283</v>
      </c>
      <c r="B2546" s="112" t="s">
        <v>3284</v>
      </c>
      <c r="C2546" s="112">
        <v>3</v>
      </c>
      <c r="D2546" s="117">
        <v>0.002471726222832956</v>
      </c>
      <c r="E2546" s="117">
        <v>2.292256071356476</v>
      </c>
      <c r="F2546" s="112" t="s">
        <v>3046</v>
      </c>
      <c r="G2546" s="112" t="b">
        <v>0</v>
      </c>
      <c r="H2546" s="112" t="b">
        <v>0</v>
      </c>
      <c r="I2546" s="112" t="b">
        <v>0</v>
      </c>
      <c r="J2546" s="112" t="b">
        <v>0</v>
      </c>
      <c r="K2546" s="112" t="b">
        <v>0</v>
      </c>
      <c r="L2546" s="112" t="b">
        <v>0</v>
      </c>
    </row>
    <row r="2547" spans="1:12" ht="15">
      <c r="A2547" s="112" t="s">
        <v>3284</v>
      </c>
      <c r="B2547" s="112" t="s">
        <v>3120</v>
      </c>
      <c r="C2547" s="112">
        <v>3</v>
      </c>
      <c r="D2547" s="117">
        <v>0.002471726222832956</v>
      </c>
      <c r="E2547" s="117">
        <v>1.9912260756924949</v>
      </c>
      <c r="F2547" s="112" t="s">
        <v>3046</v>
      </c>
      <c r="G2547" s="112" t="b">
        <v>0</v>
      </c>
      <c r="H2547" s="112" t="b">
        <v>0</v>
      </c>
      <c r="I2547" s="112" t="b">
        <v>0</v>
      </c>
      <c r="J2547" s="112" t="b">
        <v>0</v>
      </c>
      <c r="K2547" s="112" t="b">
        <v>0</v>
      </c>
      <c r="L2547" s="112" t="b">
        <v>0</v>
      </c>
    </row>
    <row r="2548" spans="1:12" ht="15">
      <c r="A2548" s="112" t="s">
        <v>3108</v>
      </c>
      <c r="B2548" s="112" t="s">
        <v>3081</v>
      </c>
      <c r="C2548" s="112">
        <v>3</v>
      </c>
      <c r="D2548" s="117">
        <v>0.002471726222832956</v>
      </c>
      <c r="E2548" s="117">
        <v>1.6488033948702887</v>
      </c>
      <c r="F2548" s="112" t="s">
        <v>3046</v>
      </c>
      <c r="G2548" s="112" t="b">
        <v>0</v>
      </c>
      <c r="H2548" s="112" t="b">
        <v>0</v>
      </c>
      <c r="I2548" s="112" t="b">
        <v>0</v>
      </c>
      <c r="J2548" s="112" t="b">
        <v>0</v>
      </c>
      <c r="K2548" s="112" t="b">
        <v>0</v>
      </c>
      <c r="L2548" s="112" t="b">
        <v>0</v>
      </c>
    </row>
    <row r="2549" spans="1:12" ht="15">
      <c r="A2549" s="112" t="s">
        <v>3092</v>
      </c>
      <c r="B2549" s="112" t="s">
        <v>3081</v>
      </c>
      <c r="C2549" s="112">
        <v>3</v>
      </c>
      <c r="D2549" s="117">
        <v>0.002471726222832956</v>
      </c>
      <c r="E2549" s="117">
        <v>1.171682140150626</v>
      </c>
      <c r="F2549" s="112" t="s">
        <v>3046</v>
      </c>
      <c r="G2549" s="112" t="b">
        <v>0</v>
      </c>
      <c r="H2549" s="112" t="b">
        <v>0</v>
      </c>
      <c r="I2549" s="112" t="b">
        <v>0</v>
      </c>
      <c r="J2549" s="112" t="b">
        <v>0</v>
      </c>
      <c r="K2549" s="112" t="b">
        <v>0</v>
      </c>
      <c r="L2549" s="112" t="b">
        <v>0</v>
      </c>
    </row>
    <row r="2550" spans="1:12" ht="15">
      <c r="A2550" s="112" t="s">
        <v>3525</v>
      </c>
      <c r="B2550" s="112" t="s">
        <v>3436</v>
      </c>
      <c r="C2550" s="112">
        <v>3</v>
      </c>
      <c r="D2550" s="117">
        <v>0.002471726222832956</v>
      </c>
      <c r="E2550" s="117">
        <v>2.5141048209728325</v>
      </c>
      <c r="F2550" s="112" t="s">
        <v>3046</v>
      </c>
      <c r="G2550" s="112" t="b">
        <v>0</v>
      </c>
      <c r="H2550" s="112" t="b">
        <v>0</v>
      </c>
      <c r="I2550" s="112" t="b">
        <v>0</v>
      </c>
      <c r="J2550" s="112" t="b">
        <v>0</v>
      </c>
      <c r="K2550" s="112" t="b">
        <v>0</v>
      </c>
      <c r="L2550" s="112" t="b">
        <v>0</v>
      </c>
    </row>
    <row r="2551" spans="1:12" ht="15">
      <c r="A2551" s="112" t="s">
        <v>3137</v>
      </c>
      <c r="B2551" s="112" t="s">
        <v>3080</v>
      </c>
      <c r="C2551" s="112">
        <v>3</v>
      </c>
      <c r="D2551" s="117">
        <v>0.002471726222832956</v>
      </c>
      <c r="E2551" s="117">
        <v>1.91204482964487</v>
      </c>
      <c r="F2551" s="112" t="s">
        <v>3046</v>
      </c>
      <c r="G2551" s="112" t="b">
        <v>0</v>
      </c>
      <c r="H2551" s="112" t="b">
        <v>1</v>
      </c>
      <c r="I2551" s="112" t="b">
        <v>0</v>
      </c>
      <c r="J2551" s="112" t="b">
        <v>0</v>
      </c>
      <c r="K2551" s="112" t="b">
        <v>0</v>
      </c>
      <c r="L2551" s="112" t="b">
        <v>0</v>
      </c>
    </row>
    <row r="2552" spans="1:12" ht="15">
      <c r="A2552" s="112" t="s">
        <v>3080</v>
      </c>
      <c r="B2552" s="112" t="s">
        <v>3152</v>
      </c>
      <c r="C2552" s="112">
        <v>3</v>
      </c>
      <c r="D2552" s="117">
        <v>0.002471726222832956</v>
      </c>
      <c r="E2552" s="117">
        <v>1.7359535705891886</v>
      </c>
      <c r="F2552" s="112" t="s">
        <v>3046</v>
      </c>
      <c r="G2552" s="112" t="b">
        <v>0</v>
      </c>
      <c r="H2552" s="112" t="b">
        <v>0</v>
      </c>
      <c r="I2552" s="112" t="b">
        <v>0</v>
      </c>
      <c r="J2552" s="112" t="b">
        <v>0</v>
      </c>
      <c r="K2552" s="112" t="b">
        <v>0</v>
      </c>
      <c r="L2552" s="112" t="b">
        <v>0</v>
      </c>
    </row>
    <row r="2553" spans="1:12" ht="15">
      <c r="A2553" s="112" t="s">
        <v>3087</v>
      </c>
      <c r="B2553" s="112" t="s">
        <v>3085</v>
      </c>
      <c r="C2553" s="112">
        <v>3</v>
      </c>
      <c r="D2553" s="117">
        <v>0.003</v>
      </c>
      <c r="E2553" s="117">
        <v>1.4683473304121575</v>
      </c>
      <c r="F2553" s="112" t="s">
        <v>3046</v>
      </c>
      <c r="G2553" s="112" t="b">
        <v>0</v>
      </c>
      <c r="H2553" s="112" t="b">
        <v>0</v>
      </c>
      <c r="I2553" s="112" t="b">
        <v>0</v>
      </c>
      <c r="J2553" s="112" t="b">
        <v>0</v>
      </c>
      <c r="K2553" s="112" t="b">
        <v>0</v>
      </c>
      <c r="L2553" s="112" t="b">
        <v>0</v>
      </c>
    </row>
    <row r="2554" spans="1:12" ht="15">
      <c r="A2554" s="112" t="s">
        <v>3083</v>
      </c>
      <c r="B2554" s="112" t="s">
        <v>3090</v>
      </c>
      <c r="C2554" s="112">
        <v>3</v>
      </c>
      <c r="D2554" s="117">
        <v>0.002471726222832956</v>
      </c>
      <c r="E2554" s="117">
        <v>0.640978057358332</v>
      </c>
      <c r="F2554" s="112" t="s">
        <v>3046</v>
      </c>
      <c r="G2554" s="112" t="b">
        <v>0</v>
      </c>
      <c r="H2554" s="112" t="b">
        <v>0</v>
      </c>
      <c r="I2554" s="112" t="b">
        <v>0</v>
      </c>
      <c r="J2554" s="112" t="b">
        <v>0</v>
      </c>
      <c r="K2554" s="112" t="b">
        <v>0</v>
      </c>
      <c r="L2554" s="112" t="b">
        <v>0</v>
      </c>
    </row>
    <row r="2555" spans="1:12" ht="15">
      <c r="A2555" s="112" t="s">
        <v>3083</v>
      </c>
      <c r="B2555" s="112" t="s">
        <v>3183</v>
      </c>
      <c r="C2555" s="112">
        <v>3</v>
      </c>
      <c r="D2555" s="117">
        <v>0.002471726222832956</v>
      </c>
      <c r="E2555" s="117">
        <v>1.3099848383169077</v>
      </c>
      <c r="F2555" s="112" t="s">
        <v>3046</v>
      </c>
      <c r="G2555" s="112" t="b">
        <v>0</v>
      </c>
      <c r="H2555" s="112" t="b">
        <v>0</v>
      </c>
      <c r="I2555" s="112" t="b">
        <v>0</v>
      </c>
      <c r="J2555" s="112" t="b">
        <v>0</v>
      </c>
      <c r="K2555" s="112" t="b">
        <v>0</v>
      </c>
      <c r="L2555" s="112" t="b">
        <v>0</v>
      </c>
    </row>
    <row r="2556" spans="1:12" ht="15">
      <c r="A2556" s="112" t="s">
        <v>3183</v>
      </c>
      <c r="B2556" s="112" t="s">
        <v>3083</v>
      </c>
      <c r="C2556" s="112">
        <v>3</v>
      </c>
      <c r="D2556" s="117">
        <v>0.002471726222832956</v>
      </c>
      <c r="E2556" s="117">
        <v>1.2669502060917057</v>
      </c>
      <c r="F2556" s="112" t="s">
        <v>3046</v>
      </c>
      <c r="G2556" s="112" t="b">
        <v>0</v>
      </c>
      <c r="H2556" s="112" t="b">
        <v>0</v>
      </c>
      <c r="I2556" s="112" t="b">
        <v>0</v>
      </c>
      <c r="J2556" s="112" t="b">
        <v>0</v>
      </c>
      <c r="K2556" s="112" t="b">
        <v>0</v>
      </c>
      <c r="L2556" s="112" t="b">
        <v>0</v>
      </c>
    </row>
    <row r="2557" spans="1:12" ht="15">
      <c r="A2557" s="112" t="s">
        <v>3083</v>
      </c>
      <c r="B2557" s="112" t="s">
        <v>3238</v>
      </c>
      <c r="C2557" s="112">
        <v>3</v>
      </c>
      <c r="D2557" s="117">
        <v>0.002471726222832956</v>
      </c>
      <c r="E2557" s="117">
        <v>1.3099848383169077</v>
      </c>
      <c r="F2557" s="112" t="s">
        <v>3046</v>
      </c>
      <c r="G2557" s="112" t="b">
        <v>0</v>
      </c>
      <c r="H2557" s="112" t="b">
        <v>0</v>
      </c>
      <c r="I2557" s="112" t="b">
        <v>0</v>
      </c>
      <c r="J2557" s="112" t="b">
        <v>0</v>
      </c>
      <c r="K2557" s="112" t="b">
        <v>0</v>
      </c>
      <c r="L2557" s="112" t="b">
        <v>0</v>
      </c>
    </row>
    <row r="2558" spans="1:12" ht="15">
      <c r="A2558" s="112" t="s">
        <v>3238</v>
      </c>
      <c r="B2558" s="112" t="s">
        <v>3107</v>
      </c>
      <c r="C2558" s="112">
        <v>3</v>
      </c>
      <c r="D2558" s="117">
        <v>0.002471726222832956</v>
      </c>
      <c r="E2558" s="117">
        <v>2.0881360887005513</v>
      </c>
      <c r="F2558" s="112" t="s">
        <v>3046</v>
      </c>
      <c r="G2558" s="112" t="b">
        <v>0</v>
      </c>
      <c r="H2558" s="112" t="b">
        <v>0</v>
      </c>
      <c r="I2558" s="112" t="b">
        <v>0</v>
      </c>
      <c r="J2558" s="112" t="b">
        <v>0</v>
      </c>
      <c r="K2558" s="112" t="b">
        <v>0</v>
      </c>
      <c r="L2558" s="112" t="b">
        <v>0</v>
      </c>
    </row>
    <row r="2559" spans="1:12" ht="15">
      <c r="A2559" s="112" t="s">
        <v>3143</v>
      </c>
      <c r="B2559" s="112" t="s">
        <v>3288</v>
      </c>
      <c r="C2559" s="112">
        <v>3</v>
      </c>
      <c r="D2559" s="117">
        <v>0.003</v>
      </c>
      <c r="E2559" s="117">
        <v>2.292256071356476</v>
      </c>
      <c r="F2559" s="112" t="s">
        <v>3046</v>
      </c>
      <c r="G2559" s="112" t="b">
        <v>0</v>
      </c>
      <c r="H2559" s="112" t="b">
        <v>0</v>
      </c>
      <c r="I2559" s="112" t="b">
        <v>0</v>
      </c>
      <c r="J2559" s="112" t="b">
        <v>0</v>
      </c>
      <c r="K2559" s="112" t="b">
        <v>0</v>
      </c>
      <c r="L2559" s="112" t="b">
        <v>0</v>
      </c>
    </row>
    <row r="2560" spans="1:12" ht="15">
      <c r="A2560" s="112" t="s">
        <v>3241</v>
      </c>
      <c r="B2560" s="112" t="s">
        <v>3261</v>
      </c>
      <c r="C2560" s="112">
        <v>3</v>
      </c>
      <c r="D2560" s="117">
        <v>0.003</v>
      </c>
      <c r="E2560" s="117">
        <v>2.3891660843645326</v>
      </c>
      <c r="F2560" s="112" t="s">
        <v>3046</v>
      </c>
      <c r="G2560" s="112" t="b">
        <v>0</v>
      </c>
      <c r="H2560" s="112" t="b">
        <v>0</v>
      </c>
      <c r="I2560" s="112" t="b">
        <v>0</v>
      </c>
      <c r="J2560" s="112" t="b">
        <v>0</v>
      </c>
      <c r="K2560" s="112" t="b">
        <v>0</v>
      </c>
      <c r="L2560" s="112" t="b">
        <v>0</v>
      </c>
    </row>
    <row r="2561" spans="1:12" ht="15">
      <c r="A2561" s="112" t="s">
        <v>3083</v>
      </c>
      <c r="B2561" s="112" t="s">
        <v>3107</v>
      </c>
      <c r="C2561" s="112">
        <v>2</v>
      </c>
      <c r="D2561" s="117">
        <v>0.002</v>
      </c>
      <c r="E2561" s="117">
        <v>0.7079248469889453</v>
      </c>
      <c r="F2561" s="112" t="s">
        <v>3046</v>
      </c>
      <c r="G2561" s="112" t="b">
        <v>0</v>
      </c>
      <c r="H2561" s="112" t="b">
        <v>0</v>
      </c>
      <c r="I2561" s="112" t="b">
        <v>0</v>
      </c>
      <c r="J2561" s="112" t="b">
        <v>0</v>
      </c>
      <c r="K2561" s="112" t="b">
        <v>0</v>
      </c>
      <c r="L2561" s="112" t="b">
        <v>0</v>
      </c>
    </row>
    <row r="2562" spans="1:12" ht="15">
      <c r="A2562" s="112" t="s">
        <v>3083</v>
      </c>
      <c r="B2562" s="112" t="s">
        <v>3108</v>
      </c>
      <c r="C2562" s="112">
        <v>2</v>
      </c>
      <c r="D2562" s="117">
        <v>0.002</v>
      </c>
      <c r="E2562" s="117">
        <v>1.1338935792612266</v>
      </c>
      <c r="F2562" s="112" t="s">
        <v>3046</v>
      </c>
      <c r="G2562" s="112" t="b">
        <v>0</v>
      </c>
      <c r="H2562" s="112" t="b">
        <v>0</v>
      </c>
      <c r="I2562" s="112" t="b">
        <v>0</v>
      </c>
      <c r="J2562" s="112" t="b">
        <v>0</v>
      </c>
      <c r="K2562" s="112" t="b">
        <v>0</v>
      </c>
      <c r="L2562" s="112" t="b">
        <v>0</v>
      </c>
    </row>
    <row r="2563" spans="1:12" ht="15">
      <c r="A2563" s="112" t="s">
        <v>3083</v>
      </c>
      <c r="B2563" s="112" t="s">
        <v>3125</v>
      </c>
      <c r="C2563" s="112">
        <v>2</v>
      </c>
      <c r="D2563" s="117">
        <v>0.002</v>
      </c>
      <c r="E2563" s="117">
        <v>1.3099848383169077</v>
      </c>
      <c r="F2563" s="112" t="s">
        <v>3046</v>
      </c>
      <c r="G2563" s="112" t="b">
        <v>0</v>
      </c>
      <c r="H2563" s="112" t="b">
        <v>0</v>
      </c>
      <c r="I2563" s="112" t="b">
        <v>0</v>
      </c>
      <c r="J2563" s="112" t="b">
        <v>0</v>
      </c>
      <c r="K2563" s="112" t="b">
        <v>0</v>
      </c>
      <c r="L2563" s="112" t="b">
        <v>0</v>
      </c>
    </row>
    <row r="2564" spans="1:12" ht="15">
      <c r="A2564" s="112" t="s">
        <v>3213</v>
      </c>
      <c r="B2564" s="112" t="s">
        <v>4065</v>
      </c>
      <c r="C2564" s="112">
        <v>2</v>
      </c>
      <c r="D2564" s="117">
        <v>0.002</v>
      </c>
      <c r="E2564" s="117">
        <v>2.3891660843645326</v>
      </c>
      <c r="F2564" s="112" t="s">
        <v>3046</v>
      </c>
      <c r="G2564" s="112" t="b">
        <v>0</v>
      </c>
      <c r="H2564" s="112" t="b">
        <v>0</v>
      </c>
      <c r="I2564" s="112" t="b">
        <v>0</v>
      </c>
      <c r="J2564" s="112" t="b">
        <v>0</v>
      </c>
      <c r="K2564" s="112" t="b">
        <v>0</v>
      </c>
      <c r="L2564" s="112" t="b">
        <v>0</v>
      </c>
    </row>
    <row r="2565" spans="1:12" ht="15">
      <c r="A2565" s="112" t="s">
        <v>3078</v>
      </c>
      <c r="B2565" s="112" t="s">
        <v>3751</v>
      </c>
      <c r="C2565" s="112">
        <v>2</v>
      </c>
      <c r="D2565" s="117">
        <v>0.0026020599913279627</v>
      </c>
      <c r="E2565" s="117">
        <v>1.5440680443502757</v>
      </c>
      <c r="F2565" s="112" t="s">
        <v>3046</v>
      </c>
      <c r="G2565" s="112" t="b">
        <v>1</v>
      </c>
      <c r="H2565" s="112" t="b">
        <v>0</v>
      </c>
      <c r="I2565" s="112" t="b">
        <v>0</v>
      </c>
      <c r="J2565" s="112" t="b">
        <v>0</v>
      </c>
      <c r="K2565" s="112" t="b">
        <v>0</v>
      </c>
      <c r="L2565" s="112" t="b">
        <v>0</v>
      </c>
    </row>
    <row r="2566" spans="1:12" ht="15">
      <c r="A2566" s="112" t="s">
        <v>3263</v>
      </c>
      <c r="B2566" s="112" t="s">
        <v>3430</v>
      </c>
      <c r="C2566" s="112">
        <v>2</v>
      </c>
      <c r="D2566" s="117">
        <v>0.0026020599913279627</v>
      </c>
      <c r="E2566" s="117">
        <v>2.5141048209728325</v>
      </c>
      <c r="F2566" s="112" t="s">
        <v>3046</v>
      </c>
      <c r="G2566" s="112" t="b">
        <v>0</v>
      </c>
      <c r="H2566" s="112" t="b">
        <v>0</v>
      </c>
      <c r="I2566" s="112" t="b">
        <v>0</v>
      </c>
      <c r="J2566" s="112" t="b">
        <v>0</v>
      </c>
      <c r="K2566" s="112" t="b">
        <v>0</v>
      </c>
      <c r="L2566" s="112" t="b">
        <v>0</v>
      </c>
    </row>
    <row r="2567" spans="1:12" ht="15">
      <c r="A2567" s="112" t="s">
        <v>3258</v>
      </c>
      <c r="B2567" s="112" t="s">
        <v>3214</v>
      </c>
      <c r="C2567" s="112">
        <v>2</v>
      </c>
      <c r="D2567" s="117">
        <v>0.002</v>
      </c>
      <c r="E2567" s="117">
        <v>2.6901960800285134</v>
      </c>
      <c r="F2567" s="112" t="s">
        <v>3046</v>
      </c>
      <c r="G2567" s="112" t="b">
        <v>0</v>
      </c>
      <c r="H2567" s="112" t="b">
        <v>0</v>
      </c>
      <c r="I2567" s="112" t="b">
        <v>0</v>
      </c>
      <c r="J2567" s="112" t="b">
        <v>0</v>
      </c>
      <c r="K2567" s="112" t="b">
        <v>0</v>
      </c>
      <c r="L2567" s="112" t="b">
        <v>0</v>
      </c>
    </row>
    <row r="2568" spans="1:12" ht="15">
      <c r="A2568" s="112" t="s">
        <v>3082</v>
      </c>
      <c r="B2568" s="112" t="s">
        <v>3079</v>
      </c>
      <c r="C2568" s="112">
        <v>2</v>
      </c>
      <c r="D2568" s="117">
        <v>0.002</v>
      </c>
      <c r="E2568" s="117">
        <v>0.4806810654858828</v>
      </c>
      <c r="F2568" s="112" t="s">
        <v>3046</v>
      </c>
      <c r="G2568" s="112" t="b">
        <v>0</v>
      </c>
      <c r="H2568" s="112" t="b">
        <v>0</v>
      </c>
      <c r="I2568" s="112" t="b">
        <v>0</v>
      </c>
      <c r="J2568" s="112" t="b">
        <v>0</v>
      </c>
      <c r="K2568" s="112" t="b">
        <v>0</v>
      </c>
      <c r="L2568" s="112" t="b">
        <v>0</v>
      </c>
    </row>
    <row r="2569" spans="1:12" ht="15">
      <c r="A2569" s="112" t="s">
        <v>3078</v>
      </c>
      <c r="B2569" s="112" t="s">
        <v>3095</v>
      </c>
      <c r="C2569" s="112">
        <v>2</v>
      </c>
      <c r="D2569" s="117">
        <v>0.002</v>
      </c>
      <c r="E2569" s="117">
        <v>1</v>
      </c>
      <c r="F2569" s="112" t="s">
        <v>3046</v>
      </c>
      <c r="G2569" s="112" t="b">
        <v>1</v>
      </c>
      <c r="H2569" s="112" t="b">
        <v>0</v>
      </c>
      <c r="I2569" s="112" t="b">
        <v>0</v>
      </c>
      <c r="J2569" s="112" t="b">
        <v>0</v>
      </c>
      <c r="K2569" s="112" t="b">
        <v>0</v>
      </c>
      <c r="L2569" s="112" t="b">
        <v>0</v>
      </c>
    </row>
    <row r="2570" spans="1:12" ht="15">
      <c r="A2570" s="112" t="s">
        <v>3404</v>
      </c>
      <c r="B2570" s="112" t="s">
        <v>3168</v>
      </c>
      <c r="C2570" s="112">
        <v>2</v>
      </c>
      <c r="D2570" s="117">
        <v>0.002</v>
      </c>
      <c r="E2570" s="117">
        <v>2.6901960800285134</v>
      </c>
      <c r="F2570" s="112" t="s">
        <v>3046</v>
      </c>
      <c r="G2570" s="112" t="b">
        <v>0</v>
      </c>
      <c r="H2570" s="112" t="b">
        <v>0</v>
      </c>
      <c r="I2570" s="112" t="b">
        <v>0</v>
      </c>
      <c r="J2570" s="112" t="b">
        <v>0</v>
      </c>
      <c r="K2570" s="112" t="b">
        <v>0</v>
      </c>
      <c r="L2570" s="112" t="b">
        <v>0</v>
      </c>
    </row>
    <row r="2571" spans="1:12" ht="15">
      <c r="A2571" s="112" t="s">
        <v>3078</v>
      </c>
      <c r="B2571" s="112" t="s">
        <v>3301</v>
      </c>
      <c r="C2571" s="112">
        <v>2</v>
      </c>
      <c r="D2571" s="117">
        <v>0.002</v>
      </c>
      <c r="E2571" s="117">
        <v>1.1461280356782382</v>
      </c>
      <c r="F2571" s="112" t="s">
        <v>3046</v>
      </c>
      <c r="G2571" s="112" t="b">
        <v>1</v>
      </c>
      <c r="H2571" s="112" t="b">
        <v>0</v>
      </c>
      <c r="I2571" s="112" t="b">
        <v>0</v>
      </c>
      <c r="J2571" s="112" t="b">
        <v>0</v>
      </c>
      <c r="K2571" s="112" t="b">
        <v>0</v>
      </c>
      <c r="L2571" s="112" t="b">
        <v>0</v>
      </c>
    </row>
    <row r="2572" spans="1:12" ht="15">
      <c r="A2572" s="112" t="s">
        <v>3433</v>
      </c>
      <c r="B2572" s="112" t="s">
        <v>3102</v>
      </c>
      <c r="C2572" s="112">
        <v>2</v>
      </c>
      <c r="D2572" s="117">
        <v>0.0026020599913279627</v>
      </c>
      <c r="E2572" s="117">
        <v>1.701191464329977</v>
      </c>
      <c r="F2572" s="112" t="s">
        <v>3046</v>
      </c>
      <c r="G2572" s="112" t="b">
        <v>0</v>
      </c>
      <c r="H2572" s="112" t="b">
        <v>0</v>
      </c>
      <c r="I2572" s="112" t="b">
        <v>0</v>
      </c>
      <c r="J2572" s="112" t="b">
        <v>0</v>
      </c>
      <c r="K2572" s="112" t="b">
        <v>0</v>
      </c>
      <c r="L2572" s="112" t="b">
        <v>0</v>
      </c>
    </row>
    <row r="2573" spans="1:12" ht="15">
      <c r="A2573" s="112" t="s">
        <v>3796</v>
      </c>
      <c r="B2573" s="112" t="s">
        <v>4515</v>
      </c>
      <c r="C2573" s="112">
        <v>2</v>
      </c>
      <c r="D2573" s="117">
        <v>0.0026020599913279627</v>
      </c>
      <c r="E2573" s="117">
        <v>2.6901960800285134</v>
      </c>
      <c r="F2573" s="112" t="s">
        <v>3046</v>
      </c>
      <c r="G2573" s="112" t="b">
        <v>0</v>
      </c>
      <c r="H2573" s="112" t="b">
        <v>0</v>
      </c>
      <c r="I2573" s="112" t="b">
        <v>0</v>
      </c>
      <c r="J2573" s="112" t="b">
        <v>0</v>
      </c>
      <c r="K2573" s="112" t="b">
        <v>0</v>
      </c>
      <c r="L2573" s="112" t="b">
        <v>0</v>
      </c>
    </row>
    <row r="2574" spans="1:12" ht="15">
      <c r="A2574" s="112" t="s">
        <v>3085</v>
      </c>
      <c r="B2574" s="112" t="s">
        <v>3092</v>
      </c>
      <c r="C2574" s="112">
        <v>2</v>
      </c>
      <c r="D2574" s="117">
        <v>0.0026020599913279627</v>
      </c>
      <c r="E2574" s="117">
        <v>1.3380135619171512</v>
      </c>
      <c r="F2574" s="112" t="s">
        <v>3046</v>
      </c>
      <c r="G2574" s="112" t="b">
        <v>0</v>
      </c>
      <c r="H2574" s="112" t="b">
        <v>0</v>
      </c>
      <c r="I2574" s="112" t="b">
        <v>0</v>
      </c>
      <c r="J2574" s="112" t="b">
        <v>0</v>
      </c>
      <c r="K2574" s="112" t="b">
        <v>0</v>
      </c>
      <c r="L2574" s="112" t="b">
        <v>0</v>
      </c>
    </row>
    <row r="2575" spans="1:12" ht="15">
      <c r="A2575" s="112" t="s">
        <v>3134</v>
      </c>
      <c r="B2575" s="112" t="s">
        <v>3338</v>
      </c>
      <c r="C2575" s="112">
        <v>2</v>
      </c>
      <c r="D2575" s="117">
        <v>0.0026020599913279627</v>
      </c>
      <c r="E2575" s="117">
        <v>2.6901960800285134</v>
      </c>
      <c r="F2575" s="112" t="s">
        <v>3046</v>
      </c>
      <c r="G2575" s="112" t="b">
        <v>0</v>
      </c>
      <c r="H2575" s="112" t="b">
        <v>0</v>
      </c>
      <c r="I2575" s="112" t="b">
        <v>0</v>
      </c>
      <c r="J2575" s="112" t="b">
        <v>0</v>
      </c>
      <c r="K2575" s="112" t="b">
        <v>0</v>
      </c>
      <c r="L2575" s="112" t="b">
        <v>0</v>
      </c>
    </row>
    <row r="2576" spans="1:12" ht="15">
      <c r="A2576" s="112" t="s">
        <v>3084</v>
      </c>
      <c r="B2576" s="112" t="s">
        <v>3723</v>
      </c>
      <c r="C2576" s="112">
        <v>2</v>
      </c>
      <c r="D2576" s="117">
        <v>0.0026020599913279627</v>
      </c>
      <c r="E2576" s="117">
        <v>2.03698356625317</v>
      </c>
      <c r="F2576" s="112" t="s">
        <v>3046</v>
      </c>
      <c r="G2576" s="112" t="b">
        <v>0</v>
      </c>
      <c r="H2576" s="112" t="b">
        <v>0</v>
      </c>
      <c r="I2576" s="112" t="b">
        <v>0</v>
      </c>
      <c r="J2576" s="112" t="b">
        <v>0</v>
      </c>
      <c r="K2576" s="112" t="b">
        <v>0</v>
      </c>
      <c r="L2576" s="112" t="b">
        <v>0</v>
      </c>
    </row>
    <row r="2577" spans="1:12" ht="15">
      <c r="A2577" s="112" t="s">
        <v>3723</v>
      </c>
      <c r="B2577" s="112" t="s">
        <v>3724</v>
      </c>
      <c r="C2577" s="112">
        <v>2</v>
      </c>
      <c r="D2577" s="117">
        <v>0.0026020599913279627</v>
      </c>
      <c r="E2577" s="117">
        <v>2.6901960800285134</v>
      </c>
      <c r="F2577" s="112" t="s">
        <v>3046</v>
      </c>
      <c r="G2577" s="112" t="b">
        <v>0</v>
      </c>
      <c r="H2577" s="112" t="b">
        <v>0</v>
      </c>
      <c r="I2577" s="112" t="b">
        <v>0</v>
      </c>
      <c r="J2577" s="112" t="b">
        <v>0</v>
      </c>
      <c r="K2577" s="112" t="b">
        <v>0</v>
      </c>
      <c r="L2577" s="112" t="b">
        <v>0</v>
      </c>
    </row>
    <row r="2578" spans="1:12" ht="15">
      <c r="A2578" s="112" t="s">
        <v>3079</v>
      </c>
      <c r="B2578" s="112" t="s">
        <v>3083</v>
      </c>
      <c r="C2578" s="112">
        <v>2</v>
      </c>
      <c r="D2578" s="117">
        <v>0.002</v>
      </c>
      <c r="E2578" s="117">
        <v>0.187768960044081</v>
      </c>
      <c r="F2578" s="112" t="s">
        <v>3046</v>
      </c>
      <c r="G2578" s="112" t="b">
        <v>0</v>
      </c>
      <c r="H2578" s="112" t="b">
        <v>0</v>
      </c>
      <c r="I2578" s="112" t="b">
        <v>0</v>
      </c>
      <c r="J2578" s="112" t="b">
        <v>0</v>
      </c>
      <c r="K2578" s="112" t="b">
        <v>0</v>
      </c>
      <c r="L2578" s="112" t="b">
        <v>0</v>
      </c>
    </row>
    <row r="2579" spans="1:12" ht="15">
      <c r="A2579" s="112" t="s">
        <v>4058</v>
      </c>
      <c r="B2579" s="112" t="s">
        <v>4059</v>
      </c>
      <c r="C2579" s="112">
        <v>2</v>
      </c>
      <c r="D2579" s="117">
        <v>0.0026020599913279627</v>
      </c>
      <c r="E2579" s="117">
        <v>2.6901960800285134</v>
      </c>
      <c r="F2579" s="112" t="s">
        <v>3046</v>
      </c>
      <c r="G2579" s="112" t="b">
        <v>0</v>
      </c>
      <c r="H2579" s="112" t="b">
        <v>0</v>
      </c>
      <c r="I2579" s="112" t="b">
        <v>0</v>
      </c>
      <c r="J2579" s="112" t="b">
        <v>0</v>
      </c>
      <c r="K2579" s="112" t="b">
        <v>0</v>
      </c>
      <c r="L2579" s="112" t="b">
        <v>0</v>
      </c>
    </row>
    <row r="2580" spans="1:12" ht="15">
      <c r="A2580" s="112" t="s">
        <v>3110</v>
      </c>
      <c r="B2580" s="112" t="s">
        <v>3079</v>
      </c>
      <c r="C2580" s="112">
        <v>2</v>
      </c>
      <c r="D2580" s="117">
        <v>0.002</v>
      </c>
      <c r="E2580" s="117">
        <v>1.1338935792612266</v>
      </c>
      <c r="F2580" s="112" t="s">
        <v>3046</v>
      </c>
      <c r="G2580" s="112" t="b">
        <v>0</v>
      </c>
      <c r="H2580" s="112" t="b">
        <v>0</v>
      </c>
      <c r="I2580" s="112" t="b">
        <v>0</v>
      </c>
      <c r="J2580" s="112" t="b">
        <v>0</v>
      </c>
      <c r="K2580" s="112" t="b">
        <v>0</v>
      </c>
      <c r="L2580" s="112" t="b">
        <v>0</v>
      </c>
    </row>
    <row r="2581" spans="1:12" ht="15">
      <c r="A2581" s="112" t="s">
        <v>3079</v>
      </c>
      <c r="B2581" s="112" t="s">
        <v>3180</v>
      </c>
      <c r="C2581" s="112">
        <v>2</v>
      </c>
      <c r="D2581" s="117">
        <v>0.002</v>
      </c>
      <c r="E2581" s="117">
        <v>1.4349235749252076</v>
      </c>
      <c r="F2581" s="112" t="s">
        <v>3046</v>
      </c>
      <c r="G2581" s="112" t="b">
        <v>0</v>
      </c>
      <c r="H2581" s="112" t="b">
        <v>0</v>
      </c>
      <c r="I2581" s="112" t="b">
        <v>0</v>
      </c>
      <c r="J2581" s="112" t="b">
        <v>0</v>
      </c>
      <c r="K2581" s="112" t="b">
        <v>0</v>
      </c>
      <c r="L2581" s="112" t="b">
        <v>0</v>
      </c>
    </row>
    <row r="2582" spans="1:12" ht="15">
      <c r="A2582" s="112" t="s">
        <v>3083</v>
      </c>
      <c r="B2582" s="112" t="s">
        <v>3287</v>
      </c>
      <c r="C2582" s="112">
        <v>2</v>
      </c>
      <c r="D2582" s="117">
        <v>0.002</v>
      </c>
      <c r="E2582" s="117">
        <v>1.3099848383169077</v>
      </c>
      <c r="F2582" s="112" t="s">
        <v>3046</v>
      </c>
      <c r="G2582" s="112" t="b">
        <v>0</v>
      </c>
      <c r="H2582" s="112" t="b">
        <v>0</v>
      </c>
      <c r="I2582" s="112" t="b">
        <v>0</v>
      </c>
      <c r="J2582" s="112" t="b">
        <v>0</v>
      </c>
      <c r="K2582" s="112" t="b">
        <v>0</v>
      </c>
      <c r="L2582" s="112" t="b">
        <v>0</v>
      </c>
    </row>
    <row r="2583" spans="1:12" ht="15">
      <c r="A2583" s="112" t="s">
        <v>3287</v>
      </c>
      <c r="B2583" s="112" t="s">
        <v>3137</v>
      </c>
      <c r="C2583" s="112">
        <v>2</v>
      </c>
      <c r="D2583" s="117">
        <v>0.002</v>
      </c>
      <c r="E2583" s="117">
        <v>2.5141048209728325</v>
      </c>
      <c r="F2583" s="112" t="s">
        <v>3046</v>
      </c>
      <c r="G2583" s="112" t="b">
        <v>0</v>
      </c>
      <c r="H2583" s="112" t="b">
        <v>0</v>
      </c>
      <c r="I2583" s="112" t="b">
        <v>0</v>
      </c>
      <c r="J2583" s="112" t="b">
        <v>0</v>
      </c>
      <c r="K2583" s="112" t="b">
        <v>1</v>
      </c>
      <c r="L2583" s="112" t="b">
        <v>0</v>
      </c>
    </row>
    <row r="2584" spans="1:12" ht="15">
      <c r="A2584" s="112" t="s">
        <v>3163</v>
      </c>
      <c r="B2584" s="112" t="s">
        <v>3140</v>
      </c>
      <c r="C2584" s="112">
        <v>2</v>
      </c>
      <c r="D2584" s="117">
        <v>0.002</v>
      </c>
      <c r="E2584" s="117">
        <v>1.7481880270062005</v>
      </c>
      <c r="F2584" s="112" t="s">
        <v>3046</v>
      </c>
      <c r="G2584" s="112" t="b">
        <v>0</v>
      </c>
      <c r="H2584" s="112" t="b">
        <v>0</v>
      </c>
      <c r="I2584" s="112" t="b">
        <v>0</v>
      </c>
      <c r="J2584" s="112" t="b">
        <v>0</v>
      </c>
      <c r="K2584" s="112" t="b">
        <v>0</v>
      </c>
      <c r="L2584" s="112" t="b">
        <v>0</v>
      </c>
    </row>
    <row r="2585" spans="1:12" ht="15">
      <c r="A2585" s="112" t="s">
        <v>3140</v>
      </c>
      <c r="B2585" s="112" t="s">
        <v>3159</v>
      </c>
      <c r="C2585" s="112">
        <v>2</v>
      </c>
      <c r="D2585" s="117">
        <v>0.002</v>
      </c>
      <c r="E2585" s="117">
        <v>2.146128035678238</v>
      </c>
      <c r="F2585" s="112" t="s">
        <v>3046</v>
      </c>
      <c r="G2585" s="112" t="b">
        <v>0</v>
      </c>
      <c r="H2585" s="112" t="b">
        <v>0</v>
      </c>
      <c r="I2585" s="112" t="b">
        <v>0</v>
      </c>
      <c r="J2585" s="112" t="b">
        <v>1</v>
      </c>
      <c r="K2585" s="112" t="b">
        <v>0</v>
      </c>
      <c r="L2585" s="112" t="b">
        <v>0</v>
      </c>
    </row>
    <row r="2586" spans="1:12" ht="15">
      <c r="A2586" s="112" t="s">
        <v>3159</v>
      </c>
      <c r="B2586" s="112" t="s">
        <v>3201</v>
      </c>
      <c r="C2586" s="112">
        <v>2</v>
      </c>
      <c r="D2586" s="117">
        <v>0.002</v>
      </c>
      <c r="E2586" s="117">
        <v>2.292256071356476</v>
      </c>
      <c r="F2586" s="112" t="s">
        <v>3046</v>
      </c>
      <c r="G2586" s="112" t="b">
        <v>1</v>
      </c>
      <c r="H2586" s="112" t="b">
        <v>0</v>
      </c>
      <c r="I2586" s="112" t="b">
        <v>0</v>
      </c>
      <c r="J2586" s="112" t="b">
        <v>0</v>
      </c>
      <c r="K2586" s="112" t="b">
        <v>0</v>
      </c>
      <c r="L2586" s="112" t="b">
        <v>0</v>
      </c>
    </row>
    <row r="2587" spans="1:12" ht="15">
      <c r="A2587" s="112" t="s">
        <v>3179</v>
      </c>
      <c r="B2587" s="112" t="s">
        <v>3107</v>
      </c>
      <c r="C2587" s="112">
        <v>2</v>
      </c>
      <c r="D2587" s="117">
        <v>0.002</v>
      </c>
      <c r="E2587" s="117">
        <v>1.6901960800285136</v>
      </c>
      <c r="F2587" s="112" t="s">
        <v>3046</v>
      </c>
      <c r="G2587" s="112" t="b">
        <v>0</v>
      </c>
      <c r="H2587" s="112" t="b">
        <v>0</v>
      </c>
      <c r="I2587" s="112" t="b">
        <v>0</v>
      </c>
      <c r="J2587" s="112" t="b">
        <v>0</v>
      </c>
      <c r="K2587" s="112" t="b">
        <v>0</v>
      </c>
      <c r="L2587" s="112" t="b">
        <v>0</v>
      </c>
    </row>
    <row r="2588" spans="1:12" ht="15">
      <c r="A2588" s="112" t="s">
        <v>3107</v>
      </c>
      <c r="B2588" s="112" t="s">
        <v>3104</v>
      </c>
      <c r="C2588" s="112">
        <v>2</v>
      </c>
      <c r="D2588" s="117">
        <v>0.002</v>
      </c>
      <c r="E2588" s="117">
        <v>1.78710609303657</v>
      </c>
      <c r="F2588" s="112" t="s">
        <v>3046</v>
      </c>
      <c r="G2588" s="112" t="b">
        <v>0</v>
      </c>
      <c r="H2588" s="112" t="b">
        <v>0</v>
      </c>
      <c r="I2588" s="112" t="b">
        <v>0</v>
      </c>
      <c r="J2588" s="112" t="b">
        <v>0</v>
      </c>
      <c r="K2588" s="112" t="b">
        <v>0</v>
      </c>
      <c r="L2588" s="112" t="b">
        <v>0</v>
      </c>
    </row>
    <row r="2589" spans="1:12" ht="15">
      <c r="A2589" s="112" t="s">
        <v>3104</v>
      </c>
      <c r="B2589" s="112" t="s">
        <v>3240</v>
      </c>
      <c r="C2589" s="112">
        <v>2</v>
      </c>
      <c r="D2589" s="117">
        <v>0.002</v>
      </c>
      <c r="E2589" s="117">
        <v>2.3891660843645326</v>
      </c>
      <c r="F2589" s="112" t="s">
        <v>3046</v>
      </c>
      <c r="G2589" s="112" t="b">
        <v>0</v>
      </c>
      <c r="H2589" s="112" t="b">
        <v>0</v>
      </c>
      <c r="I2589" s="112" t="b">
        <v>0</v>
      </c>
      <c r="J2589" s="112" t="b">
        <v>0</v>
      </c>
      <c r="K2589" s="112" t="b">
        <v>0</v>
      </c>
      <c r="L2589" s="112" t="b">
        <v>0</v>
      </c>
    </row>
    <row r="2590" spans="1:12" ht="15">
      <c r="A2590" s="112" t="s">
        <v>3240</v>
      </c>
      <c r="B2590" s="112" t="s">
        <v>3317</v>
      </c>
      <c r="C2590" s="112">
        <v>2</v>
      </c>
      <c r="D2590" s="117">
        <v>0.002</v>
      </c>
      <c r="E2590" s="117">
        <v>2.6901960800285134</v>
      </c>
      <c r="F2590" s="112" t="s">
        <v>3046</v>
      </c>
      <c r="G2590" s="112" t="b">
        <v>0</v>
      </c>
      <c r="H2590" s="112" t="b">
        <v>0</v>
      </c>
      <c r="I2590" s="112" t="b">
        <v>0</v>
      </c>
      <c r="J2590" s="112" t="b">
        <v>0</v>
      </c>
      <c r="K2590" s="112" t="b">
        <v>0</v>
      </c>
      <c r="L2590" s="112" t="b">
        <v>0</v>
      </c>
    </row>
    <row r="2591" spans="1:12" ht="15">
      <c r="A2591" s="112" t="s">
        <v>3317</v>
      </c>
      <c r="B2591" s="112" t="s">
        <v>3185</v>
      </c>
      <c r="C2591" s="112">
        <v>2</v>
      </c>
      <c r="D2591" s="117">
        <v>0.002</v>
      </c>
      <c r="E2591" s="117">
        <v>2.6901960800285134</v>
      </c>
      <c r="F2591" s="112" t="s">
        <v>3046</v>
      </c>
      <c r="G2591" s="112" t="b">
        <v>0</v>
      </c>
      <c r="H2591" s="112" t="b">
        <v>0</v>
      </c>
      <c r="I2591" s="112" t="b">
        <v>0</v>
      </c>
      <c r="J2591" s="112" t="b">
        <v>0</v>
      </c>
      <c r="K2591" s="112" t="b">
        <v>0</v>
      </c>
      <c r="L2591" s="112" t="b">
        <v>0</v>
      </c>
    </row>
    <row r="2592" spans="1:12" ht="15">
      <c r="A2592" s="112" t="s">
        <v>3185</v>
      </c>
      <c r="B2592" s="112" t="s">
        <v>3186</v>
      </c>
      <c r="C2592" s="112">
        <v>2</v>
      </c>
      <c r="D2592" s="117">
        <v>0.002</v>
      </c>
      <c r="E2592" s="117">
        <v>2.6901960800285134</v>
      </c>
      <c r="F2592" s="112" t="s">
        <v>3046</v>
      </c>
      <c r="G2592" s="112" t="b">
        <v>0</v>
      </c>
      <c r="H2592" s="112" t="b">
        <v>0</v>
      </c>
      <c r="I2592" s="112" t="b">
        <v>0</v>
      </c>
      <c r="J2592" s="112" t="b">
        <v>0</v>
      </c>
      <c r="K2592" s="112" t="b">
        <v>0</v>
      </c>
      <c r="L2592" s="112" t="b">
        <v>0</v>
      </c>
    </row>
    <row r="2593" spans="1:12" ht="15">
      <c r="A2593" s="112" t="s">
        <v>3186</v>
      </c>
      <c r="B2593" s="112" t="s">
        <v>3084</v>
      </c>
      <c r="C2593" s="112">
        <v>2</v>
      </c>
      <c r="D2593" s="117">
        <v>0.002</v>
      </c>
      <c r="E2593" s="117">
        <v>2.03698356625317</v>
      </c>
      <c r="F2593" s="112" t="s">
        <v>3046</v>
      </c>
      <c r="G2593" s="112" t="b">
        <v>0</v>
      </c>
      <c r="H2593" s="112" t="b">
        <v>0</v>
      </c>
      <c r="I2593" s="112" t="b">
        <v>0</v>
      </c>
      <c r="J2593" s="112" t="b">
        <v>0</v>
      </c>
      <c r="K2593" s="112" t="b">
        <v>0</v>
      </c>
      <c r="L2593" s="112" t="b">
        <v>0</v>
      </c>
    </row>
    <row r="2594" spans="1:12" ht="15">
      <c r="A2594" s="112" t="s">
        <v>3084</v>
      </c>
      <c r="B2594" s="112" t="s">
        <v>3143</v>
      </c>
      <c r="C2594" s="112">
        <v>2</v>
      </c>
      <c r="D2594" s="117">
        <v>0.002</v>
      </c>
      <c r="E2594" s="117">
        <v>1.6390435575811324</v>
      </c>
      <c r="F2594" s="112" t="s">
        <v>3046</v>
      </c>
      <c r="G2594" s="112" t="b">
        <v>0</v>
      </c>
      <c r="H2594" s="112" t="b">
        <v>0</v>
      </c>
      <c r="I2594" s="112" t="b">
        <v>0</v>
      </c>
      <c r="J2594" s="112" t="b">
        <v>0</v>
      </c>
      <c r="K2594" s="112" t="b">
        <v>0</v>
      </c>
      <c r="L2594" s="112" t="b">
        <v>0</v>
      </c>
    </row>
    <row r="2595" spans="1:12" ht="15">
      <c r="A2595" s="112" t="s">
        <v>3288</v>
      </c>
      <c r="B2595" s="112" t="s">
        <v>3366</v>
      </c>
      <c r="C2595" s="112">
        <v>2</v>
      </c>
      <c r="D2595" s="117">
        <v>0.002</v>
      </c>
      <c r="E2595" s="117">
        <v>2.5141048209728325</v>
      </c>
      <c r="F2595" s="112" t="s">
        <v>3046</v>
      </c>
      <c r="G2595" s="112" t="b">
        <v>0</v>
      </c>
      <c r="H2595" s="112" t="b">
        <v>0</v>
      </c>
      <c r="I2595" s="112" t="b">
        <v>0</v>
      </c>
      <c r="J2595" s="112" t="b">
        <v>0</v>
      </c>
      <c r="K2595" s="112" t="b">
        <v>1</v>
      </c>
      <c r="L2595" s="112" t="b">
        <v>0</v>
      </c>
    </row>
    <row r="2596" spans="1:12" ht="15">
      <c r="A2596" s="112" t="s">
        <v>3366</v>
      </c>
      <c r="B2596" s="112" t="s">
        <v>3241</v>
      </c>
      <c r="C2596" s="112">
        <v>2</v>
      </c>
      <c r="D2596" s="117">
        <v>0.002</v>
      </c>
      <c r="E2596" s="117">
        <v>2.5141048209728325</v>
      </c>
      <c r="F2596" s="112" t="s">
        <v>3046</v>
      </c>
      <c r="G2596" s="112" t="b">
        <v>0</v>
      </c>
      <c r="H2596" s="112" t="b">
        <v>1</v>
      </c>
      <c r="I2596" s="112" t="b">
        <v>0</v>
      </c>
      <c r="J2596" s="112" t="b">
        <v>0</v>
      </c>
      <c r="K2596" s="112" t="b">
        <v>0</v>
      </c>
      <c r="L2596" s="112" t="b">
        <v>0</v>
      </c>
    </row>
    <row r="2597" spans="1:12" ht="15">
      <c r="A2597" s="112" t="s">
        <v>3261</v>
      </c>
      <c r="B2597" s="112" t="s">
        <v>3318</v>
      </c>
      <c r="C2597" s="112">
        <v>2</v>
      </c>
      <c r="D2597" s="117">
        <v>0.002</v>
      </c>
      <c r="E2597" s="117">
        <v>2.3891660843645326</v>
      </c>
      <c r="F2597" s="112" t="s">
        <v>3046</v>
      </c>
      <c r="G2597" s="112" t="b">
        <v>0</v>
      </c>
      <c r="H2597" s="112" t="b">
        <v>0</v>
      </c>
      <c r="I2597" s="112" t="b">
        <v>0</v>
      </c>
      <c r="J2597" s="112" t="b">
        <v>0</v>
      </c>
      <c r="K2597" s="112" t="b">
        <v>0</v>
      </c>
      <c r="L2597" s="112" t="b">
        <v>0</v>
      </c>
    </row>
    <row r="2598" spans="1:12" ht="15">
      <c r="A2598" s="112" t="s">
        <v>3318</v>
      </c>
      <c r="B2598" s="112" t="s">
        <v>3154</v>
      </c>
      <c r="C2598" s="112">
        <v>2</v>
      </c>
      <c r="D2598" s="117">
        <v>0.002</v>
      </c>
      <c r="E2598" s="117">
        <v>2.5141048209728325</v>
      </c>
      <c r="F2598" s="112" t="s">
        <v>3046</v>
      </c>
      <c r="G2598" s="112" t="b">
        <v>0</v>
      </c>
      <c r="H2598" s="112" t="b">
        <v>0</v>
      </c>
      <c r="I2598" s="112" t="b">
        <v>0</v>
      </c>
      <c r="J2598" s="112" t="b">
        <v>0</v>
      </c>
      <c r="K2598" s="112" t="b">
        <v>0</v>
      </c>
      <c r="L2598" s="112" t="b">
        <v>0</v>
      </c>
    </row>
    <row r="2599" spans="1:12" ht="15">
      <c r="A2599" s="112" t="s">
        <v>3154</v>
      </c>
      <c r="B2599" s="112" t="s">
        <v>3091</v>
      </c>
      <c r="C2599" s="112">
        <v>2</v>
      </c>
      <c r="D2599" s="117">
        <v>0.002</v>
      </c>
      <c r="E2599" s="117">
        <v>2.03698356625317</v>
      </c>
      <c r="F2599" s="112" t="s">
        <v>3046</v>
      </c>
      <c r="G2599" s="112" t="b">
        <v>0</v>
      </c>
      <c r="H2599" s="112" t="b">
        <v>0</v>
      </c>
      <c r="I2599" s="112" t="b">
        <v>0</v>
      </c>
      <c r="J2599" s="112" t="b">
        <v>0</v>
      </c>
      <c r="K2599" s="112" t="b">
        <v>0</v>
      </c>
      <c r="L2599" s="112" t="b">
        <v>0</v>
      </c>
    </row>
    <row r="2600" spans="1:12" ht="15">
      <c r="A2600" s="112" t="s">
        <v>3091</v>
      </c>
      <c r="B2600" s="112" t="s">
        <v>3120</v>
      </c>
      <c r="C2600" s="112">
        <v>2</v>
      </c>
      <c r="D2600" s="117">
        <v>0.002</v>
      </c>
      <c r="E2600" s="117">
        <v>1.7359535705891889</v>
      </c>
      <c r="F2600" s="112" t="s">
        <v>3046</v>
      </c>
      <c r="G2600" s="112" t="b">
        <v>0</v>
      </c>
      <c r="H2600" s="112" t="b">
        <v>0</v>
      </c>
      <c r="I2600" s="112" t="b">
        <v>0</v>
      </c>
      <c r="J2600" s="112" t="b">
        <v>0</v>
      </c>
      <c r="K2600" s="112" t="b">
        <v>0</v>
      </c>
      <c r="L2600" s="112" t="b">
        <v>0</v>
      </c>
    </row>
    <row r="2601" spans="1:12" ht="15">
      <c r="A2601" s="112" t="s">
        <v>3093</v>
      </c>
      <c r="B2601" s="112" t="s">
        <v>3080</v>
      </c>
      <c r="C2601" s="112">
        <v>42</v>
      </c>
      <c r="D2601" s="117">
        <v>0.01922453728870077</v>
      </c>
      <c r="E2601" s="117">
        <v>1.3261407162470125</v>
      </c>
      <c r="F2601" s="112" t="s">
        <v>3047</v>
      </c>
      <c r="G2601" s="112" t="b">
        <v>0</v>
      </c>
      <c r="H2601" s="112" t="b">
        <v>0</v>
      </c>
      <c r="I2601" s="112" t="b">
        <v>0</v>
      </c>
      <c r="J2601" s="112" t="b">
        <v>0</v>
      </c>
      <c r="K2601" s="112" t="b">
        <v>0</v>
      </c>
      <c r="L2601" s="112" t="b">
        <v>0</v>
      </c>
    </row>
    <row r="2602" spans="1:12" ht="15">
      <c r="A2602" s="112" t="s">
        <v>3142</v>
      </c>
      <c r="B2602" s="112" t="s">
        <v>3157</v>
      </c>
      <c r="C2602" s="112">
        <v>16</v>
      </c>
      <c r="D2602" s="117">
        <v>0.011564711072568722</v>
      </c>
      <c r="E2602" s="117">
        <v>1.995147497205588</v>
      </c>
      <c r="F2602" s="112" t="s">
        <v>3047</v>
      </c>
      <c r="G2602" s="112" t="b">
        <v>0</v>
      </c>
      <c r="H2602" s="112" t="b">
        <v>0</v>
      </c>
      <c r="I2602" s="112" t="b">
        <v>0</v>
      </c>
      <c r="J2602" s="112" t="b">
        <v>0</v>
      </c>
      <c r="K2602" s="112" t="b">
        <v>0</v>
      </c>
      <c r="L2602" s="112" t="b">
        <v>0</v>
      </c>
    </row>
    <row r="2603" spans="1:12" ht="15">
      <c r="A2603" s="112" t="s">
        <v>3126</v>
      </c>
      <c r="B2603" s="112" t="s">
        <v>3084</v>
      </c>
      <c r="C2603" s="112">
        <v>14</v>
      </c>
      <c r="D2603" s="117">
        <v>0.0077777777777777776</v>
      </c>
      <c r="E2603" s="117">
        <v>1.703701118709902</v>
      </c>
      <c r="F2603" s="112" t="s">
        <v>3047</v>
      </c>
      <c r="G2603" s="112" t="b">
        <v>0</v>
      </c>
      <c r="H2603" s="112" t="b">
        <v>0</v>
      </c>
      <c r="I2603" s="112" t="b">
        <v>0</v>
      </c>
      <c r="J2603" s="112" t="b">
        <v>0</v>
      </c>
      <c r="K2603" s="112" t="b">
        <v>0</v>
      </c>
      <c r="L2603" s="112" t="b">
        <v>0</v>
      </c>
    </row>
    <row r="2604" spans="1:12" ht="15">
      <c r="A2604" s="112" t="s">
        <v>3086</v>
      </c>
      <c r="B2604" s="112" t="s">
        <v>3079</v>
      </c>
      <c r="C2604" s="112">
        <v>13</v>
      </c>
      <c r="D2604" s="117">
        <v>0.0016022409694514627</v>
      </c>
      <c r="E2604" s="117">
        <v>1.9394817179846637</v>
      </c>
      <c r="F2604" s="112" t="s">
        <v>3047</v>
      </c>
      <c r="G2604" s="112" t="b">
        <v>0</v>
      </c>
      <c r="H2604" s="112" t="b">
        <v>0</v>
      </c>
      <c r="I2604" s="112" t="b">
        <v>0</v>
      </c>
      <c r="J2604" s="112" t="b">
        <v>0</v>
      </c>
      <c r="K2604" s="112" t="b">
        <v>0</v>
      </c>
      <c r="L2604" s="112" t="b">
        <v>0</v>
      </c>
    </row>
    <row r="2605" spans="1:12" ht="15">
      <c r="A2605" s="112" t="s">
        <v>3089</v>
      </c>
      <c r="B2605" s="112" t="s">
        <v>3103</v>
      </c>
      <c r="C2605" s="112">
        <v>12</v>
      </c>
      <c r="D2605" s="117">
        <v>0.006666666666666667</v>
      </c>
      <c r="E2605" s="117">
        <v>1.7830585848783878</v>
      </c>
      <c r="F2605" s="112" t="s">
        <v>3047</v>
      </c>
      <c r="G2605" s="112" t="b">
        <v>0</v>
      </c>
      <c r="H2605" s="112" t="b">
        <v>0</v>
      </c>
      <c r="I2605" s="112" t="b">
        <v>0</v>
      </c>
      <c r="J2605" s="112" t="b">
        <v>0</v>
      </c>
      <c r="K2605" s="112" t="b">
        <v>0</v>
      </c>
      <c r="L2605" s="112" t="b">
        <v>0</v>
      </c>
    </row>
    <row r="2606" spans="1:12" ht="15">
      <c r="A2606" s="112" t="s">
        <v>3098</v>
      </c>
      <c r="B2606" s="112" t="s">
        <v>3174</v>
      </c>
      <c r="C2606" s="112">
        <v>10</v>
      </c>
      <c r="D2606" s="117">
        <v>0.005555555555555556</v>
      </c>
      <c r="E2606" s="117">
        <v>2.0743287432532127</v>
      </c>
      <c r="F2606" s="112" t="s">
        <v>3047</v>
      </c>
      <c r="G2606" s="112" t="b">
        <v>0</v>
      </c>
      <c r="H2606" s="112" t="b">
        <v>0</v>
      </c>
      <c r="I2606" s="112" t="b">
        <v>0</v>
      </c>
      <c r="J2606" s="112" t="b">
        <v>0</v>
      </c>
      <c r="K2606" s="112" t="b">
        <v>0</v>
      </c>
      <c r="L2606" s="112" t="b">
        <v>0</v>
      </c>
    </row>
    <row r="2607" spans="1:12" ht="15">
      <c r="A2607" s="112" t="s">
        <v>3089</v>
      </c>
      <c r="B2607" s="112" t="s">
        <v>3084</v>
      </c>
      <c r="C2607" s="112">
        <v>10</v>
      </c>
      <c r="D2607" s="117">
        <v>0.007227944420355452</v>
      </c>
      <c r="E2607" s="117">
        <v>1.4455993235877316</v>
      </c>
      <c r="F2607" s="112" t="s">
        <v>3047</v>
      </c>
      <c r="G2607" s="112" t="b">
        <v>0</v>
      </c>
      <c r="H2607" s="112" t="b">
        <v>0</v>
      </c>
      <c r="I2607" s="112" t="b">
        <v>0</v>
      </c>
      <c r="J2607" s="112" t="b">
        <v>0</v>
      </c>
      <c r="K2607" s="112" t="b">
        <v>0</v>
      </c>
      <c r="L2607" s="112" t="b">
        <v>0</v>
      </c>
    </row>
    <row r="2608" spans="1:12" ht="15">
      <c r="A2608" s="112" t="s">
        <v>3080</v>
      </c>
      <c r="B2608" s="112" t="s">
        <v>3109</v>
      </c>
      <c r="C2608" s="112">
        <v>9</v>
      </c>
      <c r="D2608" s="117">
        <v>0.004119543704721594</v>
      </c>
      <c r="E2608" s="117">
        <v>1.2681487692693254</v>
      </c>
      <c r="F2608" s="112" t="s">
        <v>3047</v>
      </c>
      <c r="G2608" s="112" t="b">
        <v>0</v>
      </c>
      <c r="H2608" s="112" t="b">
        <v>0</v>
      </c>
      <c r="I2608" s="112" t="b">
        <v>0</v>
      </c>
      <c r="J2608" s="112" t="b">
        <v>0</v>
      </c>
      <c r="K2608" s="112" t="b">
        <v>0</v>
      </c>
      <c r="L2608" s="112" t="b">
        <v>0</v>
      </c>
    </row>
    <row r="2609" spans="1:12" ht="15">
      <c r="A2609" s="112" t="s">
        <v>3081</v>
      </c>
      <c r="B2609" s="112" t="s">
        <v>3093</v>
      </c>
      <c r="C2609" s="112">
        <v>9</v>
      </c>
      <c r="D2609" s="117">
        <v>0.004119543704721594</v>
      </c>
      <c r="E2609" s="117">
        <v>0.9959524918418177</v>
      </c>
      <c r="F2609" s="112" t="s">
        <v>3047</v>
      </c>
      <c r="G2609" s="112" t="b">
        <v>0</v>
      </c>
      <c r="H2609" s="112" t="b">
        <v>0</v>
      </c>
      <c r="I2609" s="112" t="b">
        <v>0</v>
      </c>
      <c r="J2609" s="112" t="b">
        <v>0</v>
      </c>
      <c r="K2609" s="112" t="b">
        <v>0</v>
      </c>
      <c r="L2609" s="112" t="b">
        <v>0</v>
      </c>
    </row>
    <row r="2610" spans="1:12" ht="15">
      <c r="A2610" s="112" t="s">
        <v>3082</v>
      </c>
      <c r="B2610" s="112" t="s">
        <v>3078</v>
      </c>
      <c r="C2610" s="112">
        <v>8</v>
      </c>
      <c r="D2610" s="117">
        <v>0.0017686222607646116</v>
      </c>
      <c r="E2610" s="117">
        <v>1.430054317265652</v>
      </c>
      <c r="F2610" s="112" t="s">
        <v>3047</v>
      </c>
      <c r="G2610" s="112" t="b">
        <v>0</v>
      </c>
      <c r="H2610" s="112" t="b">
        <v>0</v>
      </c>
      <c r="I2610" s="112" t="b">
        <v>0</v>
      </c>
      <c r="J2610" s="112" t="b">
        <v>1</v>
      </c>
      <c r="K2610" s="112" t="b">
        <v>0</v>
      </c>
      <c r="L2610" s="112" t="b">
        <v>0</v>
      </c>
    </row>
    <row r="2611" spans="1:12" ht="15">
      <c r="A2611" s="112" t="s">
        <v>3095</v>
      </c>
      <c r="B2611" s="112" t="s">
        <v>3082</v>
      </c>
      <c r="C2611" s="112">
        <v>8</v>
      </c>
      <c r="D2611" s="117">
        <v>0.0020263642473321085</v>
      </c>
      <c r="E2611" s="117">
        <v>1.6271707119109935</v>
      </c>
      <c r="F2611" s="112" t="s">
        <v>3047</v>
      </c>
      <c r="G2611" s="112" t="b">
        <v>0</v>
      </c>
      <c r="H2611" s="112" t="b">
        <v>0</v>
      </c>
      <c r="I2611" s="112" t="b">
        <v>0</v>
      </c>
      <c r="J2611" s="112" t="b">
        <v>0</v>
      </c>
      <c r="K2611" s="112" t="b">
        <v>0</v>
      </c>
      <c r="L2611" s="112" t="b">
        <v>0</v>
      </c>
    </row>
    <row r="2612" spans="1:12" ht="15">
      <c r="A2612" s="112" t="s">
        <v>3084</v>
      </c>
      <c r="B2612" s="112" t="s">
        <v>3229</v>
      </c>
      <c r="C2612" s="112">
        <v>8</v>
      </c>
      <c r="D2612" s="117">
        <v>0.0044444444444444444</v>
      </c>
      <c r="E2612" s="117">
        <v>1.7880220044099377</v>
      </c>
      <c r="F2612" s="112" t="s">
        <v>3047</v>
      </c>
      <c r="G2612" s="112" t="b">
        <v>0</v>
      </c>
      <c r="H2612" s="112" t="b">
        <v>0</v>
      </c>
      <c r="I2612" s="112" t="b">
        <v>0</v>
      </c>
      <c r="J2612" s="112" t="b">
        <v>0</v>
      </c>
      <c r="K2612" s="112" t="b">
        <v>0</v>
      </c>
      <c r="L2612" s="112" t="b">
        <v>0</v>
      </c>
    </row>
    <row r="2613" spans="1:12" ht="15">
      <c r="A2613" s="112" t="s">
        <v>3229</v>
      </c>
      <c r="B2613" s="112" t="s">
        <v>3098</v>
      </c>
      <c r="C2613" s="112">
        <v>8</v>
      </c>
      <c r="D2613" s="117">
        <v>0.0044444444444444444</v>
      </c>
      <c r="E2613" s="117">
        <v>2.104291966630656</v>
      </c>
      <c r="F2613" s="112" t="s">
        <v>3047</v>
      </c>
      <c r="G2613" s="112" t="b">
        <v>0</v>
      </c>
      <c r="H2613" s="112" t="b">
        <v>0</v>
      </c>
      <c r="I2613" s="112" t="b">
        <v>0</v>
      </c>
      <c r="J2613" s="112" t="b">
        <v>0</v>
      </c>
      <c r="K2613" s="112" t="b">
        <v>0</v>
      </c>
      <c r="L2613" s="112" t="b">
        <v>0</v>
      </c>
    </row>
    <row r="2614" spans="1:12" ht="15">
      <c r="A2614" s="112" t="s">
        <v>3094</v>
      </c>
      <c r="B2614" s="112" t="s">
        <v>3105</v>
      </c>
      <c r="C2614" s="112">
        <v>7</v>
      </c>
      <c r="D2614" s="117">
        <v>0.0023413444107198535</v>
      </c>
      <c r="E2614" s="117">
        <v>1.8402455372198447</v>
      </c>
      <c r="F2614" s="112" t="s">
        <v>3047</v>
      </c>
      <c r="G2614" s="112" t="b">
        <v>0</v>
      </c>
      <c r="H2614" s="112" t="b">
        <v>0</v>
      </c>
      <c r="I2614" s="112" t="b">
        <v>0</v>
      </c>
      <c r="J2614" s="112" t="b">
        <v>0</v>
      </c>
      <c r="K2614" s="112" t="b">
        <v>0</v>
      </c>
      <c r="L2614" s="112" t="b">
        <v>0</v>
      </c>
    </row>
    <row r="2615" spans="1:12" ht="15">
      <c r="A2615" s="112" t="s">
        <v>3085</v>
      </c>
      <c r="B2615" s="112" t="s">
        <v>3081</v>
      </c>
      <c r="C2615" s="112">
        <v>7</v>
      </c>
      <c r="D2615" s="117">
        <v>0.0017730687164155949</v>
      </c>
      <c r="E2615" s="117">
        <v>1.4630607501384265</v>
      </c>
      <c r="F2615" s="112" t="s">
        <v>3047</v>
      </c>
      <c r="G2615" s="112" t="b">
        <v>0</v>
      </c>
      <c r="H2615" s="112" t="b">
        <v>0</v>
      </c>
      <c r="I2615" s="112" t="b">
        <v>0</v>
      </c>
      <c r="J2615" s="112" t="b">
        <v>0</v>
      </c>
      <c r="K2615" s="112" t="b">
        <v>0</v>
      </c>
      <c r="L2615" s="112" t="b">
        <v>0</v>
      </c>
    </row>
    <row r="2616" spans="1:12" ht="15">
      <c r="A2616" s="112" t="s">
        <v>3087</v>
      </c>
      <c r="B2616" s="112" t="s">
        <v>3081</v>
      </c>
      <c r="C2616" s="112">
        <v>7</v>
      </c>
      <c r="D2616" s="117">
        <v>0.0017730687164155949</v>
      </c>
      <c r="E2616" s="117">
        <v>1.4630607501384265</v>
      </c>
      <c r="F2616" s="112" t="s">
        <v>3047</v>
      </c>
      <c r="G2616" s="112" t="b">
        <v>0</v>
      </c>
      <c r="H2616" s="112" t="b">
        <v>0</v>
      </c>
      <c r="I2616" s="112" t="b">
        <v>0</v>
      </c>
      <c r="J2616" s="112" t="b">
        <v>0</v>
      </c>
      <c r="K2616" s="112" t="b">
        <v>0</v>
      </c>
      <c r="L2616" s="112" t="b">
        <v>0</v>
      </c>
    </row>
    <row r="2617" spans="1:12" ht="15">
      <c r="A2617" s="112" t="s">
        <v>3105</v>
      </c>
      <c r="B2617" s="112" t="s">
        <v>3121</v>
      </c>
      <c r="C2617" s="112">
        <v>6</v>
      </c>
      <c r="D2617" s="117">
        <v>0.0017429291509344588</v>
      </c>
      <c r="E2617" s="117">
        <v>2.1712387562612694</v>
      </c>
      <c r="F2617" s="112" t="s">
        <v>3047</v>
      </c>
      <c r="G2617" s="112" t="b">
        <v>0</v>
      </c>
      <c r="H2617" s="112" t="b">
        <v>0</v>
      </c>
      <c r="I2617" s="112" t="b">
        <v>0</v>
      </c>
      <c r="J2617" s="112" t="b">
        <v>0</v>
      </c>
      <c r="K2617" s="112" t="b">
        <v>0</v>
      </c>
      <c r="L2617" s="112" t="b">
        <v>0</v>
      </c>
    </row>
    <row r="2618" spans="1:12" ht="15">
      <c r="A2618" s="112" t="s">
        <v>3082</v>
      </c>
      <c r="B2618" s="112" t="s">
        <v>3086</v>
      </c>
      <c r="C2618" s="112">
        <v>6</v>
      </c>
      <c r="D2618" s="117">
        <v>0.0017429291509344588</v>
      </c>
      <c r="E2618" s="117">
        <v>1.5207153809967067</v>
      </c>
      <c r="F2618" s="112" t="s">
        <v>3047</v>
      </c>
      <c r="G2618" s="112" t="b">
        <v>0</v>
      </c>
      <c r="H2618" s="112" t="b">
        <v>0</v>
      </c>
      <c r="I2618" s="112" t="b">
        <v>0</v>
      </c>
      <c r="J2618" s="112" t="b">
        <v>0</v>
      </c>
      <c r="K2618" s="112" t="b">
        <v>0</v>
      </c>
      <c r="L2618" s="112" t="b">
        <v>0</v>
      </c>
    </row>
    <row r="2619" spans="1:12" ht="15">
      <c r="A2619" s="112" t="s">
        <v>3223</v>
      </c>
      <c r="B2619" s="112" t="s">
        <v>3245</v>
      </c>
      <c r="C2619" s="112">
        <v>6</v>
      </c>
      <c r="D2619" s="117">
        <v>0.004336766652213271</v>
      </c>
      <c r="E2619" s="117">
        <v>2.47226875192525</v>
      </c>
      <c r="F2619" s="112" t="s">
        <v>3047</v>
      </c>
      <c r="G2619" s="112" t="b">
        <v>0</v>
      </c>
      <c r="H2619" s="112" t="b">
        <v>0</v>
      </c>
      <c r="I2619" s="112" t="b">
        <v>0</v>
      </c>
      <c r="J2619" s="112" t="b">
        <v>0</v>
      </c>
      <c r="K2619" s="112" t="b">
        <v>0</v>
      </c>
      <c r="L2619" s="112" t="b">
        <v>0</v>
      </c>
    </row>
    <row r="2620" spans="1:12" ht="15">
      <c r="A2620" s="112" t="s">
        <v>3088</v>
      </c>
      <c r="B2620" s="112" t="s">
        <v>3078</v>
      </c>
      <c r="C2620" s="112">
        <v>5</v>
      </c>
      <c r="D2620" s="117">
        <v>0.0016723888647998957</v>
      </c>
      <c r="E2620" s="117">
        <v>1.8095109202436763</v>
      </c>
      <c r="F2620" s="112" t="s">
        <v>3047</v>
      </c>
      <c r="G2620" s="112" t="b">
        <v>0</v>
      </c>
      <c r="H2620" s="112" t="b">
        <v>0</v>
      </c>
      <c r="I2620" s="112" t="b">
        <v>0</v>
      </c>
      <c r="J2620" s="112" t="b">
        <v>1</v>
      </c>
      <c r="K2620" s="112" t="b">
        <v>0</v>
      </c>
      <c r="L2620" s="112" t="b">
        <v>0</v>
      </c>
    </row>
    <row r="2621" spans="1:12" ht="15">
      <c r="A2621" s="112" t="s">
        <v>3097</v>
      </c>
      <c r="B2621" s="112" t="s">
        <v>3097</v>
      </c>
      <c r="C2621" s="112">
        <v>5</v>
      </c>
      <c r="D2621" s="117">
        <v>0.0022886353915119967</v>
      </c>
      <c r="E2621" s="117">
        <v>1.3049514171770742</v>
      </c>
      <c r="F2621" s="112" t="s">
        <v>3047</v>
      </c>
      <c r="G2621" s="112" t="b">
        <v>0</v>
      </c>
      <c r="H2621" s="112" t="b">
        <v>0</v>
      </c>
      <c r="I2621" s="112" t="b">
        <v>0</v>
      </c>
      <c r="J2621" s="112" t="b">
        <v>0</v>
      </c>
      <c r="K2621" s="112" t="b">
        <v>0</v>
      </c>
      <c r="L2621" s="112" t="b">
        <v>0</v>
      </c>
    </row>
    <row r="2622" spans="1:12" ht="15">
      <c r="A2622" s="112" t="s">
        <v>3081</v>
      </c>
      <c r="B2622" s="112" t="s">
        <v>3089</v>
      </c>
      <c r="C2622" s="112">
        <v>5</v>
      </c>
      <c r="D2622" s="117">
        <v>0.002777777777777778</v>
      </c>
      <c r="E2622" s="117">
        <v>1.088453385944819</v>
      </c>
      <c r="F2622" s="112" t="s">
        <v>3047</v>
      </c>
      <c r="G2622" s="112" t="b">
        <v>0</v>
      </c>
      <c r="H2622" s="112" t="b">
        <v>0</v>
      </c>
      <c r="I2622" s="112" t="b">
        <v>0</v>
      </c>
      <c r="J2622" s="112" t="b">
        <v>0</v>
      </c>
      <c r="K2622" s="112" t="b">
        <v>0</v>
      </c>
      <c r="L2622" s="112" t="b">
        <v>0</v>
      </c>
    </row>
    <row r="2623" spans="1:12" ht="15">
      <c r="A2623" s="112" t="s">
        <v>3103</v>
      </c>
      <c r="B2623" s="112" t="s">
        <v>3225</v>
      </c>
      <c r="C2623" s="112">
        <v>5</v>
      </c>
      <c r="D2623" s="117">
        <v>0.003613972210177726</v>
      </c>
      <c r="E2623" s="117">
        <v>2.046300019652969</v>
      </c>
      <c r="F2623" s="112" t="s">
        <v>3047</v>
      </c>
      <c r="G2623" s="112" t="b">
        <v>0</v>
      </c>
      <c r="H2623" s="112" t="b">
        <v>0</v>
      </c>
      <c r="I2623" s="112" t="b">
        <v>0</v>
      </c>
      <c r="J2623" s="112" t="b">
        <v>0</v>
      </c>
      <c r="K2623" s="112" t="b">
        <v>0</v>
      </c>
      <c r="L2623" s="112" t="b">
        <v>0</v>
      </c>
    </row>
    <row r="2624" spans="1:12" ht="15">
      <c r="A2624" s="112" t="s">
        <v>3225</v>
      </c>
      <c r="B2624" s="112" t="s">
        <v>3274</v>
      </c>
      <c r="C2624" s="112">
        <v>5</v>
      </c>
      <c r="D2624" s="117">
        <v>0.003613972210177726</v>
      </c>
      <c r="E2624" s="117">
        <v>2.47226875192525</v>
      </c>
      <c r="F2624" s="112" t="s">
        <v>3047</v>
      </c>
      <c r="G2624" s="112" t="b">
        <v>0</v>
      </c>
      <c r="H2624" s="112" t="b">
        <v>0</v>
      </c>
      <c r="I2624" s="112" t="b">
        <v>0</v>
      </c>
      <c r="J2624" s="112" t="b">
        <v>0</v>
      </c>
      <c r="K2624" s="112" t="b">
        <v>0</v>
      </c>
      <c r="L2624" s="112" t="b">
        <v>0</v>
      </c>
    </row>
    <row r="2625" spans="1:12" ht="15">
      <c r="A2625" s="112" t="s">
        <v>3227</v>
      </c>
      <c r="B2625" s="112" t="s">
        <v>3080</v>
      </c>
      <c r="C2625" s="112">
        <v>4</v>
      </c>
      <c r="D2625" s="117">
        <v>0.0018309083132095972</v>
      </c>
      <c r="E2625" s="117">
        <v>1.0920575102136443</v>
      </c>
      <c r="F2625" s="112" t="s">
        <v>3047</v>
      </c>
      <c r="G2625" s="112" t="b">
        <v>0</v>
      </c>
      <c r="H2625" s="112" t="b">
        <v>0</v>
      </c>
      <c r="I2625" s="112" t="b">
        <v>0</v>
      </c>
      <c r="J2625" s="112" t="b">
        <v>0</v>
      </c>
      <c r="K2625" s="112" t="b">
        <v>0</v>
      </c>
      <c r="L2625" s="112" t="b">
        <v>0</v>
      </c>
    </row>
    <row r="2626" spans="1:12" ht="15">
      <c r="A2626" s="112" t="s">
        <v>3100</v>
      </c>
      <c r="B2626" s="112" t="s">
        <v>3094</v>
      </c>
      <c r="C2626" s="112">
        <v>4</v>
      </c>
      <c r="D2626" s="117">
        <v>0.0015532666763022642</v>
      </c>
      <c r="E2626" s="117">
        <v>1.8524799936368566</v>
      </c>
      <c r="F2626" s="112" t="s">
        <v>3047</v>
      </c>
      <c r="G2626" s="112" t="b">
        <v>0</v>
      </c>
      <c r="H2626" s="112" t="b">
        <v>0</v>
      </c>
      <c r="I2626" s="112" t="b">
        <v>0</v>
      </c>
      <c r="J2626" s="112" t="b">
        <v>0</v>
      </c>
      <c r="K2626" s="112" t="b">
        <v>0</v>
      </c>
      <c r="L2626" s="112" t="b">
        <v>0</v>
      </c>
    </row>
    <row r="2627" spans="1:12" ht="15">
      <c r="A2627" s="112" t="s">
        <v>3082</v>
      </c>
      <c r="B2627" s="112" t="s">
        <v>3088</v>
      </c>
      <c r="C2627" s="112">
        <v>4</v>
      </c>
      <c r="D2627" s="117">
        <v>0.0015532666763022642</v>
      </c>
      <c r="E2627" s="117">
        <v>1.7917821532832447</v>
      </c>
      <c r="F2627" s="112" t="s">
        <v>3047</v>
      </c>
      <c r="G2627" s="112" t="b">
        <v>0</v>
      </c>
      <c r="H2627" s="112" t="b">
        <v>0</v>
      </c>
      <c r="I2627" s="112" t="b">
        <v>0</v>
      </c>
      <c r="J2627" s="112" t="b">
        <v>0</v>
      </c>
      <c r="K2627" s="112" t="b">
        <v>0</v>
      </c>
      <c r="L2627" s="112" t="b">
        <v>0</v>
      </c>
    </row>
    <row r="2628" spans="1:12" ht="15">
      <c r="A2628" s="112" t="s">
        <v>3174</v>
      </c>
      <c r="B2628" s="112" t="s">
        <v>3081</v>
      </c>
      <c r="C2628" s="112">
        <v>4</v>
      </c>
      <c r="D2628" s="117">
        <v>0.0022222222222222222</v>
      </c>
      <c r="E2628" s="117">
        <v>1.333966053758969</v>
      </c>
      <c r="F2628" s="112" t="s">
        <v>3047</v>
      </c>
      <c r="G2628" s="112" t="b">
        <v>0</v>
      </c>
      <c r="H2628" s="112" t="b">
        <v>0</v>
      </c>
      <c r="I2628" s="112" t="b">
        <v>0</v>
      </c>
      <c r="J2628" s="112" t="b">
        <v>0</v>
      </c>
      <c r="K2628" s="112" t="b">
        <v>0</v>
      </c>
      <c r="L2628" s="112" t="b">
        <v>0</v>
      </c>
    </row>
    <row r="2629" spans="1:12" ht="15">
      <c r="A2629" s="112" t="s">
        <v>3084</v>
      </c>
      <c r="B2629" s="112" t="s">
        <v>3126</v>
      </c>
      <c r="C2629" s="112">
        <v>4</v>
      </c>
      <c r="D2629" s="117">
        <v>0.0022222222222222222</v>
      </c>
      <c r="E2629" s="117">
        <v>1.1596330743596264</v>
      </c>
      <c r="F2629" s="112" t="s">
        <v>3047</v>
      </c>
      <c r="G2629" s="112" t="b">
        <v>0</v>
      </c>
      <c r="H2629" s="112" t="b">
        <v>0</v>
      </c>
      <c r="I2629" s="112" t="b">
        <v>0</v>
      </c>
      <c r="J2629" s="112" t="b">
        <v>0</v>
      </c>
      <c r="K2629" s="112" t="b">
        <v>0</v>
      </c>
      <c r="L2629" s="112" t="b">
        <v>0</v>
      </c>
    </row>
    <row r="2630" spans="1:12" ht="15">
      <c r="A2630" s="112" t="s">
        <v>3081</v>
      </c>
      <c r="B2630" s="112" t="s">
        <v>3102</v>
      </c>
      <c r="C2630" s="112">
        <v>4</v>
      </c>
      <c r="D2630" s="117">
        <v>0.0028911777681421805</v>
      </c>
      <c r="E2630" s="117">
        <v>1.1578747947032877</v>
      </c>
      <c r="F2630" s="112" t="s">
        <v>3047</v>
      </c>
      <c r="G2630" s="112" t="b">
        <v>0</v>
      </c>
      <c r="H2630" s="112" t="b">
        <v>0</v>
      </c>
      <c r="I2630" s="112" t="b">
        <v>0</v>
      </c>
      <c r="J2630" s="112" t="b">
        <v>0</v>
      </c>
      <c r="K2630" s="112" t="b">
        <v>0</v>
      </c>
      <c r="L2630" s="112" t="b">
        <v>0</v>
      </c>
    </row>
    <row r="2631" spans="1:12" ht="15">
      <c r="A2631" s="112" t="s">
        <v>3109</v>
      </c>
      <c r="B2631" s="112" t="s">
        <v>3172</v>
      </c>
      <c r="C2631" s="112">
        <v>3</v>
      </c>
      <c r="D2631" s="117">
        <v>0.001373181234907198</v>
      </c>
      <c r="E2631" s="117">
        <v>1.6941175015416068</v>
      </c>
      <c r="F2631" s="112" t="s">
        <v>3047</v>
      </c>
      <c r="G2631" s="112" t="b">
        <v>0</v>
      </c>
      <c r="H2631" s="112" t="b">
        <v>0</v>
      </c>
      <c r="I2631" s="112" t="b">
        <v>0</v>
      </c>
      <c r="J2631" s="112" t="b">
        <v>0</v>
      </c>
      <c r="K2631" s="112" t="b">
        <v>0</v>
      </c>
      <c r="L2631" s="112" t="b">
        <v>0</v>
      </c>
    </row>
    <row r="2632" spans="1:12" ht="15">
      <c r="A2632" s="112" t="s">
        <v>3137</v>
      </c>
      <c r="B2632" s="112" t="s">
        <v>3080</v>
      </c>
      <c r="C2632" s="112">
        <v>3</v>
      </c>
      <c r="D2632" s="117">
        <v>0.001373181234907198</v>
      </c>
      <c r="E2632" s="117">
        <v>1.3930875058776255</v>
      </c>
      <c r="F2632" s="112" t="s">
        <v>3047</v>
      </c>
      <c r="G2632" s="112" t="b">
        <v>0</v>
      </c>
      <c r="H2632" s="112" t="b">
        <v>1</v>
      </c>
      <c r="I2632" s="112" t="b">
        <v>0</v>
      </c>
      <c r="J2632" s="112" t="b">
        <v>0</v>
      </c>
      <c r="K2632" s="112" t="b">
        <v>0</v>
      </c>
      <c r="L2632" s="112" t="b">
        <v>0</v>
      </c>
    </row>
    <row r="2633" spans="1:12" ht="15">
      <c r="A2633" s="112" t="s">
        <v>3172</v>
      </c>
      <c r="B2633" s="112" t="s">
        <v>3533</v>
      </c>
      <c r="C2633" s="112">
        <v>3</v>
      </c>
      <c r="D2633" s="117">
        <v>0.001373181234907198</v>
      </c>
      <c r="E2633" s="117">
        <v>2.2961774928695693</v>
      </c>
      <c r="F2633" s="112" t="s">
        <v>3047</v>
      </c>
      <c r="G2633" s="112" t="b">
        <v>0</v>
      </c>
      <c r="H2633" s="112" t="b">
        <v>0</v>
      </c>
      <c r="I2633" s="112" t="b">
        <v>0</v>
      </c>
      <c r="J2633" s="112" t="b">
        <v>0</v>
      </c>
      <c r="K2633" s="112" t="b">
        <v>0</v>
      </c>
      <c r="L2633" s="112" t="b">
        <v>0</v>
      </c>
    </row>
    <row r="2634" spans="1:12" ht="15">
      <c r="A2634" s="112" t="s">
        <v>3248</v>
      </c>
      <c r="B2634" s="112" t="s">
        <v>3341</v>
      </c>
      <c r="C2634" s="112">
        <v>3</v>
      </c>
      <c r="D2634" s="117">
        <v>0.001373181234907198</v>
      </c>
      <c r="E2634" s="117">
        <v>2.7732987475892314</v>
      </c>
      <c r="F2634" s="112" t="s">
        <v>3047</v>
      </c>
      <c r="G2634" s="112" t="b">
        <v>0</v>
      </c>
      <c r="H2634" s="112" t="b">
        <v>0</v>
      </c>
      <c r="I2634" s="112" t="b">
        <v>0</v>
      </c>
      <c r="J2634" s="112" t="b">
        <v>0</v>
      </c>
      <c r="K2634" s="112" t="b">
        <v>0</v>
      </c>
      <c r="L2634" s="112" t="b">
        <v>0</v>
      </c>
    </row>
    <row r="2635" spans="1:12" ht="15">
      <c r="A2635" s="112" t="s">
        <v>3534</v>
      </c>
      <c r="B2635" s="112" t="s">
        <v>3455</v>
      </c>
      <c r="C2635" s="112">
        <v>3</v>
      </c>
      <c r="D2635" s="117">
        <v>0.001373181234907198</v>
      </c>
      <c r="E2635" s="117">
        <v>2.6483600109809315</v>
      </c>
      <c r="F2635" s="112" t="s">
        <v>3047</v>
      </c>
      <c r="G2635" s="112" t="b">
        <v>0</v>
      </c>
      <c r="H2635" s="112" t="b">
        <v>0</v>
      </c>
      <c r="I2635" s="112" t="b">
        <v>0</v>
      </c>
      <c r="J2635" s="112" t="b">
        <v>0</v>
      </c>
      <c r="K2635" s="112" t="b">
        <v>0</v>
      </c>
      <c r="L2635" s="112" t="b">
        <v>0</v>
      </c>
    </row>
    <row r="2636" spans="1:12" ht="15">
      <c r="A2636" s="112" t="s">
        <v>3455</v>
      </c>
      <c r="B2636" s="112" t="s">
        <v>3173</v>
      </c>
      <c r="C2636" s="112">
        <v>3</v>
      </c>
      <c r="D2636" s="117">
        <v>0.001373181234907198</v>
      </c>
      <c r="E2636" s="117">
        <v>2.6483600109809315</v>
      </c>
      <c r="F2636" s="112" t="s">
        <v>3047</v>
      </c>
      <c r="G2636" s="112" t="b">
        <v>0</v>
      </c>
      <c r="H2636" s="112" t="b">
        <v>0</v>
      </c>
      <c r="I2636" s="112" t="b">
        <v>0</v>
      </c>
      <c r="J2636" s="112" t="b">
        <v>0</v>
      </c>
      <c r="K2636" s="112" t="b">
        <v>0</v>
      </c>
      <c r="L2636" s="112" t="b">
        <v>0</v>
      </c>
    </row>
    <row r="2637" spans="1:12" ht="15">
      <c r="A2637" s="112" t="s">
        <v>3173</v>
      </c>
      <c r="B2637" s="112" t="s">
        <v>3102</v>
      </c>
      <c r="C2637" s="112">
        <v>3</v>
      </c>
      <c r="D2637" s="117">
        <v>0.001373181234907198</v>
      </c>
      <c r="E2637" s="117">
        <v>2.0743287432532127</v>
      </c>
      <c r="F2637" s="112" t="s">
        <v>3047</v>
      </c>
      <c r="G2637" s="112" t="b">
        <v>0</v>
      </c>
      <c r="H2637" s="112" t="b">
        <v>0</v>
      </c>
      <c r="I2637" s="112" t="b">
        <v>0</v>
      </c>
      <c r="J2637" s="112" t="b">
        <v>0</v>
      </c>
      <c r="K2637" s="112" t="b">
        <v>0</v>
      </c>
      <c r="L2637" s="112" t="b">
        <v>0</v>
      </c>
    </row>
    <row r="2638" spans="1:12" ht="15">
      <c r="A2638" s="112" t="s">
        <v>3342</v>
      </c>
      <c r="B2638" s="112" t="s">
        <v>3227</v>
      </c>
      <c r="C2638" s="112">
        <v>3</v>
      </c>
      <c r="D2638" s="117">
        <v>0.001373181234907198</v>
      </c>
      <c r="E2638" s="117">
        <v>2.046300019652969</v>
      </c>
      <c r="F2638" s="112" t="s">
        <v>3047</v>
      </c>
      <c r="G2638" s="112" t="b">
        <v>1</v>
      </c>
      <c r="H2638" s="112" t="b">
        <v>0</v>
      </c>
      <c r="I2638" s="112" t="b">
        <v>0</v>
      </c>
      <c r="J2638" s="112" t="b">
        <v>0</v>
      </c>
      <c r="K2638" s="112" t="b">
        <v>0</v>
      </c>
      <c r="L2638" s="112" t="b">
        <v>0</v>
      </c>
    </row>
    <row r="2639" spans="1:12" ht="15">
      <c r="A2639" s="112" t="s">
        <v>3080</v>
      </c>
      <c r="B2639" s="112" t="s">
        <v>3249</v>
      </c>
      <c r="C2639" s="112">
        <v>3</v>
      </c>
      <c r="D2639" s="117">
        <v>0.001373181234907198</v>
      </c>
      <c r="E2639" s="117">
        <v>1.1712387562612692</v>
      </c>
      <c r="F2639" s="112" t="s">
        <v>3047</v>
      </c>
      <c r="G2639" s="112" t="b">
        <v>0</v>
      </c>
      <c r="H2639" s="112" t="b">
        <v>0</v>
      </c>
      <c r="I2639" s="112" t="b">
        <v>0</v>
      </c>
      <c r="J2639" s="112" t="b">
        <v>0</v>
      </c>
      <c r="K2639" s="112" t="b">
        <v>0</v>
      </c>
      <c r="L2639" s="112" t="b">
        <v>0</v>
      </c>
    </row>
    <row r="2640" spans="1:12" ht="15">
      <c r="A2640" s="112" t="s">
        <v>3172</v>
      </c>
      <c r="B2640" s="112" t="s">
        <v>3457</v>
      </c>
      <c r="C2640" s="112">
        <v>3</v>
      </c>
      <c r="D2640" s="117">
        <v>0.001373181234907198</v>
      </c>
      <c r="E2640" s="117">
        <v>2.2961774928695693</v>
      </c>
      <c r="F2640" s="112" t="s">
        <v>3047</v>
      </c>
      <c r="G2640" s="112" t="b">
        <v>0</v>
      </c>
      <c r="H2640" s="112" t="b">
        <v>0</v>
      </c>
      <c r="I2640" s="112" t="b">
        <v>0</v>
      </c>
      <c r="J2640" s="112" t="b">
        <v>1</v>
      </c>
      <c r="K2640" s="112" t="b">
        <v>0</v>
      </c>
      <c r="L2640" s="112" t="b">
        <v>0</v>
      </c>
    </row>
    <row r="2641" spans="1:12" ht="15">
      <c r="A2641" s="112" t="s">
        <v>3535</v>
      </c>
      <c r="B2641" s="112" t="s">
        <v>3202</v>
      </c>
      <c r="C2641" s="112">
        <v>3</v>
      </c>
      <c r="D2641" s="117">
        <v>0.001373181234907198</v>
      </c>
      <c r="E2641" s="117">
        <v>2.7732987475892314</v>
      </c>
      <c r="F2641" s="112" t="s">
        <v>3047</v>
      </c>
      <c r="G2641" s="112" t="b">
        <v>0</v>
      </c>
      <c r="H2641" s="112" t="b">
        <v>0</v>
      </c>
      <c r="I2641" s="112" t="b">
        <v>0</v>
      </c>
      <c r="J2641" s="112" t="b">
        <v>0</v>
      </c>
      <c r="K2641" s="112" t="b">
        <v>0</v>
      </c>
      <c r="L2641" s="112" t="b">
        <v>0</v>
      </c>
    </row>
    <row r="2642" spans="1:12" ht="15">
      <c r="A2642" s="112" t="s">
        <v>3202</v>
      </c>
      <c r="B2642" s="112" t="s">
        <v>3536</v>
      </c>
      <c r="C2642" s="112">
        <v>3</v>
      </c>
      <c r="D2642" s="117">
        <v>0.001373181234907198</v>
      </c>
      <c r="E2642" s="117">
        <v>2.7732987475892314</v>
      </c>
      <c r="F2642" s="112" t="s">
        <v>3047</v>
      </c>
      <c r="G2642" s="112" t="b">
        <v>0</v>
      </c>
      <c r="H2642" s="112" t="b">
        <v>0</v>
      </c>
      <c r="I2642" s="112" t="b">
        <v>0</v>
      </c>
      <c r="J2642" s="112" t="b">
        <v>0</v>
      </c>
      <c r="K2642" s="112" t="b">
        <v>0</v>
      </c>
      <c r="L2642" s="112" t="b">
        <v>0</v>
      </c>
    </row>
    <row r="2643" spans="1:12" ht="15">
      <c r="A2643" s="112" t="s">
        <v>3536</v>
      </c>
      <c r="B2643" s="112" t="s">
        <v>3537</v>
      </c>
      <c r="C2643" s="112">
        <v>3</v>
      </c>
      <c r="D2643" s="117">
        <v>0.001373181234907198</v>
      </c>
      <c r="E2643" s="117">
        <v>2.7732987475892314</v>
      </c>
      <c r="F2643" s="112" t="s">
        <v>3047</v>
      </c>
      <c r="G2643" s="112" t="b">
        <v>0</v>
      </c>
      <c r="H2643" s="112" t="b">
        <v>0</v>
      </c>
      <c r="I2643" s="112" t="b">
        <v>0</v>
      </c>
      <c r="J2643" s="112" t="b">
        <v>1</v>
      </c>
      <c r="K2643" s="112" t="b">
        <v>0</v>
      </c>
      <c r="L2643" s="112" t="b">
        <v>0</v>
      </c>
    </row>
    <row r="2644" spans="1:12" ht="15">
      <c r="A2644" s="112" t="s">
        <v>3537</v>
      </c>
      <c r="B2644" s="112" t="s">
        <v>3276</v>
      </c>
      <c r="C2644" s="112">
        <v>3</v>
      </c>
      <c r="D2644" s="117">
        <v>0.001373181234907198</v>
      </c>
      <c r="E2644" s="117">
        <v>2.47226875192525</v>
      </c>
      <c r="F2644" s="112" t="s">
        <v>3047</v>
      </c>
      <c r="G2644" s="112" t="b">
        <v>1</v>
      </c>
      <c r="H2644" s="112" t="b">
        <v>0</v>
      </c>
      <c r="I2644" s="112" t="b">
        <v>0</v>
      </c>
      <c r="J2644" s="112" t="b">
        <v>0</v>
      </c>
      <c r="K2644" s="112" t="b">
        <v>0</v>
      </c>
      <c r="L2644" s="112" t="b">
        <v>0</v>
      </c>
    </row>
    <row r="2645" spans="1:12" ht="15">
      <c r="A2645" s="112" t="s">
        <v>3276</v>
      </c>
      <c r="B2645" s="112" t="s">
        <v>3080</v>
      </c>
      <c r="C2645" s="112">
        <v>3</v>
      </c>
      <c r="D2645" s="117">
        <v>0.001373181234907198</v>
      </c>
      <c r="E2645" s="117">
        <v>1.0920575102136443</v>
      </c>
      <c r="F2645" s="112" t="s">
        <v>3047</v>
      </c>
      <c r="G2645" s="112" t="b">
        <v>0</v>
      </c>
      <c r="H2645" s="112" t="b">
        <v>0</v>
      </c>
      <c r="I2645" s="112" t="b">
        <v>0</v>
      </c>
      <c r="J2645" s="112" t="b">
        <v>0</v>
      </c>
      <c r="K2645" s="112" t="b">
        <v>0</v>
      </c>
      <c r="L2645" s="112" t="b">
        <v>0</v>
      </c>
    </row>
    <row r="2646" spans="1:12" ht="15">
      <c r="A2646" s="112" t="s">
        <v>3080</v>
      </c>
      <c r="B2646" s="112" t="s">
        <v>3538</v>
      </c>
      <c r="C2646" s="112">
        <v>3</v>
      </c>
      <c r="D2646" s="117">
        <v>0.001373181234907198</v>
      </c>
      <c r="E2646" s="117">
        <v>1.3930875058776255</v>
      </c>
      <c r="F2646" s="112" t="s">
        <v>3047</v>
      </c>
      <c r="G2646" s="112" t="b">
        <v>0</v>
      </c>
      <c r="H2646" s="112" t="b">
        <v>0</v>
      </c>
      <c r="I2646" s="112" t="b">
        <v>0</v>
      </c>
      <c r="J2646" s="112" t="b">
        <v>0</v>
      </c>
      <c r="K2646" s="112" t="b">
        <v>0</v>
      </c>
      <c r="L2646" s="112" t="b">
        <v>0</v>
      </c>
    </row>
    <row r="2647" spans="1:12" ht="15">
      <c r="A2647" s="112" t="s">
        <v>3538</v>
      </c>
      <c r="B2647" s="112" t="s">
        <v>3539</v>
      </c>
      <c r="C2647" s="112">
        <v>3</v>
      </c>
      <c r="D2647" s="117">
        <v>0.001373181234907198</v>
      </c>
      <c r="E2647" s="117">
        <v>2.7732987475892314</v>
      </c>
      <c r="F2647" s="112" t="s">
        <v>3047</v>
      </c>
      <c r="G2647" s="112" t="b">
        <v>0</v>
      </c>
      <c r="H2647" s="112" t="b">
        <v>0</v>
      </c>
      <c r="I2647" s="112" t="b">
        <v>0</v>
      </c>
      <c r="J2647" s="112" t="b">
        <v>0</v>
      </c>
      <c r="K2647" s="112" t="b">
        <v>0</v>
      </c>
      <c r="L2647" s="112" t="b">
        <v>0</v>
      </c>
    </row>
    <row r="2648" spans="1:12" ht="15">
      <c r="A2648" s="112" t="s">
        <v>3539</v>
      </c>
      <c r="B2648" s="112" t="s">
        <v>3540</v>
      </c>
      <c r="C2648" s="112">
        <v>3</v>
      </c>
      <c r="D2648" s="117">
        <v>0.001373181234907198</v>
      </c>
      <c r="E2648" s="117">
        <v>2.7732987475892314</v>
      </c>
      <c r="F2648" s="112" t="s">
        <v>3047</v>
      </c>
      <c r="G2648" s="112" t="b">
        <v>0</v>
      </c>
      <c r="H2648" s="112" t="b">
        <v>0</v>
      </c>
      <c r="I2648" s="112" t="b">
        <v>0</v>
      </c>
      <c r="J2648" s="112" t="b">
        <v>0</v>
      </c>
      <c r="K2648" s="112" t="b">
        <v>0</v>
      </c>
      <c r="L2648" s="112" t="b">
        <v>0</v>
      </c>
    </row>
    <row r="2649" spans="1:12" ht="15">
      <c r="A2649" s="112" t="s">
        <v>3540</v>
      </c>
      <c r="B2649" s="112" t="s">
        <v>3196</v>
      </c>
      <c r="C2649" s="112">
        <v>3</v>
      </c>
      <c r="D2649" s="117">
        <v>0.001373181234907198</v>
      </c>
      <c r="E2649" s="117">
        <v>2.3473300153169503</v>
      </c>
      <c r="F2649" s="112" t="s">
        <v>3047</v>
      </c>
      <c r="G2649" s="112" t="b">
        <v>0</v>
      </c>
      <c r="H2649" s="112" t="b">
        <v>0</v>
      </c>
      <c r="I2649" s="112" t="b">
        <v>0</v>
      </c>
      <c r="J2649" s="112" t="b">
        <v>1</v>
      </c>
      <c r="K2649" s="112" t="b">
        <v>0</v>
      </c>
      <c r="L2649" s="112" t="b">
        <v>0</v>
      </c>
    </row>
    <row r="2650" spans="1:12" ht="15">
      <c r="A2650" s="112" t="s">
        <v>3196</v>
      </c>
      <c r="B2650" s="112" t="s">
        <v>3541</v>
      </c>
      <c r="C2650" s="112">
        <v>3</v>
      </c>
      <c r="D2650" s="117">
        <v>0.001373181234907198</v>
      </c>
      <c r="E2650" s="117">
        <v>2.3473300153169503</v>
      </c>
      <c r="F2650" s="112" t="s">
        <v>3047</v>
      </c>
      <c r="G2650" s="112" t="b">
        <v>1</v>
      </c>
      <c r="H2650" s="112" t="b">
        <v>0</v>
      </c>
      <c r="I2650" s="112" t="b">
        <v>0</v>
      </c>
      <c r="J2650" s="112" t="b">
        <v>0</v>
      </c>
      <c r="K2650" s="112" t="b">
        <v>0</v>
      </c>
      <c r="L2650" s="112" t="b">
        <v>0</v>
      </c>
    </row>
    <row r="2651" spans="1:12" ht="15">
      <c r="A2651" s="112" t="s">
        <v>3541</v>
      </c>
      <c r="B2651" s="112" t="s">
        <v>3542</v>
      </c>
      <c r="C2651" s="112">
        <v>3</v>
      </c>
      <c r="D2651" s="117">
        <v>0.001373181234907198</v>
      </c>
      <c r="E2651" s="117">
        <v>2.7732987475892314</v>
      </c>
      <c r="F2651" s="112" t="s">
        <v>3047</v>
      </c>
      <c r="G2651" s="112" t="b">
        <v>0</v>
      </c>
      <c r="H2651" s="112" t="b">
        <v>0</v>
      </c>
      <c r="I2651" s="112" t="b">
        <v>0</v>
      </c>
      <c r="J2651" s="112" t="b">
        <v>0</v>
      </c>
      <c r="K2651" s="112" t="b">
        <v>0</v>
      </c>
      <c r="L2651" s="112" t="b">
        <v>0</v>
      </c>
    </row>
    <row r="2652" spans="1:12" ht="15">
      <c r="A2652" s="112" t="s">
        <v>3542</v>
      </c>
      <c r="B2652" s="112" t="s">
        <v>3543</v>
      </c>
      <c r="C2652" s="112">
        <v>3</v>
      </c>
      <c r="D2652" s="117">
        <v>0.001373181234907198</v>
      </c>
      <c r="E2652" s="117">
        <v>2.7732987475892314</v>
      </c>
      <c r="F2652" s="112" t="s">
        <v>3047</v>
      </c>
      <c r="G2652" s="112" t="b">
        <v>0</v>
      </c>
      <c r="H2652" s="112" t="b">
        <v>0</v>
      </c>
      <c r="I2652" s="112" t="b">
        <v>0</v>
      </c>
      <c r="J2652" s="112" t="b">
        <v>0</v>
      </c>
      <c r="K2652" s="112" t="b">
        <v>0</v>
      </c>
      <c r="L2652" s="112" t="b">
        <v>0</v>
      </c>
    </row>
    <row r="2653" spans="1:12" ht="15">
      <c r="A2653" s="112" t="s">
        <v>3543</v>
      </c>
      <c r="B2653" s="112" t="s">
        <v>3090</v>
      </c>
      <c r="C2653" s="112">
        <v>3</v>
      </c>
      <c r="D2653" s="117">
        <v>0.001373181234907198</v>
      </c>
      <c r="E2653" s="117">
        <v>1.9493900066449128</v>
      </c>
      <c r="F2653" s="112" t="s">
        <v>3047</v>
      </c>
      <c r="G2653" s="112" t="b">
        <v>0</v>
      </c>
      <c r="H2653" s="112" t="b">
        <v>0</v>
      </c>
      <c r="I2653" s="112" t="b">
        <v>0</v>
      </c>
      <c r="J2653" s="112" t="b">
        <v>0</v>
      </c>
      <c r="K2653" s="112" t="b">
        <v>0</v>
      </c>
      <c r="L2653" s="112" t="b">
        <v>0</v>
      </c>
    </row>
    <row r="2654" spans="1:12" ht="15">
      <c r="A2654" s="112" t="s">
        <v>3090</v>
      </c>
      <c r="B2654" s="112" t="s">
        <v>3093</v>
      </c>
      <c r="C2654" s="112">
        <v>3</v>
      </c>
      <c r="D2654" s="117">
        <v>0.001373181234907198</v>
      </c>
      <c r="E2654" s="117">
        <v>0.7363151813360616</v>
      </c>
      <c r="F2654" s="112" t="s">
        <v>3047</v>
      </c>
      <c r="G2654" s="112" t="b">
        <v>0</v>
      </c>
      <c r="H2654" s="112" t="b">
        <v>0</v>
      </c>
      <c r="I2654" s="112" t="b">
        <v>0</v>
      </c>
      <c r="J2654" s="112" t="b">
        <v>0</v>
      </c>
      <c r="K2654" s="112" t="b">
        <v>0</v>
      </c>
      <c r="L2654" s="112" t="b">
        <v>0</v>
      </c>
    </row>
    <row r="2655" spans="1:12" ht="15">
      <c r="A2655" s="112" t="s">
        <v>3080</v>
      </c>
      <c r="B2655" s="112" t="s">
        <v>3094</v>
      </c>
      <c r="C2655" s="112">
        <v>3</v>
      </c>
      <c r="D2655" s="117">
        <v>0.001373181234907198</v>
      </c>
      <c r="E2655" s="117">
        <v>0.5691787649333068</v>
      </c>
      <c r="F2655" s="112" t="s">
        <v>3047</v>
      </c>
      <c r="G2655" s="112" t="b">
        <v>0</v>
      </c>
      <c r="H2655" s="112" t="b">
        <v>0</v>
      </c>
      <c r="I2655" s="112" t="b">
        <v>0</v>
      </c>
      <c r="J2655" s="112" t="b">
        <v>0</v>
      </c>
      <c r="K2655" s="112" t="b">
        <v>0</v>
      </c>
      <c r="L2655" s="112" t="b">
        <v>0</v>
      </c>
    </row>
    <row r="2656" spans="1:12" ht="15">
      <c r="A2656" s="112" t="s">
        <v>3094</v>
      </c>
      <c r="B2656" s="112" t="s">
        <v>3091</v>
      </c>
      <c r="C2656" s="112">
        <v>3</v>
      </c>
      <c r="D2656" s="117">
        <v>0.001373181234907198</v>
      </c>
      <c r="E2656" s="117">
        <v>1.0647834253469823</v>
      </c>
      <c r="F2656" s="112" t="s">
        <v>3047</v>
      </c>
      <c r="G2656" s="112" t="b">
        <v>0</v>
      </c>
      <c r="H2656" s="112" t="b">
        <v>0</v>
      </c>
      <c r="I2656" s="112" t="b">
        <v>0</v>
      </c>
      <c r="J2656" s="112" t="b">
        <v>0</v>
      </c>
      <c r="K2656" s="112" t="b">
        <v>0</v>
      </c>
      <c r="L2656" s="112" t="b">
        <v>0</v>
      </c>
    </row>
    <row r="2657" spans="1:12" ht="15">
      <c r="A2657" s="112" t="s">
        <v>3091</v>
      </c>
      <c r="B2657" s="112" t="s">
        <v>3093</v>
      </c>
      <c r="C2657" s="112">
        <v>3</v>
      </c>
      <c r="D2657" s="117">
        <v>0.001373181234907198</v>
      </c>
      <c r="E2657" s="117">
        <v>0.67561734098245</v>
      </c>
      <c r="F2657" s="112" t="s">
        <v>3047</v>
      </c>
      <c r="G2657" s="112" t="b">
        <v>0</v>
      </c>
      <c r="H2657" s="112" t="b">
        <v>0</v>
      </c>
      <c r="I2657" s="112" t="b">
        <v>0</v>
      </c>
      <c r="J2657" s="112" t="b">
        <v>0</v>
      </c>
      <c r="K2657" s="112" t="b">
        <v>0</v>
      </c>
      <c r="L2657" s="112" t="b">
        <v>0</v>
      </c>
    </row>
    <row r="2658" spans="1:12" ht="15">
      <c r="A2658" s="112" t="s">
        <v>3080</v>
      </c>
      <c r="B2658" s="112" t="s">
        <v>3104</v>
      </c>
      <c r="C2658" s="112">
        <v>3</v>
      </c>
      <c r="D2658" s="117">
        <v>0.001373181234907198</v>
      </c>
      <c r="E2658" s="117">
        <v>1.1712387562612692</v>
      </c>
      <c r="F2658" s="112" t="s">
        <v>3047</v>
      </c>
      <c r="G2658" s="112" t="b">
        <v>0</v>
      </c>
      <c r="H2658" s="112" t="b">
        <v>0</v>
      </c>
      <c r="I2658" s="112" t="b">
        <v>0</v>
      </c>
      <c r="J2658" s="112" t="b">
        <v>0</v>
      </c>
      <c r="K2658" s="112" t="b">
        <v>0</v>
      </c>
      <c r="L2658" s="112" t="b">
        <v>0</v>
      </c>
    </row>
    <row r="2659" spans="1:12" ht="15">
      <c r="A2659" s="112" t="s">
        <v>3104</v>
      </c>
      <c r="B2659" s="112" t="s">
        <v>3094</v>
      </c>
      <c r="C2659" s="112">
        <v>3</v>
      </c>
      <c r="D2659" s="117">
        <v>0.001373181234907198</v>
      </c>
      <c r="E2659" s="117">
        <v>1.7275412570285564</v>
      </c>
      <c r="F2659" s="112" t="s">
        <v>3047</v>
      </c>
      <c r="G2659" s="112" t="b">
        <v>0</v>
      </c>
      <c r="H2659" s="112" t="b">
        <v>0</v>
      </c>
      <c r="I2659" s="112" t="b">
        <v>0</v>
      </c>
      <c r="J2659" s="112" t="b">
        <v>0</v>
      </c>
      <c r="K2659" s="112" t="b">
        <v>0</v>
      </c>
      <c r="L2659" s="112" t="b">
        <v>0</v>
      </c>
    </row>
    <row r="2660" spans="1:12" ht="15">
      <c r="A2660" s="112" t="s">
        <v>3094</v>
      </c>
      <c r="B2660" s="112" t="s">
        <v>3093</v>
      </c>
      <c r="C2660" s="112">
        <v>3</v>
      </c>
      <c r="D2660" s="117">
        <v>0.001373181234907198</v>
      </c>
      <c r="E2660" s="117">
        <v>0.7363151813360616</v>
      </c>
      <c r="F2660" s="112" t="s">
        <v>3047</v>
      </c>
      <c r="G2660" s="112" t="b">
        <v>0</v>
      </c>
      <c r="H2660" s="112" t="b">
        <v>0</v>
      </c>
      <c r="I2660" s="112" t="b">
        <v>0</v>
      </c>
      <c r="J2660" s="112" t="b">
        <v>0</v>
      </c>
      <c r="K2660" s="112" t="b">
        <v>0</v>
      </c>
      <c r="L2660" s="112" t="b">
        <v>0</v>
      </c>
    </row>
    <row r="2661" spans="1:12" ht="15">
      <c r="A2661" s="112" t="s">
        <v>3109</v>
      </c>
      <c r="B2661" s="112" t="s">
        <v>3100</v>
      </c>
      <c r="C2661" s="112">
        <v>3</v>
      </c>
      <c r="D2661" s="117">
        <v>0.001373181234907198</v>
      </c>
      <c r="E2661" s="117">
        <v>1.9493900066449128</v>
      </c>
      <c r="F2661" s="112" t="s">
        <v>3047</v>
      </c>
      <c r="G2661" s="112" t="b">
        <v>0</v>
      </c>
      <c r="H2661" s="112" t="b">
        <v>0</v>
      </c>
      <c r="I2661" s="112" t="b">
        <v>0</v>
      </c>
      <c r="J2661" s="112" t="b">
        <v>0</v>
      </c>
      <c r="K2661" s="112" t="b">
        <v>0</v>
      </c>
      <c r="L2661" s="112" t="b">
        <v>0</v>
      </c>
    </row>
    <row r="2662" spans="1:12" ht="15">
      <c r="A2662" s="112" t="s">
        <v>3121</v>
      </c>
      <c r="B2662" s="112" t="s">
        <v>3544</v>
      </c>
      <c r="C2662" s="112">
        <v>3</v>
      </c>
      <c r="D2662" s="117">
        <v>0.001373181234907198</v>
      </c>
      <c r="E2662" s="117">
        <v>2.3473300153169503</v>
      </c>
      <c r="F2662" s="112" t="s">
        <v>3047</v>
      </c>
      <c r="G2662" s="112" t="b">
        <v>0</v>
      </c>
      <c r="H2662" s="112" t="b">
        <v>0</v>
      </c>
      <c r="I2662" s="112" t="b">
        <v>0</v>
      </c>
      <c r="J2662" s="112" t="b">
        <v>1</v>
      </c>
      <c r="K2662" s="112" t="b">
        <v>0</v>
      </c>
      <c r="L2662" s="112" t="b">
        <v>0</v>
      </c>
    </row>
    <row r="2663" spans="1:12" ht="15">
      <c r="A2663" s="112" t="s">
        <v>3544</v>
      </c>
      <c r="B2663" s="112" t="s">
        <v>3169</v>
      </c>
      <c r="C2663" s="112">
        <v>3</v>
      </c>
      <c r="D2663" s="117">
        <v>0.001373181234907198</v>
      </c>
      <c r="E2663" s="117">
        <v>2.5514499979728753</v>
      </c>
      <c r="F2663" s="112" t="s">
        <v>3047</v>
      </c>
      <c r="G2663" s="112" t="b">
        <v>1</v>
      </c>
      <c r="H2663" s="112" t="b">
        <v>0</v>
      </c>
      <c r="I2663" s="112" t="b">
        <v>0</v>
      </c>
      <c r="J2663" s="112" t="b">
        <v>0</v>
      </c>
      <c r="K2663" s="112" t="b">
        <v>0</v>
      </c>
      <c r="L2663" s="112" t="b">
        <v>0</v>
      </c>
    </row>
    <row r="2664" spans="1:12" ht="15">
      <c r="A2664" s="112" t="s">
        <v>3169</v>
      </c>
      <c r="B2664" s="112" t="s">
        <v>3343</v>
      </c>
      <c r="C2664" s="112">
        <v>3</v>
      </c>
      <c r="D2664" s="117">
        <v>0.001373181234907198</v>
      </c>
      <c r="E2664" s="117">
        <v>2.3296012483565187</v>
      </c>
      <c r="F2664" s="112" t="s">
        <v>3047</v>
      </c>
      <c r="G2664" s="112" t="b">
        <v>0</v>
      </c>
      <c r="H2664" s="112" t="b">
        <v>0</v>
      </c>
      <c r="I2664" s="112" t="b">
        <v>0</v>
      </c>
      <c r="J2664" s="112" t="b">
        <v>0</v>
      </c>
      <c r="K2664" s="112" t="b">
        <v>0</v>
      </c>
      <c r="L2664" s="112" t="b">
        <v>0</v>
      </c>
    </row>
    <row r="2665" spans="1:12" ht="15">
      <c r="A2665" s="112" t="s">
        <v>3343</v>
      </c>
      <c r="B2665" s="112" t="s">
        <v>3197</v>
      </c>
      <c r="C2665" s="112">
        <v>3</v>
      </c>
      <c r="D2665" s="117">
        <v>0.001373181234907198</v>
      </c>
      <c r="E2665" s="117">
        <v>2.4265112613645754</v>
      </c>
      <c r="F2665" s="112" t="s">
        <v>3047</v>
      </c>
      <c r="G2665" s="112" t="b">
        <v>0</v>
      </c>
      <c r="H2665" s="112" t="b">
        <v>0</v>
      </c>
      <c r="I2665" s="112" t="b">
        <v>0</v>
      </c>
      <c r="J2665" s="112" t="b">
        <v>0</v>
      </c>
      <c r="K2665" s="112" t="b">
        <v>0</v>
      </c>
      <c r="L2665" s="112" t="b">
        <v>0</v>
      </c>
    </row>
    <row r="2666" spans="1:12" ht="15">
      <c r="A2666" s="112" t="s">
        <v>3197</v>
      </c>
      <c r="B2666" s="112" t="s">
        <v>3204</v>
      </c>
      <c r="C2666" s="112">
        <v>3</v>
      </c>
      <c r="D2666" s="117">
        <v>0.001373181234907198</v>
      </c>
      <c r="E2666" s="117">
        <v>2.5234212743726316</v>
      </c>
      <c r="F2666" s="112" t="s">
        <v>3047</v>
      </c>
      <c r="G2666" s="112" t="b">
        <v>0</v>
      </c>
      <c r="H2666" s="112" t="b">
        <v>0</v>
      </c>
      <c r="I2666" s="112" t="b">
        <v>0</v>
      </c>
      <c r="J2666" s="112" t="b">
        <v>0</v>
      </c>
      <c r="K2666" s="112" t="b">
        <v>0</v>
      </c>
      <c r="L2666" s="112" t="b">
        <v>0</v>
      </c>
    </row>
    <row r="2667" spans="1:12" ht="15">
      <c r="A2667" s="112" t="s">
        <v>3204</v>
      </c>
      <c r="B2667" s="112" t="s">
        <v>3545</v>
      </c>
      <c r="C2667" s="112">
        <v>3</v>
      </c>
      <c r="D2667" s="117">
        <v>0.001373181234907198</v>
      </c>
      <c r="E2667" s="117">
        <v>2.6483600109809315</v>
      </c>
      <c r="F2667" s="112" t="s">
        <v>3047</v>
      </c>
      <c r="G2667" s="112" t="b">
        <v>0</v>
      </c>
      <c r="H2667" s="112" t="b">
        <v>0</v>
      </c>
      <c r="I2667" s="112" t="b">
        <v>0</v>
      </c>
      <c r="J2667" s="112" t="b">
        <v>0</v>
      </c>
      <c r="K2667" s="112" t="b">
        <v>0</v>
      </c>
      <c r="L2667" s="112" t="b">
        <v>0</v>
      </c>
    </row>
    <row r="2668" spans="1:12" ht="15">
      <c r="A2668" s="112" t="s">
        <v>3545</v>
      </c>
      <c r="B2668" s="112" t="s">
        <v>3546</v>
      </c>
      <c r="C2668" s="112">
        <v>3</v>
      </c>
      <c r="D2668" s="117">
        <v>0.001373181234907198</v>
      </c>
      <c r="E2668" s="117">
        <v>2.7732987475892314</v>
      </c>
      <c r="F2668" s="112" t="s">
        <v>3047</v>
      </c>
      <c r="G2668" s="112" t="b">
        <v>0</v>
      </c>
      <c r="H2668" s="112" t="b">
        <v>0</v>
      </c>
      <c r="I2668" s="112" t="b">
        <v>0</v>
      </c>
      <c r="J2668" s="112" t="b">
        <v>0</v>
      </c>
      <c r="K2668" s="112" t="b">
        <v>0</v>
      </c>
      <c r="L2668" s="112" t="b">
        <v>0</v>
      </c>
    </row>
    <row r="2669" spans="1:12" ht="15">
      <c r="A2669" s="112" t="s">
        <v>3546</v>
      </c>
      <c r="B2669" s="112" t="s">
        <v>3277</v>
      </c>
      <c r="C2669" s="112">
        <v>3</v>
      </c>
      <c r="D2669" s="117">
        <v>0.001373181234907198</v>
      </c>
      <c r="E2669" s="117">
        <v>2.7732987475892314</v>
      </c>
      <c r="F2669" s="112" t="s">
        <v>3047</v>
      </c>
      <c r="G2669" s="112" t="b">
        <v>0</v>
      </c>
      <c r="H2669" s="112" t="b">
        <v>0</v>
      </c>
      <c r="I2669" s="112" t="b">
        <v>0</v>
      </c>
      <c r="J2669" s="112" t="b">
        <v>0</v>
      </c>
      <c r="K2669" s="112" t="b">
        <v>0</v>
      </c>
      <c r="L2669" s="112" t="b">
        <v>0</v>
      </c>
    </row>
    <row r="2670" spans="1:12" ht="15">
      <c r="A2670" s="112" t="s">
        <v>3277</v>
      </c>
      <c r="B2670" s="112" t="s">
        <v>3547</v>
      </c>
      <c r="C2670" s="112">
        <v>3</v>
      </c>
      <c r="D2670" s="117">
        <v>0.001373181234907198</v>
      </c>
      <c r="E2670" s="117">
        <v>2.7732987475892314</v>
      </c>
      <c r="F2670" s="112" t="s">
        <v>3047</v>
      </c>
      <c r="G2670" s="112" t="b">
        <v>0</v>
      </c>
      <c r="H2670" s="112" t="b">
        <v>0</v>
      </c>
      <c r="I2670" s="112" t="b">
        <v>0</v>
      </c>
      <c r="J2670" s="112" t="b">
        <v>0</v>
      </c>
      <c r="K2670" s="112" t="b">
        <v>0</v>
      </c>
      <c r="L2670" s="112" t="b">
        <v>0</v>
      </c>
    </row>
    <row r="2671" spans="1:12" ht="15">
      <c r="A2671" s="112" t="s">
        <v>3547</v>
      </c>
      <c r="B2671" s="112" t="s">
        <v>3548</v>
      </c>
      <c r="C2671" s="112">
        <v>3</v>
      </c>
      <c r="D2671" s="117">
        <v>0.001373181234907198</v>
      </c>
      <c r="E2671" s="117">
        <v>2.7732987475892314</v>
      </c>
      <c r="F2671" s="112" t="s">
        <v>3047</v>
      </c>
      <c r="G2671" s="112" t="b">
        <v>0</v>
      </c>
      <c r="H2671" s="112" t="b">
        <v>0</v>
      </c>
      <c r="I2671" s="112" t="b">
        <v>0</v>
      </c>
      <c r="J2671" s="112" t="b">
        <v>0</v>
      </c>
      <c r="K2671" s="112" t="b">
        <v>0</v>
      </c>
      <c r="L2671" s="112" t="b">
        <v>0</v>
      </c>
    </row>
    <row r="2672" spans="1:12" ht="15">
      <c r="A2672" s="112" t="s">
        <v>3548</v>
      </c>
      <c r="B2672" s="112" t="s">
        <v>3549</v>
      </c>
      <c r="C2672" s="112">
        <v>3</v>
      </c>
      <c r="D2672" s="117">
        <v>0.001373181234907198</v>
      </c>
      <c r="E2672" s="117">
        <v>2.7732987475892314</v>
      </c>
      <c r="F2672" s="112" t="s">
        <v>3047</v>
      </c>
      <c r="G2672" s="112" t="b">
        <v>0</v>
      </c>
      <c r="H2672" s="112" t="b">
        <v>0</v>
      </c>
      <c r="I2672" s="112" t="b">
        <v>0</v>
      </c>
      <c r="J2672" s="112" t="b">
        <v>0</v>
      </c>
      <c r="K2672" s="112" t="b">
        <v>0</v>
      </c>
      <c r="L2672" s="112" t="b">
        <v>0</v>
      </c>
    </row>
    <row r="2673" spans="1:12" ht="15">
      <c r="A2673" s="112" t="s">
        <v>3549</v>
      </c>
      <c r="B2673" s="112" t="s">
        <v>3550</v>
      </c>
      <c r="C2673" s="112">
        <v>3</v>
      </c>
      <c r="D2673" s="117">
        <v>0.001373181234907198</v>
      </c>
      <c r="E2673" s="117">
        <v>2.7732987475892314</v>
      </c>
      <c r="F2673" s="112" t="s">
        <v>3047</v>
      </c>
      <c r="G2673" s="112" t="b">
        <v>0</v>
      </c>
      <c r="H2673" s="112" t="b">
        <v>0</v>
      </c>
      <c r="I2673" s="112" t="b">
        <v>0</v>
      </c>
      <c r="J2673" s="112" t="b">
        <v>0</v>
      </c>
      <c r="K2673" s="112" t="b">
        <v>0</v>
      </c>
      <c r="L2673" s="112" t="b">
        <v>0</v>
      </c>
    </row>
    <row r="2674" spans="1:12" ht="15">
      <c r="A2674" s="112" t="s">
        <v>3550</v>
      </c>
      <c r="B2674" s="112" t="s">
        <v>3126</v>
      </c>
      <c r="C2674" s="112">
        <v>3</v>
      </c>
      <c r="D2674" s="117">
        <v>0.001373181234907198</v>
      </c>
      <c r="E2674" s="117">
        <v>2.01997108093062</v>
      </c>
      <c r="F2674" s="112" t="s">
        <v>3047</v>
      </c>
      <c r="G2674" s="112" t="b">
        <v>0</v>
      </c>
      <c r="H2674" s="112" t="b">
        <v>0</v>
      </c>
      <c r="I2674" s="112" t="b">
        <v>0</v>
      </c>
      <c r="J2674" s="112" t="b">
        <v>0</v>
      </c>
      <c r="K2674" s="112" t="b">
        <v>0</v>
      </c>
      <c r="L2674" s="112" t="b">
        <v>0</v>
      </c>
    </row>
    <row r="2675" spans="1:12" ht="15">
      <c r="A2675" s="112" t="s">
        <v>3126</v>
      </c>
      <c r="B2675" s="112" t="s">
        <v>3458</v>
      </c>
      <c r="C2675" s="112">
        <v>3</v>
      </c>
      <c r="D2675" s="117">
        <v>0.001373181234907198</v>
      </c>
      <c r="E2675" s="117">
        <v>2.01997108093062</v>
      </c>
      <c r="F2675" s="112" t="s">
        <v>3047</v>
      </c>
      <c r="G2675" s="112" t="b">
        <v>0</v>
      </c>
      <c r="H2675" s="112" t="b">
        <v>0</v>
      </c>
      <c r="I2675" s="112" t="b">
        <v>0</v>
      </c>
      <c r="J2675" s="112" t="b">
        <v>0</v>
      </c>
      <c r="K2675" s="112" t="b">
        <v>0</v>
      </c>
      <c r="L2675" s="112" t="b">
        <v>0</v>
      </c>
    </row>
    <row r="2676" spans="1:12" ht="15">
      <c r="A2676" s="112" t="s">
        <v>3458</v>
      </c>
      <c r="B2676" s="112" t="s">
        <v>3551</v>
      </c>
      <c r="C2676" s="112">
        <v>3</v>
      </c>
      <c r="D2676" s="117">
        <v>0.001373181234907198</v>
      </c>
      <c r="E2676" s="117">
        <v>2.7732987475892314</v>
      </c>
      <c r="F2676" s="112" t="s">
        <v>3047</v>
      </c>
      <c r="G2676" s="112" t="b">
        <v>0</v>
      </c>
      <c r="H2676" s="112" t="b">
        <v>0</v>
      </c>
      <c r="I2676" s="112" t="b">
        <v>0</v>
      </c>
      <c r="J2676" s="112" t="b">
        <v>0</v>
      </c>
      <c r="K2676" s="112" t="b">
        <v>0</v>
      </c>
      <c r="L2676" s="112" t="b">
        <v>0</v>
      </c>
    </row>
    <row r="2677" spans="1:12" ht="15">
      <c r="A2677" s="112" t="s">
        <v>3551</v>
      </c>
      <c r="B2677" s="112" t="s">
        <v>3552</v>
      </c>
      <c r="C2677" s="112">
        <v>3</v>
      </c>
      <c r="D2677" s="117">
        <v>0.001373181234907198</v>
      </c>
      <c r="E2677" s="117">
        <v>2.7732987475892314</v>
      </c>
      <c r="F2677" s="112" t="s">
        <v>3047</v>
      </c>
      <c r="G2677" s="112" t="b">
        <v>0</v>
      </c>
      <c r="H2677" s="112" t="b">
        <v>0</v>
      </c>
      <c r="I2677" s="112" t="b">
        <v>0</v>
      </c>
      <c r="J2677" s="112" t="b">
        <v>0</v>
      </c>
      <c r="K2677" s="112" t="b">
        <v>0</v>
      </c>
      <c r="L2677" s="112" t="b">
        <v>0</v>
      </c>
    </row>
    <row r="2678" spans="1:12" ht="15">
      <c r="A2678" s="112" t="s">
        <v>3552</v>
      </c>
      <c r="B2678" s="112" t="s">
        <v>3093</v>
      </c>
      <c r="C2678" s="112">
        <v>3</v>
      </c>
      <c r="D2678" s="117">
        <v>0.001373181234907198</v>
      </c>
      <c r="E2678" s="117">
        <v>1.5602239222803804</v>
      </c>
      <c r="F2678" s="112" t="s">
        <v>3047</v>
      </c>
      <c r="G2678" s="112" t="b">
        <v>0</v>
      </c>
      <c r="H2678" s="112" t="b">
        <v>0</v>
      </c>
      <c r="I2678" s="112" t="b">
        <v>0</v>
      </c>
      <c r="J2678" s="112" t="b">
        <v>0</v>
      </c>
      <c r="K2678" s="112" t="b">
        <v>0</v>
      </c>
      <c r="L2678" s="112" t="b">
        <v>0</v>
      </c>
    </row>
    <row r="2679" spans="1:12" ht="15">
      <c r="A2679" s="112" t="s">
        <v>3080</v>
      </c>
      <c r="B2679" s="112" t="s">
        <v>3103</v>
      </c>
      <c r="C2679" s="112">
        <v>3</v>
      </c>
      <c r="D2679" s="117">
        <v>0.001373181234907198</v>
      </c>
      <c r="E2679" s="117">
        <v>0.6660887779413632</v>
      </c>
      <c r="F2679" s="112" t="s">
        <v>3047</v>
      </c>
      <c r="G2679" s="112" t="b">
        <v>0</v>
      </c>
      <c r="H2679" s="112" t="b">
        <v>0</v>
      </c>
      <c r="I2679" s="112" t="b">
        <v>0</v>
      </c>
      <c r="J2679" s="112" t="b">
        <v>0</v>
      </c>
      <c r="K2679" s="112" t="b">
        <v>0</v>
      </c>
      <c r="L2679" s="112" t="b">
        <v>0</v>
      </c>
    </row>
    <row r="2680" spans="1:12" ht="15">
      <c r="A2680" s="112" t="s">
        <v>3103</v>
      </c>
      <c r="B2680" s="112" t="s">
        <v>3081</v>
      </c>
      <c r="C2680" s="112">
        <v>3</v>
      </c>
      <c r="D2680" s="117">
        <v>0.001373181234907198</v>
      </c>
      <c r="E2680" s="117">
        <v>1.0049073344947441</v>
      </c>
      <c r="F2680" s="112" t="s">
        <v>3047</v>
      </c>
      <c r="G2680" s="112" t="b">
        <v>0</v>
      </c>
      <c r="H2680" s="112" t="b">
        <v>0</v>
      </c>
      <c r="I2680" s="112" t="b">
        <v>0</v>
      </c>
      <c r="J2680" s="112" t="b">
        <v>0</v>
      </c>
      <c r="K2680" s="112" t="b">
        <v>0</v>
      </c>
      <c r="L2680" s="112" t="b">
        <v>0</v>
      </c>
    </row>
    <row r="2681" spans="1:12" ht="15">
      <c r="A2681" s="112" t="s">
        <v>3080</v>
      </c>
      <c r="B2681" s="112" t="s">
        <v>3085</v>
      </c>
      <c r="C2681" s="112">
        <v>3</v>
      </c>
      <c r="D2681" s="117">
        <v>0.001373181234907198</v>
      </c>
      <c r="E2681" s="117">
        <v>0.72408072491905</v>
      </c>
      <c r="F2681" s="112" t="s">
        <v>3047</v>
      </c>
      <c r="G2681" s="112" t="b">
        <v>0</v>
      </c>
      <c r="H2681" s="112" t="b">
        <v>0</v>
      </c>
      <c r="I2681" s="112" t="b">
        <v>0</v>
      </c>
      <c r="J2681" s="112" t="b">
        <v>0</v>
      </c>
      <c r="K2681" s="112" t="b">
        <v>0</v>
      </c>
      <c r="L2681" s="112" t="b">
        <v>0</v>
      </c>
    </row>
    <row r="2682" spans="1:12" ht="15">
      <c r="A2682" s="112" t="s">
        <v>3080</v>
      </c>
      <c r="B2682" s="112" t="s">
        <v>3087</v>
      </c>
      <c r="C2682" s="112">
        <v>3</v>
      </c>
      <c r="D2682" s="117">
        <v>0.001373181234907198</v>
      </c>
      <c r="E2682" s="117">
        <v>0.72408072491905</v>
      </c>
      <c r="F2682" s="112" t="s">
        <v>3047</v>
      </c>
      <c r="G2682" s="112" t="b">
        <v>0</v>
      </c>
      <c r="H2682" s="112" t="b">
        <v>0</v>
      </c>
      <c r="I2682" s="112" t="b">
        <v>0</v>
      </c>
      <c r="J2682" s="112" t="b">
        <v>0</v>
      </c>
      <c r="K2682" s="112" t="b">
        <v>0</v>
      </c>
      <c r="L2682" s="112" t="b">
        <v>0</v>
      </c>
    </row>
    <row r="2683" spans="1:12" ht="15">
      <c r="A2683" s="112" t="s">
        <v>3080</v>
      </c>
      <c r="B2683" s="112" t="s">
        <v>3092</v>
      </c>
      <c r="C2683" s="112">
        <v>3</v>
      </c>
      <c r="D2683" s="117">
        <v>0.001373181234907198</v>
      </c>
      <c r="E2683" s="117">
        <v>0.7910275145496631</v>
      </c>
      <c r="F2683" s="112" t="s">
        <v>3047</v>
      </c>
      <c r="G2683" s="112" t="b">
        <v>0</v>
      </c>
      <c r="H2683" s="112" t="b">
        <v>0</v>
      </c>
      <c r="I2683" s="112" t="b">
        <v>0</v>
      </c>
      <c r="J2683" s="112" t="b">
        <v>0</v>
      </c>
      <c r="K2683" s="112" t="b">
        <v>0</v>
      </c>
      <c r="L2683" s="112" t="b">
        <v>0</v>
      </c>
    </row>
    <row r="2684" spans="1:12" ht="15">
      <c r="A2684" s="112" t="s">
        <v>3078</v>
      </c>
      <c r="B2684" s="112" t="s">
        <v>3095</v>
      </c>
      <c r="C2684" s="112">
        <v>3</v>
      </c>
      <c r="D2684" s="117">
        <v>0.0016666666666666668</v>
      </c>
      <c r="E2684" s="117">
        <v>1.1535099893008376</v>
      </c>
      <c r="F2684" s="112" t="s">
        <v>3047</v>
      </c>
      <c r="G2684" s="112" t="b">
        <v>1</v>
      </c>
      <c r="H2684" s="112" t="b">
        <v>0</v>
      </c>
      <c r="I2684" s="112" t="b">
        <v>0</v>
      </c>
      <c r="J2684" s="112" t="b">
        <v>0</v>
      </c>
      <c r="K2684" s="112" t="b">
        <v>0</v>
      </c>
      <c r="L2684" s="112" t="b">
        <v>0</v>
      </c>
    </row>
    <row r="2685" spans="1:12" ht="15">
      <c r="A2685" s="112" t="s">
        <v>3087</v>
      </c>
      <c r="B2685" s="112" t="s">
        <v>3085</v>
      </c>
      <c r="C2685" s="112">
        <v>3</v>
      </c>
      <c r="D2685" s="117">
        <v>0.001373181234907198</v>
      </c>
      <c r="E2685" s="117">
        <v>1.4674698690434815</v>
      </c>
      <c r="F2685" s="112" t="s">
        <v>3047</v>
      </c>
      <c r="G2685" s="112" t="b">
        <v>0</v>
      </c>
      <c r="H2685" s="112" t="b">
        <v>0</v>
      </c>
      <c r="I2685" s="112" t="b">
        <v>0</v>
      </c>
      <c r="J2685" s="112" t="b">
        <v>0</v>
      </c>
      <c r="K2685" s="112" t="b">
        <v>0</v>
      </c>
      <c r="L2685" s="112" t="b">
        <v>0</v>
      </c>
    </row>
    <row r="2686" spans="1:12" ht="15">
      <c r="A2686" s="112" t="s">
        <v>3081</v>
      </c>
      <c r="B2686" s="112" t="s">
        <v>3142</v>
      </c>
      <c r="C2686" s="112">
        <v>3</v>
      </c>
      <c r="D2686" s="117">
        <v>0.0021683833261066355</v>
      </c>
      <c r="E2686" s="117">
        <v>0.9537548120473629</v>
      </c>
      <c r="F2686" s="112" t="s">
        <v>3047</v>
      </c>
      <c r="G2686" s="112" t="b">
        <v>0</v>
      </c>
      <c r="H2686" s="112" t="b">
        <v>0</v>
      </c>
      <c r="I2686" s="112" t="b">
        <v>0</v>
      </c>
      <c r="J2686" s="112" t="b">
        <v>0</v>
      </c>
      <c r="K2686" s="112" t="b">
        <v>0</v>
      </c>
      <c r="L2686" s="112" t="b">
        <v>0</v>
      </c>
    </row>
    <row r="2687" spans="1:12" ht="15">
      <c r="A2687" s="112" t="s">
        <v>3099</v>
      </c>
      <c r="B2687" s="112" t="s">
        <v>3132</v>
      </c>
      <c r="C2687" s="112">
        <v>3</v>
      </c>
      <c r="D2687" s="117">
        <v>0.0016666666666666668</v>
      </c>
      <c r="E2687" s="117">
        <v>1.7319060624310065</v>
      </c>
      <c r="F2687" s="112" t="s">
        <v>3047</v>
      </c>
      <c r="G2687" s="112" t="b">
        <v>0</v>
      </c>
      <c r="H2687" s="112" t="b">
        <v>0</v>
      </c>
      <c r="I2687" s="112" t="b">
        <v>0</v>
      </c>
      <c r="J2687" s="112" t="b">
        <v>0</v>
      </c>
      <c r="K2687" s="112" t="b">
        <v>0</v>
      </c>
      <c r="L2687" s="112" t="b">
        <v>0</v>
      </c>
    </row>
    <row r="2688" spans="1:12" ht="15">
      <c r="A2688" s="112" t="s">
        <v>3190</v>
      </c>
      <c r="B2688" s="112" t="s">
        <v>3131</v>
      </c>
      <c r="C2688" s="112">
        <v>3</v>
      </c>
      <c r="D2688" s="117">
        <v>0.001373181234907198</v>
      </c>
      <c r="E2688" s="117">
        <v>2.4265112613645754</v>
      </c>
      <c r="F2688" s="112" t="s">
        <v>3047</v>
      </c>
      <c r="G2688" s="112" t="b">
        <v>0</v>
      </c>
      <c r="H2688" s="112" t="b">
        <v>0</v>
      </c>
      <c r="I2688" s="112" t="b">
        <v>0</v>
      </c>
      <c r="J2688" s="112" t="b">
        <v>0</v>
      </c>
      <c r="K2688" s="112" t="b">
        <v>0</v>
      </c>
      <c r="L2688" s="112" t="b">
        <v>0</v>
      </c>
    </row>
    <row r="2689" spans="1:12" ht="15">
      <c r="A2689" s="112" t="s">
        <v>3131</v>
      </c>
      <c r="B2689" s="112" t="s">
        <v>3145</v>
      </c>
      <c r="C2689" s="112">
        <v>3</v>
      </c>
      <c r="D2689" s="117">
        <v>0.001373181234907198</v>
      </c>
      <c r="E2689" s="117">
        <v>2.3296012483565187</v>
      </c>
      <c r="F2689" s="112" t="s">
        <v>3047</v>
      </c>
      <c r="G2689" s="112" t="b">
        <v>0</v>
      </c>
      <c r="H2689" s="112" t="b">
        <v>0</v>
      </c>
      <c r="I2689" s="112" t="b">
        <v>0</v>
      </c>
      <c r="J2689" s="112" t="b">
        <v>0</v>
      </c>
      <c r="K2689" s="112" t="b">
        <v>0</v>
      </c>
      <c r="L2689" s="112" t="b">
        <v>0</v>
      </c>
    </row>
    <row r="2690" spans="1:12" ht="15">
      <c r="A2690" s="112" t="s">
        <v>3084</v>
      </c>
      <c r="B2690" s="112" t="s">
        <v>3125</v>
      </c>
      <c r="C2690" s="112">
        <v>3</v>
      </c>
      <c r="D2690" s="117">
        <v>0.001373181234907198</v>
      </c>
      <c r="E2690" s="117">
        <v>1.3620532721376566</v>
      </c>
      <c r="F2690" s="112" t="s">
        <v>3047</v>
      </c>
      <c r="G2690" s="112" t="b">
        <v>0</v>
      </c>
      <c r="H2690" s="112" t="b">
        <v>0</v>
      </c>
      <c r="I2690" s="112" t="b">
        <v>0</v>
      </c>
      <c r="J2690" s="112" t="b">
        <v>0</v>
      </c>
      <c r="K2690" s="112" t="b">
        <v>0</v>
      </c>
      <c r="L2690" s="112" t="b">
        <v>0</v>
      </c>
    </row>
    <row r="2691" spans="1:12" ht="15">
      <c r="A2691" s="112" t="s">
        <v>3101</v>
      </c>
      <c r="B2691" s="112" t="s">
        <v>3097</v>
      </c>
      <c r="C2691" s="112">
        <v>3</v>
      </c>
      <c r="D2691" s="117">
        <v>0.001373181234907198</v>
      </c>
      <c r="E2691" s="117">
        <v>1.7063519579586184</v>
      </c>
      <c r="F2691" s="112" t="s">
        <v>3047</v>
      </c>
      <c r="G2691" s="112" t="b">
        <v>0</v>
      </c>
      <c r="H2691" s="112" t="b">
        <v>0</v>
      </c>
      <c r="I2691" s="112" t="b">
        <v>0</v>
      </c>
      <c r="J2691" s="112" t="b">
        <v>0</v>
      </c>
      <c r="K2691" s="112" t="b">
        <v>0</v>
      </c>
      <c r="L2691" s="112" t="b">
        <v>0</v>
      </c>
    </row>
    <row r="2692" spans="1:12" ht="15">
      <c r="A2692" s="112" t="s">
        <v>3097</v>
      </c>
      <c r="B2692" s="112" t="s">
        <v>3081</v>
      </c>
      <c r="C2692" s="112">
        <v>3</v>
      </c>
      <c r="D2692" s="117">
        <v>0.001373181234907198</v>
      </c>
      <c r="E2692" s="117">
        <v>0.8868080224167496</v>
      </c>
      <c r="F2692" s="112" t="s">
        <v>3047</v>
      </c>
      <c r="G2692" s="112" t="b">
        <v>0</v>
      </c>
      <c r="H2692" s="112" t="b">
        <v>0</v>
      </c>
      <c r="I2692" s="112" t="b">
        <v>0</v>
      </c>
      <c r="J2692" s="112" t="b">
        <v>0</v>
      </c>
      <c r="K2692" s="112" t="b">
        <v>0</v>
      </c>
      <c r="L2692" s="112" t="b">
        <v>0</v>
      </c>
    </row>
    <row r="2693" spans="1:12" ht="15">
      <c r="A2693" s="112" t="s">
        <v>3081</v>
      </c>
      <c r="B2693" s="112" t="s">
        <v>3097</v>
      </c>
      <c r="C2693" s="112">
        <v>3</v>
      </c>
      <c r="D2693" s="117">
        <v>0.001373181234907198</v>
      </c>
      <c r="E2693" s="117">
        <v>0.8868080224167496</v>
      </c>
      <c r="F2693" s="112" t="s">
        <v>3047</v>
      </c>
      <c r="G2693" s="112" t="b">
        <v>0</v>
      </c>
      <c r="H2693" s="112" t="b">
        <v>0</v>
      </c>
      <c r="I2693" s="112" t="b">
        <v>0</v>
      </c>
      <c r="J2693" s="112" t="b">
        <v>0</v>
      </c>
      <c r="K2693" s="112" t="b">
        <v>0</v>
      </c>
      <c r="L2693" s="112" t="b">
        <v>0</v>
      </c>
    </row>
    <row r="2694" spans="1:12" ht="15">
      <c r="A2694" s="112" t="s">
        <v>3097</v>
      </c>
      <c r="B2694" s="112" t="s">
        <v>3125</v>
      </c>
      <c r="C2694" s="112">
        <v>3</v>
      </c>
      <c r="D2694" s="117">
        <v>0.001373181234907198</v>
      </c>
      <c r="E2694" s="117">
        <v>1.5022319753026936</v>
      </c>
      <c r="F2694" s="112" t="s">
        <v>3047</v>
      </c>
      <c r="G2694" s="112" t="b">
        <v>0</v>
      </c>
      <c r="H2694" s="112" t="b">
        <v>0</v>
      </c>
      <c r="I2694" s="112" t="b">
        <v>0</v>
      </c>
      <c r="J2694" s="112" t="b">
        <v>0</v>
      </c>
      <c r="K2694" s="112" t="b">
        <v>0</v>
      </c>
      <c r="L2694" s="112" t="b">
        <v>0</v>
      </c>
    </row>
    <row r="2695" spans="1:12" ht="15">
      <c r="A2695" s="112" t="s">
        <v>3125</v>
      </c>
      <c r="B2695" s="112" t="s">
        <v>3097</v>
      </c>
      <c r="C2695" s="112">
        <v>3</v>
      </c>
      <c r="D2695" s="117">
        <v>0.001373181234907198</v>
      </c>
      <c r="E2695" s="117">
        <v>1.5022319753026936</v>
      </c>
      <c r="F2695" s="112" t="s">
        <v>3047</v>
      </c>
      <c r="G2695" s="112" t="b">
        <v>0</v>
      </c>
      <c r="H2695" s="112" t="b">
        <v>0</v>
      </c>
      <c r="I2695" s="112" t="b">
        <v>0</v>
      </c>
      <c r="J2695" s="112" t="b">
        <v>0</v>
      </c>
      <c r="K2695" s="112" t="b">
        <v>0</v>
      </c>
      <c r="L2695" s="112" t="b">
        <v>0</v>
      </c>
    </row>
    <row r="2696" spans="1:12" ht="15">
      <c r="A2696" s="112" t="s">
        <v>3097</v>
      </c>
      <c r="B2696" s="112" t="s">
        <v>3108</v>
      </c>
      <c r="C2696" s="112">
        <v>3</v>
      </c>
      <c r="D2696" s="117">
        <v>0.001373181234907198</v>
      </c>
      <c r="E2696" s="117">
        <v>1.4510794528553124</v>
      </c>
      <c r="F2696" s="112" t="s">
        <v>3047</v>
      </c>
      <c r="G2696" s="112" t="b">
        <v>0</v>
      </c>
      <c r="H2696" s="112" t="b">
        <v>0</v>
      </c>
      <c r="I2696" s="112" t="b">
        <v>0</v>
      </c>
      <c r="J2696" s="112" t="b">
        <v>0</v>
      </c>
      <c r="K2696" s="112" t="b">
        <v>0</v>
      </c>
      <c r="L2696" s="112" t="b">
        <v>0</v>
      </c>
    </row>
    <row r="2697" spans="1:12" ht="15">
      <c r="A2697" s="112" t="s">
        <v>3134</v>
      </c>
      <c r="B2697" s="112" t="s">
        <v>3338</v>
      </c>
      <c r="C2697" s="112">
        <v>3</v>
      </c>
      <c r="D2697" s="117">
        <v>0.0021683833261066355</v>
      </c>
      <c r="E2697" s="117">
        <v>2.405321962294637</v>
      </c>
      <c r="F2697" s="112" t="s">
        <v>3047</v>
      </c>
      <c r="G2697" s="112" t="b">
        <v>0</v>
      </c>
      <c r="H2697" s="112" t="b">
        <v>0</v>
      </c>
      <c r="I2697" s="112" t="b">
        <v>0</v>
      </c>
      <c r="J2697" s="112" t="b">
        <v>0</v>
      </c>
      <c r="K2697" s="112" t="b">
        <v>0</v>
      </c>
      <c r="L2697" s="112" t="b">
        <v>0</v>
      </c>
    </row>
    <row r="2698" spans="1:12" ht="15">
      <c r="A2698" s="112" t="s">
        <v>3338</v>
      </c>
      <c r="B2698" s="112" t="s">
        <v>3714</v>
      </c>
      <c r="C2698" s="112">
        <v>3</v>
      </c>
      <c r="D2698" s="117">
        <v>0.0021683833261066355</v>
      </c>
      <c r="E2698" s="117">
        <v>2.7732987475892314</v>
      </c>
      <c r="F2698" s="112" t="s">
        <v>3047</v>
      </c>
      <c r="G2698" s="112" t="b">
        <v>0</v>
      </c>
      <c r="H2698" s="112" t="b">
        <v>0</v>
      </c>
      <c r="I2698" s="112" t="b">
        <v>0</v>
      </c>
      <c r="J2698" s="112" t="b">
        <v>0</v>
      </c>
      <c r="K2698" s="112" t="b">
        <v>0</v>
      </c>
      <c r="L2698" s="112" t="b">
        <v>0</v>
      </c>
    </row>
    <row r="2699" spans="1:12" ht="15">
      <c r="A2699" s="112" t="s">
        <v>3084</v>
      </c>
      <c r="B2699" s="112" t="s">
        <v>3128</v>
      </c>
      <c r="C2699" s="112">
        <v>3</v>
      </c>
      <c r="D2699" s="117">
        <v>0.0021683833261066355</v>
      </c>
      <c r="E2699" s="117">
        <v>1.7880220044099377</v>
      </c>
      <c r="F2699" s="112" t="s">
        <v>3047</v>
      </c>
      <c r="G2699" s="112" t="b">
        <v>0</v>
      </c>
      <c r="H2699" s="112" t="b">
        <v>0</v>
      </c>
      <c r="I2699" s="112" t="b">
        <v>0</v>
      </c>
      <c r="J2699" s="112" t="b">
        <v>0</v>
      </c>
      <c r="K2699" s="112" t="b">
        <v>0</v>
      </c>
      <c r="L2699" s="112" t="b">
        <v>0</v>
      </c>
    </row>
    <row r="2700" spans="1:12" ht="15">
      <c r="A2700" s="112" t="s">
        <v>3128</v>
      </c>
      <c r="B2700" s="112" t="s">
        <v>3130</v>
      </c>
      <c r="C2700" s="112">
        <v>3</v>
      </c>
      <c r="D2700" s="117">
        <v>0.0021683833261066355</v>
      </c>
      <c r="E2700" s="117">
        <v>2.7732987475892314</v>
      </c>
      <c r="F2700" s="112" t="s">
        <v>3047</v>
      </c>
      <c r="G2700" s="112" t="b">
        <v>0</v>
      </c>
      <c r="H2700" s="112" t="b">
        <v>0</v>
      </c>
      <c r="I2700" s="112" t="b">
        <v>0</v>
      </c>
      <c r="J2700" s="112" t="b">
        <v>0</v>
      </c>
      <c r="K2700" s="112" t="b">
        <v>0</v>
      </c>
      <c r="L2700" s="112" t="b">
        <v>0</v>
      </c>
    </row>
    <row r="2701" spans="1:12" ht="15">
      <c r="A2701" s="112" t="s">
        <v>3078</v>
      </c>
      <c r="B2701" s="112" t="s">
        <v>3079</v>
      </c>
      <c r="C2701" s="112">
        <v>3</v>
      </c>
      <c r="D2701" s="117">
        <v>0.001373181234907198</v>
      </c>
      <c r="E2701" s="117">
        <v>1.0508476474036899</v>
      </c>
      <c r="F2701" s="112" t="s">
        <v>3047</v>
      </c>
      <c r="G2701" s="112" t="b">
        <v>1</v>
      </c>
      <c r="H2701" s="112" t="b">
        <v>0</v>
      </c>
      <c r="I2701" s="112" t="b">
        <v>0</v>
      </c>
      <c r="J2701" s="112" t="b">
        <v>0</v>
      </c>
      <c r="K2701" s="112" t="b">
        <v>0</v>
      </c>
      <c r="L2701" s="112" t="b">
        <v>0</v>
      </c>
    </row>
    <row r="2702" spans="1:12" ht="15">
      <c r="A2702" s="112" t="s">
        <v>3109</v>
      </c>
      <c r="B2702" s="112" t="s">
        <v>3091</v>
      </c>
      <c r="C2702" s="112">
        <v>2</v>
      </c>
      <c r="D2702" s="117">
        <v>0.0011111111111111111</v>
      </c>
      <c r="E2702" s="117">
        <v>1.1105409159076576</v>
      </c>
      <c r="F2702" s="112" t="s">
        <v>3047</v>
      </c>
      <c r="G2702" s="112" t="b">
        <v>0</v>
      </c>
      <c r="H2702" s="112" t="b">
        <v>0</v>
      </c>
      <c r="I2702" s="112" t="b">
        <v>0</v>
      </c>
      <c r="J2702" s="112" t="b">
        <v>0</v>
      </c>
      <c r="K2702" s="112" t="b">
        <v>0</v>
      </c>
      <c r="L2702" s="112" t="b">
        <v>0</v>
      </c>
    </row>
    <row r="2703" spans="1:12" ht="15">
      <c r="A2703" s="112" t="s">
        <v>3686</v>
      </c>
      <c r="B2703" s="112" t="s">
        <v>3579</v>
      </c>
      <c r="C2703" s="112">
        <v>2</v>
      </c>
      <c r="D2703" s="117">
        <v>0.0014455888840710902</v>
      </c>
      <c r="E2703" s="117">
        <v>2.949390006644913</v>
      </c>
      <c r="F2703" s="112" t="s">
        <v>3047</v>
      </c>
      <c r="G2703" s="112" t="b">
        <v>0</v>
      </c>
      <c r="H2703" s="112" t="b">
        <v>0</v>
      </c>
      <c r="I2703" s="112" t="b">
        <v>0</v>
      </c>
      <c r="J2703" s="112" t="b">
        <v>0</v>
      </c>
      <c r="K2703" s="112" t="b">
        <v>0</v>
      </c>
      <c r="L2703" s="112" t="b">
        <v>0</v>
      </c>
    </row>
    <row r="2704" spans="1:12" ht="15">
      <c r="A2704" s="112" t="s">
        <v>3579</v>
      </c>
      <c r="B2704" s="112" t="s">
        <v>3495</v>
      </c>
      <c r="C2704" s="112">
        <v>2</v>
      </c>
      <c r="D2704" s="117">
        <v>0.0014455888840710902</v>
      </c>
      <c r="E2704" s="117">
        <v>2.7732987475892314</v>
      </c>
      <c r="F2704" s="112" t="s">
        <v>3047</v>
      </c>
      <c r="G2704" s="112" t="b">
        <v>0</v>
      </c>
      <c r="H2704" s="112" t="b">
        <v>0</v>
      </c>
      <c r="I2704" s="112" t="b">
        <v>0</v>
      </c>
      <c r="J2704" s="112" t="b">
        <v>0</v>
      </c>
      <c r="K2704" s="112" t="b">
        <v>0</v>
      </c>
      <c r="L2704" s="112" t="b">
        <v>0</v>
      </c>
    </row>
    <row r="2705" spans="1:12" ht="15">
      <c r="A2705" s="112" t="s">
        <v>3181</v>
      </c>
      <c r="B2705" s="112" t="s">
        <v>3153</v>
      </c>
      <c r="C2705" s="112">
        <v>2</v>
      </c>
      <c r="D2705" s="117">
        <v>0.0014455888840710902</v>
      </c>
      <c r="E2705" s="117">
        <v>2.7732987475892314</v>
      </c>
      <c r="F2705" s="112" t="s">
        <v>3047</v>
      </c>
      <c r="G2705" s="112" t="b">
        <v>0</v>
      </c>
      <c r="H2705" s="112" t="b">
        <v>0</v>
      </c>
      <c r="I2705" s="112" t="b">
        <v>0</v>
      </c>
      <c r="J2705" s="112" t="b">
        <v>0</v>
      </c>
      <c r="K2705" s="112" t="b">
        <v>0</v>
      </c>
      <c r="L2705" s="112" t="b">
        <v>0</v>
      </c>
    </row>
    <row r="2706" spans="1:12" ht="15">
      <c r="A2706" s="112" t="s">
        <v>3153</v>
      </c>
      <c r="B2706" s="112" t="s">
        <v>3110</v>
      </c>
      <c r="C2706" s="112">
        <v>2</v>
      </c>
      <c r="D2706" s="117">
        <v>0.0014455888840710902</v>
      </c>
      <c r="E2706" s="117">
        <v>2.375358738917194</v>
      </c>
      <c r="F2706" s="112" t="s">
        <v>3047</v>
      </c>
      <c r="G2706" s="112" t="b">
        <v>0</v>
      </c>
      <c r="H2706" s="112" t="b">
        <v>0</v>
      </c>
      <c r="I2706" s="112" t="b">
        <v>0</v>
      </c>
      <c r="J2706" s="112" t="b">
        <v>0</v>
      </c>
      <c r="K2706" s="112" t="b">
        <v>0</v>
      </c>
      <c r="L2706" s="112" t="b">
        <v>0</v>
      </c>
    </row>
    <row r="2707" spans="1:12" ht="15">
      <c r="A2707" s="112" t="s">
        <v>3180</v>
      </c>
      <c r="B2707" s="112" t="s">
        <v>3119</v>
      </c>
      <c r="C2707" s="112">
        <v>2</v>
      </c>
      <c r="D2707" s="117">
        <v>0.0011111111111111111</v>
      </c>
      <c r="E2707" s="117">
        <v>2.5514499979728753</v>
      </c>
      <c r="F2707" s="112" t="s">
        <v>3047</v>
      </c>
      <c r="G2707" s="112" t="b">
        <v>0</v>
      </c>
      <c r="H2707" s="112" t="b">
        <v>0</v>
      </c>
      <c r="I2707" s="112" t="b">
        <v>0</v>
      </c>
      <c r="J2707" s="112" t="b">
        <v>0</v>
      </c>
      <c r="K2707" s="112" t="b">
        <v>0</v>
      </c>
      <c r="L2707" s="112" t="b">
        <v>0</v>
      </c>
    </row>
    <row r="2708" spans="1:12" ht="15">
      <c r="A2708" s="112" t="s">
        <v>3861</v>
      </c>
      <c r="B2708" s="112" t="s">
        <v>4549</v>
      </c>
      <c r="C2708" s="112">
        <v>2</v>
      </c>
      <c r="D2708" s="117">
        <v>0.0011111111111111111</v>
      </c>
      <c r="E2708" s="117">
        <v>2.949390006644913</v>
      </c>
      <c r="F2708" s="112" t="s">
        <v>3047</v>
      </c>
      <c r="G2708" s="112" t="b">
        <v>0</v>
      </c>
      <c r="H2708" s="112" t="b">
        <v>0</v>
      </c>
      <c r="I2708" s="112" t="b">
        <v>0</v>
      </c>
      <c r="J2708" s="112" t="b">
        <v>0</v>
      </c>
      <c r="K2708" s="112" t="b">
        <v>0</v>
      </c>
      <c r="L2708" s="112" t="b">
        <v>0</v>
      </c>
    </row>
    <row r="2709" spans="1:12" ht="15">
      <c r="A2709" s="112" t="s">
        <v>3279</v>
      </c>
      <c r="B2709" s="112" t="s">
        <v>3488</v>
      </c>
      <c r="C2709" s="112">
        <v>2</v>
      </c>
      <c r="D2709" s="117">
        <v>0.0014455888840710902</v>
      </c>
      <c r="E2709" s="117">
        <v>2.949390006644913</v>
      </c>
      <c r="F2709" s="112" t="s">
        <v>3047</v>
      </c>
      <c r="G2709" s="112" t="b">
        <v>0</v>
      </c>
      <c r="H2709" s="112" t="b">
        <v>0</v>
      </c>
      <c r="I2709" s="112" t="b">
        <v>0</v>
      </c>
      <c r="J2709" s="112" t="b">
        <v>0</v>
      </c>
      <c r="K2709" s="112" t="b">
        <v>0</v>
      </c>
      <c r="L2709" s="112" t="b">
        <v>0</v>
      </c>
    </row>
    <row r="2710" spans="1:12" ht="15">
      <c r="A2710" s="112" t="s">
        <v>3115</v>
      </c>
      <c r="B2710" s="112" t="s">
        <v>3138</v>
      </c>
      <c r="C2710" s="112">
        <v>2</v>
      </c>
      <c r="D2710" s="117">
        <v>0.0014455888840710902</v>
      </c>
      <c r="E2710" s="117">
        <v>1.8032619709666746</v>
      </c>
      <c r="F2710" s="112" t="s">
        <v>3047</v>
      </c>
      <c r="G2710" s="112" t="b">
        <v>0</v>
      </c>
      <c r="H2710" s="112" t="b">
        <v>0</v>
      </c>
      <c r="I2710" s="112" t="b">
        <v>0</v>
      </c>
      <c r="J2710" s="112" t="b">
        <v>0</v>
      </c>
      <c r="K2710" s="112" t="b">
        <v>0</v>
      </c>
      <c r="L2710" s="112" t="b">
        <v>0</v>
      </c>
    </row>
    <row r="2711" spans="1:12" ht="15">
      <c r="A2711" s="112" t="s">
        <v>3396</v>
      </c>
      <c r="B2711" s="112" t="s">
        <v>3132</v>
      </c>
      <c r="C2711" s="112">
        <v>2</v>
      </c>
      <c r="D2711" s="117">
        <v>0.0014455888840710902</v>
      </c>
      <c r="E2711" s="117">
        <v>2.120086233813888</v>
      </c>
      <c r="F2711" s="112" t="s">
        <v>3047</v>
      </c>
      <c r="G2711" s="112" t="b">
        <v>0</v>
      </c>
      <c r="H2711" s="112" t="b">
        <v>0</v>
      </c>
      <c r="I2711" s="112" t="b">
        <v>0</v>
      </c>
      <c r="J2711" s="112" t="b">
        <v>0</v>
      </c>
      <c r="K2711" s="112" t="b">
        <v>0</v>
      </c>
      <c r="L2711" s="112" t="b">
        <v>0</v>
      </c>
    </row>
    <row r="2712" spans="1:12" ht="15">
      <c r="A2712" s="112" t="s">
        <v>3183</v>
      </c>
      <c r="B2712" s="112" t="s">
        <v>3138</v>
      </c>
      <c r="C2712" s="112">
        <v>2</v>
      </c>
      <c r="D2712" s="117">
        <v>0.0014455888840710902</v>
      </c>
      <c r="E2712" s="117">
        <v>1.9282007075749747</v>
      </c>
      <c r="F2712" s="112" t="s">
        <v>3047</v>
      </c>
      <c r="G2712" s="112" t="b">
        <v>0</v>
      </c>
      <c r="H2712" s="112" t="b">
        <v>0</v>
      </c>
      <c r="I2712" s="112" t="b">
        <v>0</v>
      </c>
      <c r="J2712" s="112" t="b">
        <v>0</v>
      </c>
      <c r="K2712" s="112" t="b">
        <v>0</v>
      </c>
      <c r="L2712" s="112" t="b">
        <v>0</v>
      </c>
    </row>
    <row r="2713" spans="1:12" ht="15">
      <c r="A2713" s="112" t="s">
        <v>3090</v>
      </c>
      <c r="B2713" s="112" t="s">
        <v>3142</v>
      </c>
      <c r="C2713" s="112">
        <v>2</v>
      </c>
      <c r="D2713" s="117">
        <v>0.0014455888840710902</v>
      </c>
      <c r="E2713" s="117">
        <v>0.9951474972055879</v>
      </c>
      <c r="F2713" s="112" t="s">
        <v>3047</v>
      </c>
      <c r="G2713" s="112" t="b">
        <v>0</v>
      </c>
      <c r="H2713" s="112" t="b">
        <v>0</v>
      </c>
      <c r="I2713" s="112" t="b">
        <v>0</v>
      </c>
      <c r="J2713" s="112" t="b">
        <v>0</v>
      </c>
      <c r="K2713" s="112" t="b">
        <v>0</v>
      </c>
      <c r="L2713" s="112" t="b">
        <v>0</v>
      </c>
    </row>
    <row r="2714" spans="1:12" ht="15">
      <c r="A2714" s="112" t="s">
        <v>3099</v>
      </c>
      <c r="B2714" s="112" t="s">
        <v>3080</v>
      </c>
      <c r="C2714" s="112">
        <v>2</v>
      </c>
      <c r="D2714" s="117">
        <v>0.0014455888840710902</v>
      </c>
      <c r="E2714" s="117">
        <v>0.6527248163833818</v>
      </c>
      <c r="F2714" s="112" t="s">
        <v>3047</v>
      </c>
      <c r="G2714" s="112" t="b">
        <v>0</v>
      </c>
      <c r="H2714" s="112" t="b">
        <v>0</v>
      </c>
      <c r="I2714" s="112" t="b">
        <v>0</v>
      </c>
      <c r="J2714" s="112" t="b">
        <v>0</v>
      </c>
      <c r="K2714" s="112" t="b">
        <v>0</v>
      </c>
      <c r="L2714" s="112" t="b">
        <v>0</v>
      </c>
    </row>
    <row r="2715" spans="1:12" ht="15">
      <c r="A2715" s="112" t="s">
        <v>3121</v>
      </c>
      <c r="B2715" s="112" t="s">
        <v>3169</v>
      </c>
      <c r="C2715" s="112">
        <v>2</v>
      </c>
      <c r="D2715" s="117">
        <v>0.0011111111111111111</v>
      </c>
      <c r="E2715" s="117">
        <v>1.9493900066449128</v>
      </c>
      <c r="F2715" s="112" t="s">
        <v>3047</v>
      </c>
      <c r="G2715" s="112" t="b">
        <v>0</v>
      </c>
      <c r="H2715" s="112" t="b">
        <v>0</v>
      </c>
      <c r="I2715" s="112" t="b">
        <v>0</v>
      </c>
      <c r="J2715" s="112" t="b">
        <v>0</v>
      </c>
      <c r="K2715" s="112" t="b">
        <v>0</v>
      </c>
      <c r="L2715" s="112" t="b">
        <v>0</v>
      </c>
    </row>
    <row r="2716" spans="1:12" ht="15">
      <c r="A2716" s="112" t="s">
        <v>3169</v>
      </c>
      <c r="B2716" s="112" t="s">
        <v>3267</v>
      </c>
      <c r="C2716" s="112">
        <v>2</v>
      </c>
      <c r="D2716" s="117">
        <v>0.0011111111111111111</v>
      </c>
      <c r="E2716" s="117">
        <v>2.5514499979728753</v>
      </c>
      <c r="F2716" s="112" t="s">
        <v>3047</v>
      </c>
      <c r="G2716" s="112" t="b">
        <v>0</v>
      </c>
      <c r="H2716" s="112" t="b">
        <v>0</v>
      </c>
      <c r="I2716" s="112" t="b">
        <v>0</v>
      </c>
      <c r="J2716" s="112" t="b">
        <v>1</v>
      </c>
      <c r="K2716" s="112" t="b">
        <v>0</v>
      </c>
      <c r="L2716" s="112" t="b">
        <v>0</v>
      </c>
    </row>
    <row r="2717" spans="1:12" ht="15">
      <c r="A2717" s="112" t="s">
        <v>3267</v>
      </c>
      <c r="B2717" s="112" t="s">
        <v>3268</v>
      </c>
      <c r="C2717" s="112">
        <v>2</v>
      </c>
      <c r="D2717" s="117">
        <v>0.0011111111111111111</v>
      </c>
      <c r="E2717" s="117">
        <v>2.7732987475892314</v>
      </c>
      <c r="F2717" s="112" t="s">
        <v>3047</v>
      </c>
      <c r="G2717" s="112" t="b">
        <v>1</v>
      </c>
      <c r="H2717" s="112" t="b">
        <v>0</v>
      </c>
      <c r="I2717" s="112" t="b">
        <v>0</v>
      </c>
      <c r="J2717" s="112" t="b">
        <v>0</v>
      </c>
      <c r="K2717" s="112" t="b">
        <v>0</v>
      </c>
      <c r="L2717" s="112" t="b">
        <v>0</v>
      </c>
    </row>
    <row r="2718" spans="1:12" ht="15">
      <c r="A2718" s="112" t="s">
        <v>3268</v>
      </c>
      <c r="B2718" s="112" t="s">
        <v>3244</v>
      </c>
      <c r="C2718" s="112">
        <v>2</v>
      </c>
      <c r="D2718" s="117">
        <v>0.0011111111111111111</v>
      </c>
      <c r="E2718" s="117">
        <v>2.7732987475892314</v>
      </c>
      <c r="F2718" s="112" t="s">
        <v>3047</v>
      </c>
      <c r="G2718" s="112" t="b">
        <v>0</v>
      </c>
      <c r="H2718" s="112" t="b">
        <v>0</v>
      </c>
      <c r="I2718" s="112" t="b">
        <v>0</v>
      </c>
      <c r="J2718" s="112" t="b">
        <v>0</v>
      </c>
      <c r="K2718" s="112" t="b">
        <v>0</v>
      </c>
      <c r="L2718" s="112" t="b">
        <v>0</v>
      </c>
    </row>
    <row r="2719" spans="1:12" ht="15">
      <c r="A2719" s="112" t="s">
        <v>3244</v>
      </c>
      <c r="B2719" s="112" t="s">
        <v>3118</v>
      </c>
      <c r="C2719" s="112">
        <v>2</v>
      </c>
      <c r="D2719" s="117">
        <v>0.0011111111111111111</v>
      </c>
      <c r="E2719" s="117">
        <v>2.6483600109809315</v>
      </c>
      <c r="F2719" s="112" t="s">
        <v>3047</v>
      </c>
      <c r="G2719" s="112" t="b">
        <v>0</v>
      </c>
      <c r="H2719" s="112" t="b">
        <v>0</v>
      </c>
      <c r="I2719" s="112" t="b">
        <v>0</v>
      </c>
      <c r="J2719" s="112" t="b">
        <v>0</v>
      </c>
      <c r="K2719" s="112" t="b">
        <v>0</v>
      </c>
      <c r="L2719" s="112" t="b">
        <v>0</v>
      </c>
    </row>
    <row r="2720" spans="1:12" ht="15">
      <c r="A2720" s="112" t="s">
        <v>3118</v>
      </c>
      <c r="B2720" s="112" t="s">
        <v>3206</v>
      </c>
      <c r="C2720" s="112">
        <v>2</v>
      </c>
      <c r="D2720" s="117">
        <v>0.0011111111111111111</v>
      </c>
      <c r="E2720" s="117">
        <v>2.47226875192525</v>
      </c>
      <c r="F2720" s="112" t="s">
        <v>3047</v>
      </c>
      <c r="G2720" s="112" t="b">
        <v>0</v>
      </c>
      <c r="H2720" s="112" t="b">
        <v>0</v>
      </c>
      <c r="I2720" s="112" t="b">
        <v>0</v>
      </c>
      <c r="J2720" s="112" t="b">
        <v>0</v>
      </c>
      <c r="K2720" s="112" t="b">
        <v>0</v>
      </c>
      <c r="L2720" s="112" t="b">
        <v>0</v>
      </c>
    </row>
    <row r="2721" spans="1:12" ht="15">
      <c r="A2721" s="112" t="s">
        <v>3105</v>
      </c>
      <c r="B2721" s="112" t="s">
        <v>3220</v>
      </c>
      <c r="C2721" s="112">
        <v>2</v>
      </c>
      <c r="D2721" s="117">
        <v>0.0011111111111111111</v>
      </c>
      <c r="E2721" s="117">
        <v>1.995147497205588</v>
      </c>
      <c r="F2721" s="112" t="s">
        <v>3047</v>
      </c>
      <c r="G2721" s="112" t="b">
        <v>0</v>
      </c>
      <c r="H2721" s="112" t="b">
        <v>0</v>
      </c>
      <c r="I2721" s="112" t="b">
        <v>0</v>
      </c>
      <c r="J2721" s="112" t="b">
        <v>0</v>
      </c>
      <c r="K2721" s="112" t="b">
        <v>0</v>
      </c>
      <c r="L2721" s="112" t="b">
        <v>0</v>
      </c>
    </row>
    <row r="2722" spans="1:12" ht="15">
      <c r="A2722" s="112" t="s">
        <v>3220</v>
      </c>
      <c r="B2722" s="112" t="s">
        <v>3099</v>
      </c>
      <c r="C2722" s="112">
        <v>2</v>
      </c>
      <c r="D2722" s="117">
        <v>0.0011111111111111111</v>
      </c>
      <c r="E2722" s="117">
        <v>1.9079973214866877</v>
      </c>
      <c r="F2722" s="112" t="s">
        <v>3047</v>
      </c>
      <c r="G2722" s="112" t="b">
        <v>0</v>
      </c>
      <c r="H2722" s="112" t="b">
        <v>0</v>
      </c>
      <c r="I2722" s="112" t="b">
        <v>0</v>
      </c>
      <c r="J2722" s="112" t="b">
        <v>0</v>
      </c>
      <c r="K2722" s="112" t="b">
        <v>0</v>
      </c>
      <c r="L2722" s="112" t="b">
        <v>0</v>
      </c>
    </row>
    <row r="2723" spans="1:12" ht="15">
      <c r="A2723" s="112" t="s">
        <v>3099</v>
      </c>
      <c r="B2723" s="112" t="s">
        <v>3291</v>
      </c>
      <c r="C2723" s="112">
        <v>2</v>
      </c>
      <c r="D2723" s="117">
        <v>0.0011111111111111111</v>
      </c>
      <c r="E2723" s="117">
        <v>2.209027317150669</v>
      </c>
      <c r="F2723" s="112" t="s">
        <v>3047</v>
      </c>
      <c r="G2723" s="112" t="b">
        <v>0</v>
      </c>
      <c r="H2723" s="112" t="b">
        <v>0</v>
      </c>
      <c r="I2723" s="112" t="b">
        <v>0</v>
      </c>
      <c r="J2723" s="112" t="b">
        <v>0</v>
      </c>
      <c r="K2723" s="112" t="b">
        <v>0</v>
      </c>
      <c r="L2723" s="112" t="b">
        <v>0</v>
      </c>
    </row>
    <row r="2724" spans="1:12" ht="15">
      <c r="A2724" s="112" t="s">
        <v>3291</v>
      </c>
      <c r="B2724" s="112" t="s">
        <v>3269</v>
      </c>
      <c r="C2724" s="112">
        <v>2</v>
      </c>
      <c r="D2724" s="117">
        <v>0.0011111111111111111</v>
      </c>
      <c r="E2724" s="117">
        <v>2.949390006644913</v>
      </c>
      <c r="F2724" s="112" t="s">
        <v>3047</v>
      </c>
      <c r="G2724" s="112" t="b">
        <v>0</v>
      </c>
      <c r="H2724" s="112" t="b">
        <v>0</v>
      </c>
      <c r="I2724" s="112" t="b">
        <v>0</v>
      </c>
      <c r="J2724" s="112" t="b">
        <v>0</v>
      </c>
      <c r="K2724" s="112" t="b">
        <v>0</v>
      </c>
      <c r="L2724" s="112" t="b">
        <v>0</v>
      </c>
    </row>
    <row r="2725" spans="1:12" ht="15">
      <c r="A2725" s="112" t="s">
        <v>3269</v>
      </c>
      <c r="B2725" s="112" t="s">
        <v>3292</v>
      </c>
      <c r="C2725" s="112">
        <v>2</v>
      </c>
      <c r="D2725" s="117">
        <v>0.0011111111111111111</v>
      </c>
      <c r="E2725" s="117">
        <v>2.949390006644913</v>
      </c>
      <c r="F2725" s="112" t="s">
        <v>3047</v>
      </c>
      <c r="G2725" s="112" t="b">
        <v>0</v>
      </c>
      <c r="H2725" s="112" t="b">
        <v>0</v>
      </c>
      <c r="I2725" s="112" t="b">
        <v>0</v>
      </c>
      <c r="J2725" s="112" t="b">
        <v>0</v>
      </c>
      <c r="K2725" s="112" t="b">
        <v>0</v>
      </c>
      <c r="L2725" s="112" t="b">
        <v>0</v>
      </c>
    </row>
    <row r="2726" spans="1:12" ht="15">
      <c r="A2726" s="112" t="s">
        <v>3292</v>
      </c>
      <c r="B2726" s="112" t="s">
        <v>3293</v>
      </c>
      <c r="C2726" s="112">
        <v>2</v>
      </c>
      <c r="D2726" s="117">
        <v>0.0011111111111111111</v>
      </c>
      <c r="E2726" s="117">
        <v>2.949390006644913</v>
      </c>
      <c r="F2726" s="112" t="s">
        <v>3047</v>
      </c>
      <c r="G2726" s="112" t="b">
        <v>0</v>
      </c>
      <c r="H2726" s="112" t="b">
        <v>0</v>
      </c>
      <c r="I2726" s="112" t="b">
        <v>0</v>
      </c>
      <c r="J2726" s="112" t="b">
        <v>0</v>
      </c>
      <c r="K2726" s="112" t="b">
        <v>0</v>
      </c>
      <c r="L2726" s="112" t="b">
        <v>0</v>
      </c>
    </row>
    <row r="2727" spans="1:12" ht="15">
      <c r="A2727" s="112" t="s">
        <v>3293</v>
      </c>
      <c r="B2727" s="112" t="s">
        <v>3099</v>
      </c>
      <c r="C2727" s="112">
        <v>2</v>
      </c>
      <c r="D2727" s="117">
        <v>0.0011111111111111111</v>
      </c>
      <c r="E2727" s="117">
        <v>2.209027317150669</v>
      </c>
      <c r="F2727" s="112" t="s">
        <v>3047</v>
      </c>
      <c r="G2727" s="112" t="b">
        <v>0</v>
      </c>
      <c r="H2727" s="112" t="b">
        <v>0</v>
      </c>
      <c r="I2727" s="112" t="b">
        <v>0</v>
      </c>
      <c r="J2727" s="112" t="b">
        <v>0</v>
      </c>
      <c r="K2727" s="112" t="b">
        <v>0</v>
      </c>
      <c r="L2727" s="112" t="b">
        <v>0</v>
      </c>
    </row>
    <row r="2728" spans="1:12" ht="15">
      <c r="A2728" s="112" t="s">
        <v>3132</v>
      </c>
      <c r="B2728" s="112" t="s">
        <v>3294</v>
      </c>
      <c r="C2728" s="112">
        <v>2</v>
      </c>
      <c r="D2728" s="117">
        <v>0.0011111111111111111</v>
      </c>
      <c r="E2728" s="117">
        <v>2.2961774928695693</v>
      </c>
      <c r="F2728" s="112" t="s">
        <v>3047</v>
      </c>
      <c r="G2728" s="112" t="b">
        <v>0</v>
      </c>
      <c r="H2728" s="112" t="b">
        <v>0</v>
      </c>
      <c r="I2728" s="112" t="b">
        <v>0</v>
      </c>
      <c r="J2728" s="112" t="b">
        <v>0</v>
      </c>
      <c r="K2728" s="112" t="b">
        <v>0</v>
      </c>
      <c r="L2728" s="112" t="b">
        <v>0</v>
      </c>
    </row>
    <row r="2729" spans="1:12" ht="15">
      <c r="A2729" s="112" t="s">
        <v>3294</v>
      </c>
      <c r="B2729" s="112" t="s">
        <v>3150</v>
      </c>
      <c r="C2729" s="112">
        <v>2</v>
      </c>
      <c r="D2729" s="117">
        <v>0.0011111111111111111</v>
      </c>
      <c r="E2729" s="117">
        <v>2.7732987475892314</v>
      </c>
      <c r="F2729" s="112" t="s">
        <v>3047</v>
      </c>
      <c r="G2729" s="112" t="b">
        <v>0</v>
      </c>
      <c r="H2729" s="112" t="b">
        <v>0</v>
      </c>
      <c r="I2729" s="112" t="b">
        <v>0</v>
      </c>
      <c r="J2729" s="112" t="b">
        <v>1</v>
      </c>
      <c r="K2729" s="112" t="b">
        <v>0</v>
      </c>
      <c r="L2729" s="112" t="b">
        <v>0</v>
      </c>
    </row>
    <row r="2730" spans="1:12" ht="15">
      <c r="A2730" s="112" t="s">
        <v>3090</v>
      </c>
      <c r="B2730" s="112" t="s">
        <v>3126</v>
      </c>
      <c r="C2730" s="112">
        <v>2</v>
      </c>
      <c r="D2730" s="117">
        <v>0.0011111111111111111</v>
      </c>
      <c r="E2730" s="117">
        <v>1.0199710809306202</v>
      </c>
      <c r="F2730" s="112" t="s">
        <v>3047</v>
      </c>
      <c r="G2730" s="112" t="b">
        <v>0</v>
      </c>
      <c r="H2730" s="112" t="b">
        <v>0</v>
      </c>
      <c r="I2730" s="112" t="b">
        <v>0</v>
      </c>
      <c r="J2730" s="112" t="b">
        <v>0</v>
      </c>
      <c r="K2730" s="112" t="b">
        <v>0</v>
      </c>
      <c r="L2730" s="112" t="b">
        <v>0</v>
      </c>
    </row>
    <row r="2731" spans="1:12" ht="15">
      <c r="A2731" s="112" t="s">
        <v>3174</v>
      </c>
      <c r="B2731" s="112" t="s">
        <v>3094</v>
      </c>
      <c r="C2731" s="112">
        <v>2</v>
      </c>
      <c r="D2731" s="117">
        <v>0.0011111111111111111</v>
      </c>
      <c r="E2731" s="117">
        <v>1.250420002308894</v>
      </c>
      <c r="F2731" s="112" t="s">
        <v>3047</v>
      </c>
      <c r="G2731" s="112" t="b">
        <v>0</v>
      </c>
      <c r="H2731" s="112" t="b">
        <v>0</v>
      </c>
      <c r="I2731" s="112" t="b">
        <v>0</v>
      </c>
      <c r="J2731" s="112" t="b">
        <v>0</v>
      </c>
      <c r="K2731" s="112" t="b">
        <v>0</v>
      </c>
      <c r="L2731" s="112" t="b">
        <v>0</v>
      </c>
    </row>
    <row r="2732" spans="1:12" ht="15">
      <c r="A2732" s="112" t="s">
        <v>3094</v>
      </c>
      <c r="B2732" s="112" t="s">
        <v>3126</v>
      </c>
      <c r="C2732" s="112">
        <v>2</v>
      </c>
      <c r="D2732" s="117">
        <v>0.0011111111111111111</v>
      </c>
      <c r="E2732" s="117">
        <v>1.0199710809306202</v>
      </c>
      <c r="F2732" s="112" t="s">
        <v>3047</v>
      </c>
      <c r="G2732" s="112" t="b">
        <v>0</v>
      </c>
      <c r="H2732" s="112" t="b">
        <v>0</v>
      </c>
      <c r="I2732" s="112" t="b">
        <v>0</v>
      </c>
      <c r="J2732" s="112" t="b">
        <v>0</v>
      </c>
      <c r="K2732" s="112" t="b">
        <v>0</v>
      </c>
      <c r="L2732" s="112" t="b">
        <v>0</v>
      </c>
    </row>
    <row r="2733" spans="1:12" ht="15">
      <c r="A2733" s="112" t="s">
        <v>3174</v>
      </c>
      <c r="B2733" s="112" t="s">
        <v>3190</v>
      </c>
      <c r="C2733" s="112">
        <v>2</v>
      </c>
      <c r="D2733" s="117">
        <v>0.0011111111111111111</v>
      </c>
      <c r="E2733" s="117">
        <v>1.9493900066449128</v>
      </c>
      <c r="F2733" s="112" t="s">
        <v>3047</v>
      </c>
      <c r="G2733" s="112" t="b">
        <v>0</v>
      </c>
      <c r="H2733" s="112" t="b">
        <v>0</v>
      </c>
      <c r="I2733" s="112" t="b">
        <v>0</v>
      </c>
      <c r="J2733" s="112" t="b">
        <v>0</v>
      </c>
      <c r="K2733" s="112" t="b">
        <v>0</v>
      </c>
      <c r="L2733" s="112" t="b">
        <v>0</v>
      </c>
    </row>
    <row r="2734" spans="1:12" ht="15">
      <c r="A2734" s="112" t="s">
        <v>3145</v>
      </c>
      <c r="B2734" s="112" t="s">
        <v>3146</v>
      </c>
      <c r="C2734" s="112">
        <v>2</v>
      </c>
      <c r="D2734" s="117">
        <v>0.0011111111111111111</v>
      </c>
      <c r="E2734" s="117">
        <v>2.250420002308894</v>
      </c>
      <c r="F2734" s="112" t="s">
        <v>3047</v>
      </c>
      <c r="G2734" s="112" t="b">
        <v>0</v>
      </c>
      <c r="H2734" s="112" t="b">
        <v>0</v>
      </c>
      <c r="I2734" s="112" t="b">
        <v>0</v>
      </c>
      <c r="J2734" s="112" t="b">
        <v>0</v>
      </c>
      <c r="K2734" s="112" t="b">
        <v>0</v>
      </c>
      <c r="L2734" s="112" t="b">
        <v>0</v>
      </c>
    </row>
    <row r="2735" spans="1:12" ht="15">
      <c r="A2735" s="112" t="s">
        <v>3146</v>
      </c>
      <c r="B2735" s="112" t="s">
        <v>3528</v>
      </c>
      <c r="C2735" s="112">
        <v>2</v>
      </c>
      <c r="D2735" s="117">
        <v>0.0011111111111111111</v>
      </c>
      <c r="E2735" s="117">
        <v>2.47226875192525</v>
      </c>
      <c r="F2735" s="112" t="s">
        <v>3047</v>
      </c>
      <c r="G2735" s="112" t="b">
        <v>0</v>
      </c>
      <c r="H2735" s="112" t="b">
        <v>0</v>
      </c>
      <c r="I2735" s="112" t="b">
        <v>0</v>
      </c>
      <c r="J2735" s="112" t="b">
        <v>0</v>
      </c>
      <c r="K2735" s="112" t="b">
        <v>0</v>
      </c>
      <c r="L2735" s="112" t="b">
        <v>0</v>
      </c>
    </row>
    <row r="2736" spans="1:12" ht="15">
      <c r="A2736" s="112" t="s">
        <v>3528</v>
      </c>
      <c r="B2736" s="112" t="s">
        <v>3091</v>
      </c>
      <c r="C2736" s="112">
        <v>2</v>
      </c>
      <c r="D2736" s="117">
        <v>0.0011111111111111111</v>
      </c>
      <c r="E2736" s="117">
        <v>1.7126009072356199</v>
      </c>
      <c r="F2736" s="112" t="s">
        <v>3047</v>
      </c>
      <c r="G2736" s="112" t="b">
        <v>0</v>
      </c>
      <c r="H2736" s="112" t="b">
        <v>0</v>
      </c>
      <c r="I2736" s="112" t="b">
        <v>0</v>
      </c>
      <c r="J2736" s="112" t="b">
        <v>0</v>
      </c>
      <c r="K2736" s="112" t="b">
        <v>0</v>
      </c>
      <c r="L2736" s="112" t="b">
        <v>0</v>
      </c>
    </row>
    <row r="2737" spans="1:12" ht="15">
      <c r="A2737" s="112" t="s">
        <v>3091</v>
      </c>
      <c r="B2737" s="112" t="s">
        <v>3098</v>
      </c>
      <c r="C2737" s="112">
        <v>2</v>
      </c>
      <c r="D2737" s="117">
        <v>0.0011111111111111111</v>
      </c>
      <c r="E2737" s="117">
        <v>1.0435941262770443</v>
      </c>
      <c r="F2737" s="112" t="s">
        <v>3047</v>
      </c>
      <c r="G2737" s="112" t="b">
        <v>0</v>
      </c>
      <c r="H2737" s="112" t="b">
        <v>0</v>
      </c>
      <c r="I2737" s="112" t="b">
        <v>0</v>
      </c>
      <c r="J2737" s="112" t="b">
        <v>0</v>
      </c>
      <c r="K2737" s="112" t="b">
        <v>0</v>
      </c>
      <c r="L2737" s="112" t="b">
        <v>0</v>
      </c>
    </row>
    <row r="2738" spans="1:12" ht="15">
      <c r="A2738" s="112" t="s">
        <v>3081</v>
      </c>
      <c r="B2738" s="112" t="s">
        <v>3098</v>
      </c>
      <c r="C2738" s="112">
        <v>2</v>
      </c>
      <c r="D2738" s="117">
        <v>0.0011111111111111111</v>
      </c>
      <c r="E2738" s="117">
        <v>0.8868080224167496</v>
      </c>
      <c r="F2738" s="112" t="s">
        <v>3047</v>
      </c>
      <c r="G2738" s="112" t="b">
        <v>0</v>
      </c>
      <c r="H2738" s="112" t="b">
        <v>0</v>
      </c>
      <c r="I2738" s="112" t="b">
        <v>0</v>
      </c>
      <c r="J2738" s="112" t="b">
        <v>0</v>
      </c>
      <c r="K2738" s="112" t="b">
        <v>0</v>
      </c>
      <c r="L2738" s="112" t="b">
        <v>0</v>
      </c>
    </row>
    <row r="2739" spans="1:12" ht="15">
      <c r="A2739" s="112" t="s">
        <v>3098</v>
      </c>
      <c r="B2739" s="112" t="s">
        <v>3098</v>
      </c>
      <c r="C2739" s="112">
        <v>2</v>
      </c>
      <c r="D2739" s="117">
        <v>0.0011111111111111111</v>
      </c>
      <c r="E2739" s="117">
        <v>1.229230703238956</v>
      </c>
      <c r="F2739" s="112" t="s">
        <v>3047</v>
      </c>
      <c r="G2739" s="112" t="b">
        <v>0</v>
      </c>
      <c r="H2739" s="112" t="b">
        <v>0</v>
      </c>
      <c r="I2739" s="112" t="b">
        <v>0</v>
      </c>
      <c r="J2739" s="112" t="b">
        <v>0</v>
      </c>
      <c r="K2739" s="112" t="b">
        <v>0</v>
      </c>
      <c r="L2739" s="112" t="b">
        <v>0</v>
      </c>
    </row>
    <row r="2740" spans="1:12" ht="15">
      <c r="A2740" s="112" t="s">
        <v>3098</v>
      </c>
      <c r="B2740" s="112" t="s">
        <v>3091</v>
      </c>
      <c r="C2740" s="112">
        <v>2</v>
      </c>
      <c r="D2740" s="117">
        <v>0.0011111111111111111</v>
      </c>
      <c r="E2740" s="117">
        <v>1.0136309028996011</v>
      </c>
      <c r="F2740" s="112" t="s">
        <v>3047</v>
      </c>
      <c r="G2740" s="112" t="b">
        <v>0</v>
      </c>
      <c r="H2740" s="112" t="b">
        <v>0</v>
      </c>
      <c r="I2740" s="112" t="b">
        <v>0</v>
      </c>
      <c r="J2740" s="112" t="b">
        <v>0</v>
      </c>
      <c r="K2740" s="112" t="b">
        <v>0</v>
      </c>
      <c r="L2740" s="112" t="b">
        <v>0</v>
      </c>
    </row>
    <row r="2741" spans="1:12" ht="15">
      <c r="A2741" s="112" t="s">
        <v>3091</v>
      </c>
      <c r="B2741" s="112" t="s">
        <v>3126</v>
      </c>
      <c r="C2741" s="112">
        <v>2</v>
      </c>
      <c r="D2741" s="117">
        <v>0.0011111111111111111</v>
      </c>
      <c r="E2741" s="117">
        <v>0.9592732405770085</v>
      </c>
      <c r="F2741" s="112" t="s">
        <v>3047</v>
      </c>
      <c r="G2741" s="112" t="b">
        <v>0</v>
      </c>
      <c r="H2741" s="112" t="b">
        <v>0</v>
      </c>
      <c r="I2741" s="112" t="b">
        <v>0</v>
      </c>
      <c r="J2741" s="112" t="b">
        <v>0</v>
      </c>
      <c r="K2741" s="112" t="b">
        <v>0</v>
      </c>
      <c r="L2741" s="112" t="b">
        <v>0</v>
      </c>
    </row>
    <row r="2742" spans="1:12" ht="15">
      <c r="A2742" s="112" t="s">
        <v>3081</v>
      </c>
      <c r="B2742" s="112" t="s">
        <v>3126</v>
      </c>
      <c r="C2742" s="112">
        <v>2</v>
      </c>
      <c r="D2742" s="117">
        <v>0.0011111111111111111</v>
      </c>
      <c r="E2742" s="117">
        <v>0.8024871367167138</v>
      </c>
      <c r="F2742" s="112" t="s">
        <v>3047</v>
      </c>
      <c r="G2742" s="112" t="b">
        <v>0</v>
      </c>
      <c r="H2742" s="112" t="b">
        <v>0</v>
      </c>
      <c r="I2742" s="112" t="b">
        <v>0</v>
      </c>
      <c r="J2742" s="112" t="b">
        <v>0</v>
      </c>
      <c r="K2742" s="112" t="b">
        <v>0</v>
      </c>
      <c r="L2742" s="112" t="b">
        <v>0</v>
      </c>
    </row>
    <row r="2743" spans="1:12" ht="15">
      <c r="A2743" s="112" t="s">
        <v>3125</v>
      </c>
      <c r="B2743" s="112" t="s">
        <v>3091</v>
      </c>
      <c r="C2743" s="112">
        <v>2</v>
      </c>
      <c r="D2743" s="117">
        <v>0.0011111111111111111</v>
      </c>
      <c r="E2743" s="117">
        <v>1.2866321749633387</v>
      </c>
      <c r="F2743" s="112" t="s">
        <v>3047</v>
      </c>
      <c r="G2743" s="112" t="b">
        <v>0</v>
      </c>
      <c r="H2743" s="112" t="b">
        <v>0</v>
      </c>
      <c r="I2743" s="112" t="b">
        <v>0</v>
      </c>
      <c r="J2743" s="112" t="b">
        <v>0</v>
      </c>
      <c r="K2743" s="112" t="b">
        <v>0</v>
      </c>
      <c r="L2743" s="112" t="b">
        <v>0</v>
      </c>
    </row>
    <row r="2744" spans="1:12" ht="15">
      <c r="A2744" s="112" t="s">
        <v>3091</v>
      </c>
      <c r="B2744" s="112" t="s">
        <v>3097</v>
      </c>
      <c r="C2744" s="112">
        <v>2</v>
      </c>
      <c r="D2744" s="117">
        <v>0.0011111111111111111</v>
      </c>
      <c r="E2744" s="117">
        <v>0.867502867221363</v>
      </c>
      <c r="F2744" s="112" t="s">
        <v>3047</v>
      </c>
      <c r="G2744" s="112" t="b">
        <v>0</v>
      </c>
      <c r="H2744" s="112" t="b">
        <v>0</v>
      </c>
      <c r="I2744" s="112" t="b">
        <v>0</v>
      </c>
      <c r="J2744" s="112" t="b">
        <v>0</v>
      </c>
      <c r="K2744" s="112" t="b">
        <v>0</v>
      </c>
      <c r="L2744" s="112" t="b">
        <v>0</v>
      </c>
    </row>
    <row r="2745" spans="1:12" ht="15">
      <c r="A2745" s="112" t="s">
        <v>3097</v>
      </c>
      <c r="B2745" s="112" t="s">
        <v>3101</v>
      </c>
      <c r="C2745" s="112">
        <v>2</v>
      </c>
      <c r="D2745" s="117">
        <v>0.0011111111111111111</v>
      </c>
      <c r="E2745" s="117">
        <v>1.530260698902937</v>
      </c>
      <c r="F2745" s="112" t="s">
        <v>3047</v>
      </c>
      <c r="G2745" s="112" t="b">
        <v>0</v>
      </c>
      <c r="H2745" s="112" t="b">
        <v>0</v>
      </c>
      <c r="I2745" s="112" t="b">
        <v>0</v>
      </c>
      <c r="J2745" s="112" t="b">
        <v>0</v>
      </c>
      <c r="K2745" s="112" t="b">
        <v>0</v>
      </c>
      <c r="L2745" s="112" t="b">
        <v>0</v>
      </c>
    </row>
    <row r="2746" spans="1:12" ht="15">
      <c r="A2746" s="112" t="s">
        <v>3108</v>
      </c>
      <c r="B2746" s="112" t="s">
        <v>3126</v>
      </c>
      <c r="C2746" s="112">
        <v>2</v>
      </c>
      <c r="D2746" s="117">
        <v>0.0011111111111111111</v>
      </c>
      <c r="E2746" s="117">
        <v>1.3667585671552764</v>
      </c>
      <c r="F2746" s="112" t="s">
        <v>3047</v>
      </c>
      <c r="G2746" s="112" t="b">
        <v>0</v>
      </c>
      <c r="H2746" s="112" t="b">
        <v>0</v>
      </c>
      <c r="I2746" s="112" t="b">
        <v>0</v>
      </c>
      <c r="J2746" s="112" t="b">
        <v>0</v>
      </c>
      <c r="K2746" s="112" t="b">
        <v>0</v>
      </c>
      <c r="L2746" s="112" t="b">
        <v>0</v>
      </c>
    </row>
    <row r="2747" spans="1:12" ht="15">
      <c r="A2747" s="112" t="s">
        <v>3174</v>
      </c>
      <c r="B2747" s="112" t="s">
        <v>3449</v>
      </c>
      <c r="C2747" s="112">
        <v>2</v>
      </c>
      <c r="D2747" s="117">
        <v>0.0011111111111111111</v>
      </c>
      <c r="E2747" s="117">
        <v>2.0743287432532127</v>
      </c>
      <c r="F2747" s="112" t="s">
        <v>3047</v>
      </c>
      <c r="G2747" s="112" t="b">
        <v>0</v>
      </c>
      <c r="H2747" s="112" t="b">
        <v>0</v>
      </c>
      <c r="I2747" s="112" t="b">
        <v>0</v>
      </c>
      <c r="J2747" s="112" t="b">
        <v>0</v>
      </c>
      <c r="K2747" s="112" t="b">
        <v>0</v>
      </c>
      <c r="L2747" s="112" t="b">
        <v>0</v>
      </c>
    </row>
    <row r="2748" spans="1:12" ht="15">
      <c r="A2748" s="112" t="s">
        <v>3449</v>
      </c>
      <c r="B2748" s="112" t="s">
        <v>3553</v>
      </c>
      <c r="C2748" s="112">
        <v>2</v>
      </c>
      <c r="D2748" s="117">
        <v>0.0011111111111111111</v>
      </c>
      <c r="E2748" s="117">
        <v>2.7732987475892314</v>
      </c>
      <c r="F2748" s="112" t="s">
        <v>3047</v>
      </c>
      <c r="G2748" s="112" t="b">
        <v>0</v>
      </c>
      <c r="H2748" s="112" t="b">
        <v>0</v>
      </c>
      <c r="I2748" s="112" t="b">
        <v>0</v>
      </c>
      <c r="J2748" s="112" t="b">
        <v>1</v>
      </c>
      <c r="K2748" s="112" t="b">
        <v>0</v>
      </c>
      <c r="L2748" s="112" t="b">
        <v>0</v>
      </c>
    </row>
    <row r="2749" spans="1:12" ht="15">
      <c r="A2749" s="112" t="s">
        <v>3553</v>
      </c>
      <c r="B2749" s="112" t="s">
        <v>3637</v>
      </c>
      <c r="C2749" s="112">
        <v>2</v>
      </c>
      <c r="D2749" s="117">
        <v>0.0011111111111111111</v>
      </c>
      <c r="E2749" s="117">
        <v>2.949390006644913</v>
      </c>
      <c r="F2749" s="112" t="s">
        <v>3047</v>
      </c>
      <c r="G2749" s="112" t="b">
        <v>1</v>
      </c>
      <c r="H2749" s="112" t="b">
        <v>0</v>
      </c>
      <c r="I2749" s="112" t="b">
        <v>0</v>
      </c>
      <c r="J2749" s="112" t="b">
        <v>0</v>
      </c>
      <c r="K2749" s="112" t="b">
        <v>0</v>
      </c>
      <c r="L2749" s="112" t="b">
        <v>0</v>
      </c>
    </row>
    <row r="2750" spans="1:12" ht="15">
      <c r="A2750" s="112" t="s">
        <v>3637</v>
      </c>
      <c r="B2750" s="112" t="s">
        <v>3084</v>
      </c>
      <c r="C2750" s="112">
        <v>2</v>
      </c>
      <c r="D2750" s="117">
        <v>0.0011111111111111111</v>
      </c>
      <c r="E2750" s="117">
        <v>1.7880220044099377</v>
      </c>
      <c r="F2750" s="112" t="s">
        <v>3047</v>
      </c>
      <c r="G2750" s="112" t="b">
        <v>0</v>
      </c>
      <c r="H2750" s="112" t="b">
        <v>0</v>
      </c>
      <c r="I2750" s="112" t="b">
        <v>0</v>
      </c>
      <c r="J2750" s="112" t="b">
        <v>0</v>
      </c>
      <c r="K2750" s="112" t="b">
        <v>0</v>
      </c>
      <c r="L2750" s="112" t="b">
        <v>0</v>
      </c>
    </row>
    <row r="2751" spans="1:12" ht="15">
      <c r="A2751" s="112" t="s">
        <v>3084</v>
      </c>
      <c r="B2751" s="112" t="s">
        <v>3250</v>
      </c>
      <c r="C2751" s="112">
        <v>2</v>
      </c>
      <c r="D2751" s="117">
        <v>0.0011111111111111111</v>
      </c>
      <c r="E2751" s="117">
        <v>1.4869920087459567</v>
      </c>
      <c r="F2751" s="112" t="s">
        <v>3047</v>
      </c>
      <c r="G2751" s="112" t="b">
        <v>0</v>
      </c>
      <c r="H2751" s="112" t="b">
        <v>0</v>
      </c>
      <c r="I2751" s="112" t="b">
        <v>0</v>
      </c>
      <c r="J2751" s="112" t="b">
        <v>0</v>
      </c>
      <c r="K2751" s="112" t="b">
        <v>0</v>
      </c>
      <c r="L2751" s="112" t="b">
        <v>0</v>
      </c>
    </row>
    <row r="2752" spans="1:12" ht="15">
      <c r="A2752" s="112" t="s">
        <v>3250</v>
      </c>
      <c r="B2752" s="112" t="s">
        <v>3134</v>
      </c>
      <c r="C2752" s="112">
        <v>2</v>
      </c>
      <c r="D2752" s="117">
        <v>0.0011111111111111111</v>
      </c>
      <c r="E2752" s="117">
        <v>2.104291966630656</v>
      </c>
      <c r="F2752" s="112" t="s">
        <v>3047</v>
      </c>
      <c r="G2752" s="112" t="b">
        <v>0</v>
      </c>
      <c r="H2752" s="112" t="b">
        <v>0</v>
      </c>
      <c r="I2752" s="112" t="b">
        <v>0</v>
      </c>
      <c r="J2752" s="112" t="b">
        <v>0</v>
      </c>
      <c r="K2752" s="112" t="b">
        <v>0</v>
      </c>
      <c r="L2752" s="112" t="b">
        <v>0</v>
      </c>
    </row>
    <row r="2753" spans="1:12" ht="15">
      <c r="A2753" s="112" t="s">
        <v>3134</v>
      </c>
      <c r="B2753" s="112" t="s">
        <v>3812</v>
      </c>
      <c r="C2753" s="112">
        <v>2</v>
      </c>
      <c r="D2753" s="117">
        <v>0.0011111111111111111</v>
      </c>
      <c r="E2753" s="117">
        <v>2.405321962294637</v>
      </c>
      <c r="F2753" s="112" t="s">
        <v>3047</v>
      </c>
      <c r="G2753" s="112" t="b">
        <v>0</v>
      </c>
      <c r="H2753" s="112" t="b">
        <v>0</v>
      </c>
      <c r="I2753" s="112" t="b">
        <v>0</v>
      </c>
      <c r="J2753" s="112" t="b">
        <v>0</v>
      </c>
      <c r="K2753" s="112" t="b">
        <v>0</v>
      </c>
      <c r="L2753" s="112" t="b">
        <v>0</v>
      </c>
    </row>
    <row r="2754" spans="1:12" ht="15">
      <c r="A2754" s="112" t="s">
        <v>3812</v>
      </c>
      <c r="B2754" s="112" t="s">
        <v>3344</v>
      </c>
      <c r="C2754" s="112">
        <v>2</v>
      </c>
      <c r="D2754" s="117">
        <v>0.0011111111111111111</v>
      </c>
      <c r="E2754" s="117">
        <v>2.949390006644913</v>
      </c>
      <c r="F2754" s="112" t="s">
        <v>3047</v>
      </c>
      <c r="G2754" s="112" t="b">
        <v>0</v>
      </c>
      <c r="H2754" s="112" t="b">
        <v>0</v>
      </c>
      <c r="I2754" s="112" t="b">
        <v>0</v>
      </c>
      <c r="J2754" s="112" t="b">
        <v>0</v>
      </c>
      <c r="K2754" s="112" t="b">
        <v>0</v>
      </c>
      <c r="L2754" s="112" t="b">
        <v>0</v>
      </c>
    </row>
    <row r="2755" spans="1:12" ht="15">
      <c r="A2755" s="112" t="s">
        <v>3344</v>
      </c>
      <c r="B2755" s="112" t="s">
        <v>3813</v>
      </c>
      <c r="C2755" s="112">
        <v>2</v>
      </c>
      <c r="D2755" s="117">
        <v>0.0011111111111111111</v>
      </c>
      <c r="E2755" s="117">
        <v>2.949390006644913</v>
      </c>
      <c r="F2755" s="112" t="s">
        <v>3047</v>
      </c>
      <c r="G2755" s="112" t="b">
        <v>0</v>
      </c>
      <c r="H2755" s="112" t="b">
        <v>0</v>
      </c>
      <c r="I2755" s="112" t="b">
        <v>0</v>
      </c>
      <c r="J2755" s="112" t="b">
        <v>0</v>
      </c>
      <c r="K2755" s="112" t="b">
        <v>0</v>
      </c>
      <c r="L2755" s="112" t="b">
        <v>0</v>
      </c>
    </row>
    <row r="2756" spans="1:12" ht="15">
      <c r="A2756" s="112" t="s">
        <v>3813</v>
      </c>
      <c r="B2756" s="112" t="s">
        <v>3391</v>
      </c>
      <c r="C2756" s="112">
        <v>2</v>
      </c>
      <c r="D2756" s="117">
        <v>0.0011111111111111111</v>
      </c>
      <c r="E2756" s="117">
        <v>2.6483600109809315</v>
      </c>
      <c r="F2756" s="112" t="s">
        <v>3047</v>
      </c>
      <c r="G2756" s="112" t="b">
        <v>0</v>
      </c>
      <c r="H2756" s="112" t="b">
        <v>0</v>
      </c>
      <c r="I2756" s="112" t="b">
        <v>0</v>
      </c>
      <c r="J2756" s="112" t="b">
        <v>0</v>
      </c>
      <c r="K2756" s="112" t="b">
        <v>0</v>
      </c>
      <c r="L2756" s="112" t="b">
        <v>0</v>
      </c>
    </row>
    <row r="2757" spans="1:12" ht="15">
      <c r="A2757" s="112" t="s">
        <v>3391</v>
      </c>
      <c r="B2757" s="112" t="s">
        <v>3171</v>
      </c>
      <c r="C2757" s="112">
        <v>2</v>
      </c>
      <c r="D2757" s="117">
        <v>0.0011111111111111111</v>
      </c>
      <c r="E2757" s="117">
        <v>2.1712387562612694</v>
      </c>
      <c r="F2757" s="112" t="s">
        <v>3047</v>
      </c>
      <c r="G2757" s="112" t="b">
        <v>0</v>
      </c>
      <c r="H2757" s="112" t="b">
        <v>0</v>
      </c>
      <c r="I2757" s="112" t="b">
        <v>0</v>
      </c>
      <c r="J2757" s="112" t="b">
        <v>0</v>
      </c>
      <c r="K2757" s="112" t="b">
        <v>0</v>
      </c>
      <c r="L2757" s="112" t="b">
        <v>0</v>
      </c>
    </row>
    <row r="2758" spans="1:12" ht="15">
      <c r="A2758" s="112" t="s">
        <v>3171</v>
      </c>
      <c r="B2758" s="112" t="s">
        <v>3638</v>
      </c>
      <c r="C2758" s="112">
        <v>2</v>
      </c>
      <c r="D2758" s="117">
        <v>0.0011111111111111111</v>
      </c>
      <c r="E2758" s="117">
        <v>2.47226875192525</v>
      </c>
      <c r="F2758" s="112" t="s">
        <v>3047</v>
      </c>
      <c r="G2758" s="112" t="b">
        <v>0</v>
      </c>
      <c r="H2758" s="112" t="b">
        <v>0</v>
      </c>
      <c r="I2758" s="112" t="b">
        <v>0</v>
      </c>
      <c r="J2758" s="112" t="b">
        <v>0</v>
      </c>
      <c r="K2758" s="112" t="b">
        <v>1</v>
      </c>
      <c r="L2758" s="112" t="b">
        <v>0</v>
      </c>
    </row>
    <row r="2759" spans="1:12" ht="15">
      <c r="A2759" s="112" t="s">
        <v>3638</v>
      </c>
      <c r="B2759" s="112" t="s">
        <v>3814</v>
      </c>
      <c r="C2759" s="112">
        <v>2</v>
      </c>
      <c r="D2759" s="117">
        <v>0.0011111111111111111</v>
      </c>
      <c r="E2759" s="117">
        <v>2.949390006644913</v>
      </c>
      <c r="F2759" s="112" t="s">
        <v>3047</v>
      </c>
      <c r="G2759" s="112" t="b">
        <v>0</v>
      </c>
      <c r="H2759" s="112" t="b">
        <v>1</v>
      </c>
      <c r="I2759" s="112" t="b">
        <v>0</v>
      </c>
      <c r="J2759" s="112" t="b">
        <v>0</v>
      </c>
      <c r="K2759" s="112" t="b">
        <v>0</v>
      </c>
      <c r="L2759" s="112" t="b">
        <v>0</v>
      </c>
    </row>
    <row r="2760" spans="1:12" ht="15">
      <c r="A2760" s="112" t="s">
        <v>3814</v>
      </c>
      <c r="B2760" s="112" t="s">
        <v>3278</v>
      </c>
      <c r="C2760" s="112">
        <v>2</v>
      </c>
      <c r="D2760" s="117">
        <v>0.0011111111111111111</v>
      </c>
      <c r="E2760" s="117">
        <v>2.949390006644913</v>
      </c>
      <c r="F2760" s="112" t="s">
        <v>3047</v>
      </c>
      <c r="G2760" s="112" t="b">
        <v>0</v>
      </c>
      <c r="H2760" s="112" t="b">
        <v>0</v>
      </c>
      <c r="I2760" s="112" t="b">
        <v>0</v>
      </c>
      <c r="J2760" s="112" t="b">
        <v>0</v>
      </c>
      <c r="K2760" s="112" t="b">
        <v>0</v>
      </c>
      <c r="L2760" s="112" t="b">
        <v>0</v>
      </c>
    </row>
    <row r="2761" spans="1:12" ht="15">
      <c r="A2761" s="112" t="s">
        <v>3278</v>
      </c>
      <c r="B2761" s="112" t="s">
        <v>3459</v>
      </c>
      <c r="C2761" s="112">
        <v>2</v>
      </c>
      <c r="D2761" s="117">
        <v>0.0011111111111111111</v>
      </c>
      <c r="E2761" s="117">
        <v>2.949390006644913</v>
      </c>
      <c r="F2761" s="112" t="s">
        <v>3047</v>
      </c>
      <c r="G2761" s="112" t="b">
        <v>0</v>
      </c>
      <c r="H2761" s="112" t="b">
        <v>0</v>
      </c>
      <c r="I2761" s="112" t="b">
        <v>0</v>
      </c>
      <c r="J2761" s="112" t="b">
        <v>0</v>
      </c>
      <c r="K2761" s="112" t="b">
        <v>0</v>
      </c>
      <c r="L2761" s="112" t="b">
        <v>0</v>
      </c>
    </row>
    <row r="2762" spans="1:12" ht="15">
      <c r="A2762" s="112" t="s">
        <v>3459</v>
      </c>
      <c r="B2762" s="112" t="s">
        <v>3460</v>
      </c>
      <c r="C2762" s="112">
        <v>2</v>
      </c>
      <c r="D2762" s="117">
        <v>0.0011111111111111111</v>
      </c>
      <c r="E2762" s="117">
        <v>2.949390006644913</v>
      </c>
      <c r="F2762" s="112" t="s">
        <v>3047</v>
      </c>
      <c r="G2762" s="112" t="b">
        <v>0</v>
      </c>
      <c r="H2762" s="112" t="b">
        <v>0</v>
      </c>
      <c r="I2762" s="112" t="b">
        <v>0</v>
      </c>
      <c r="J2762" s="112" t="b">
        <v>1</v>
      </c>
      <c r="K2762" s="112" t="b">
        <v>0</v>
      </c>
      <c r="L2762" s="112" t="b">
        <v>0</v>
      </c>
    </row>
    <row r="2763" spans="1:12" ht="15">
      <c r="A2763" s="112" t="s">
        <v>3460</v>
      </c>
      <c r="B2763" s="112" t="s">
        <v>3443</v>
      </c>
      <c r="C2763" s="112">
        <v>2</v>
      </c>
      <c r="D2763" s="117">
        <v>0.0011111111111111111</v>
      </c>
      <c r="E2763" s="117">
        <v>2.949390006644913</v>
      </c>
      <c r="F2763" s="112" t="s">
        <v>3047</v>
      </c>
      <c r="G2763" s="112" t="b">
        <v>1</v>
      </c>
      <c r="H2763" s="112" t="b">
        <v>0</v>
      </c>
      <c r="I2763" s="112" t="b">
        <v>0</v>
      </c>
      <c r="J2763" s="112" t="b">
        <v>0</v>
      </c>
      <c r="K2763" s="112" t="b">
        <v>0</v>
      </c>
      <c r="L2763" s="112" t="b">
        <v>0</v>
      </c>
    </row>
    <row r="2764" spans="1:12" ht="15">
      <c r="A2764" s="112" t="s">
        <v>3443</v>
      </c>
      <c r="B2764" s="112" t="s">
        <v>3639</v>
      </c>
      <c r="C2764" s="112">
        <v>2</v>
      </c>
      <c r="D2764" s="117">
        <v>0.0011111111111111111</v>
      </c>
      <c r="E2764" s="117">
        <v>2.949390006644913</v>
      </c>
      <c r="F2764" s="112" t="s">
        <v>3047</v>
      </c>
      <c r="G2764" s="112" t="b">
        <v>0</v>
      </c>
      <c r="H2764" s="112" t="b">
        <v>0</v>
      </c>
      <c r="I2764" s="112" t="b">
        <v>0</v>
      </c>
      <c r="J2764" s="112" t="b">
        <v>0</v>
      </c>
      <c r="K2764" s="112" t="b">
        <v>0</v>
      </c>
      <c r="L2764" s="112" t="b">
        <v>0</v>
      </c>
    </row>
    <row r="2765" spans="1:12" ht="15">
      <c r="A2765" s="112" t="s">
        <v>3639</v>
      </c>
      <c r="B2765" s="112" t="s">
        <v>3107</v>
      </c>
      <c r="C2765" s="112">
        <v>2</v>
      </c>
      <c r="D2765" s="117">
        <v>0.0011111111111111111</v>
      </c>
      <c r="E2765" s="117">
        <v>2.3473300153169503</v>
      </c>
      <c r="F2765" s="112" t="s">
        <v>3047</v>
      </c>
      <c r="G2765" s="112" t="b">
        <v>0</v>
      </c>
      <c r="H2765" s="112" t="b">
        <v>0</v>
      </c>
      <c r="I2765" s="112" t="b">
        <v>0</v>
      </c>
      <c r="J2765" s="112" t="b">
        <v>0</v>
      </c>
      <c r="K2765" s="112" t="b">
        <v>0</v>
      </c>
      <c r="L2765" s="112" t="b">
        <v>0</v>
      </c>
    </row>
    <row r="2766" spans="1:12" ht="15">
      <c r="A2766" s="112" t="s">
        <v>3107</v>
      </c>
      <c r="B2766" s="112" t="s">
        <v>3461</v>
      </c>
      <c r="C2766" s="112">
        <v>2</v>
      </c>
      <c r="D2766" s="117">
        <v>0.0011111111111111111</v>
      </c>
      <c r="E2766" s="117">
        <v>2.046300019652969</v>
      </c>
      <c r="F2766" s="112" t="s">
        <v>3047</v>
      </c>
      <c r="G2766" s="112" t="b">
        <v>0</v>
      </c>
      <c r="H2766" s="112" t="b">
        <v>0</v>
      </c>
      <c r="I2766" s="112" t="b">
        <v>0</v>
      </c>
      <c r="J2766" s="112" t="b">
        <v>0</v>
      </c>
      <c r="K2766" s="112" t="b">
        <v>0</v>
      </c>
      <c r="L2766" s="112" t="b">
        <v>0</v>
      </c>
    </row>
    <row r="2767" spans="1:12" ht="15">
      <c r="A2767" s="112" t="s">
        <v>3461</v>
      </c>
      <c r="B2767" s="112" t="s">
        <v>3815</v>
      </c>
      <c r="C2767" s="112">
        <v>2</v>
      </c>
      <c r="D2767" s="117">
        <v>0.0011111111111111111</v>
      </c>
      <c r="E2767" s="117">
        <v>2.6483600109809315</v>
      </c>
      <c r="F2767" s="112" t="s">
        <v>3047</v>
      </c>
      <c r="G2767" s="112" t="b">
        <v>0</v>
      </c>
      <c r="H2767" s="112" t="b">
        <v>0</v>
      </c>
      <c r="I2767" s="112" t="b">
        <v>0</v>
      </c>
      <c r="J2767" s="112" t="b">
        <v>0</v>
      </c>
      <c r="K2767" s="112" t="b">
        <v>0</v>
      </c>
      <c r="L2767" s="112" t="b">
        <v>0</v>
      </c>
    </row>
    <row r="2768" spans="1:12" ht="15">
      <c r="A2768" s="112" t="s">
        <v>3815</v>
      </c>
      <c r="B2768" s="112" t="s">
        <v>3113</v>
      </c>
      <c r="C2768" s="112">
        <v>2</v>
      </c>
      <c r="D2768" s="117">
        <v>0.0011111111111111111</v>
      </c>
      <c r="E2768" s="117">
        <v>2.6483600109809315</v>
      </c>
      <c r="F2768" s="112" t="s">
        <v>3047</v>
      </c>
      <c r="G2768" s="112" t="b">
        <v>0</v>
      </c>
      <c r="H2768" s="112" t="b">
        <v>0</v>
      </c>
      <c r="I2768" s="112" t="b">
        <v>0</v>
      </c>
      <c r="J2768" s="112" t="b">
        <v>0</v>
      </c>
      <c r="K2768" s="112" t="b">
        <v>0</v>
      </c>
      <c r="L2768" s="112" t="b">
        <v>0</v>
      </c>
    </row>
    <row r="2769" spans="1:12" ht="15">
      <c r="A2769" s="112" t="s">
        <v>3113</v>
      </c>
      <c r="B2769" s="112" t="s">
        <v>3462</v>
      </c>
      <c r="C2769" s="112">
        <v>2</v>
      </c>
      <c r="D2769" s="117">
        <v>0.0011111111111111111</v>
      </c>
      <c r="E2769" s="117">
        <v>2.6483600109809315</v>
      </c>
      <c r="F2769" s="112" t="s">
        <v>3047</v>
      </c>
      <c r="G2769" s="112" t="b">
        <v>0</v>
      </c>
      <c r="H2769" s="112" t="b">
        <v>0</v>
      </c>
      <c r="I2769" s="112" t="b">
        <v>0</v>
      </c>
      <c r="J2769" s="112" t="b">
        <v>1</v>
      </c>
      <c r="K2769" s="112" t="b">
        <v>0</v>
      </c>
      <c r="L2769" s="112" t="b">
        <v>0</v>
      </c>
    </row>
    <row r="2770" spans="1:12" ht="15">
      <c r="A2770" s="112" t="s">
        <v>3462</v>
      </c>
      <c r="B2770" s="112" t="s">
        <v>3175</v>
      </c>
      <c r="C2770" s="112">
        <v>2</v>
      </c>
      <c r="D2770" s="117">
        <v>0.0011111111111111111</v>
      </c>
      <c r="E2770" s="117">
        <v>2.6483600109809315</v>
      </c>
      <c r="F2770" s="112" t="s">
        <v>3047</v>
      </c>
      <c r="G2770" s="112" t="b">
        <v>1</v>
      </c>
      <c r="H2770" s="112" t="b">
        <v>0</v>
      </c>
      <c r="I2770" s="112" t="b">
        <v>0</v>
      </c>
      <c r="J2770" s="112" t="b">
        <v>0</v>
      </c>
      <c r="K2770" s="112" t="b">
        <v>0</v>
      </c>
      <c r="L2770" s="112" t="b">
        <v>0</v>
      </c>
    </row>
    <row r="2771" spans="1:12" ht="15">
      <c r="A2771" s="112" t="s">
        <v>3175</v>
      </c>
      <c r="B2771" s="112" t="s">
        <v>3640</v>
      </c>
      <c r="C2771" s="112">
        <v>2</v>
      </c>
      <c r="D2771" s="117">
        <v>0.0011111111111111111</v>
      </c>
      <c r="E2771" s="117">
        <v>2.6483600109809315</v>
      </c>
      <c r="F2771" s="112" t="s">
        <v>3047</v>
      </c>
      <c r="G2771" s="112" t="b">
        <v>0</v>
      </c>
      <c r="H2771" s="112" t="b">
        <v>0</v>
      </c>
      <c r="I2771" s="112" t="b">
        <v>0</v>
      </c>
      <c r="J2771" s="112" t="b">
        <v>0</v>
      </c>
      <c r="K2771" s="112" t="b">
        <v>0</v>
      </c>
      <c r="L2771" s="112" t="b">
        <v>0</v>
      </c>
    </row>
    <row r="2772" spans="1:12" ht="15">
      <c r="A2772" s="112" t="s">
        <v>3640</v>
      </c>
      <c r="B2772" s="112" t="s">
        <v>3078</v>
      </c>
      <c r="C2772" s="112">
        <v>2</v>
      </c>
      <c r="D2772" s="117">
        <v>0.0011111111111111111</v>
      </c>
      <c r="E2772" s="117">
        <v>1.8886921662913012</v>
      </c>
      <c r="F2772" s="112" t="s">
        <v>3047</v>
      </c>
      <c r="G2772" s="112" t="b">
        <v>0</v>
      </c>
      <c r="H2772" s="112" t="b">
        <v>0</v>
      </c>
      <c r="I2772" s="112" t="b">
        <v>0</v>
      </c>
      <c r="J2772" s="112" t="b">
        <v>1</v>
      </c>
      <c r="K2772" s="112" t="b">
        <v>0</v>
      </c>
      <c r="L2772" s="112" t="b">
        <v>0</v>
      </c>
    </row>
    <row r="2773" spans="1:12" ht="15">
      <c r="A2773" s="112" t="s">
        <v>3078</v>
      </c>
      <c r="B2773" s="112" t="s">
        <v>3086</v>
      </c>
      <c r="C2773" s="112">
        <v>2</v>
      </c>
      <c r="D2773" s="117">
        <v>0.0011111111111111111</v>
      </c>
      <c r="E2773" s="117">
        <v>1.0073819536225996</v>
      </c>
      <c r="F2773" s="112" t="s">
        <v>3047</v>
      </c>
      <c r="G2773" s="112" t="b">
        <v>1</v>
      </c>
      <c r="H2773" s="112" t="b">
        <v>0</v>
      </c>
      <c r="I2773" s="112" t="b">
        <v>0</v>
      </c>
      <c r="J2773" s="112" t="b">
        <v>0</v>
      </c>
      <c r="K2773" s="112" t="b">
        <v>0</v>
      </c>
      <c r="L2773" s="112" t="b">
        <v>0</v>
      </c>
    </row>
    <row r="2774" spans="1:12" ht="15">
      <c r="A2774" s="112" t="s">
        <v>3554</v>
      </c>
      <c r="B2774" s="112" t="s">
        <v>3199</v>
      </c>
      <c r="C2774" s="112">
        <v>2</v>
      </c>
      <c r="D2774" s="117">
        <v>0.0011111111111111111</v>
      </c>
      <c r="E2774" s="117">
        <v>2.7732987475892314</v>
      </c>
      <c r="F2774" s="112" t="s">
        <v>3047</v>
      </c>
      <c r="G2774" s="112" t="b">
        <v>0</v>
      </c>
      <c r="H2774" s="112" t="b">
        <v>0</v>
      </c>
      <c r="I2774" s="112" t="b">
        <v>0</v>
      </c>
      <c r="J2774" s="112" t="b">
        <v>0</v>
      </c>
      <c r="K2774" s="112" t="b">
        <v>0</v>
      </c>
      <c r="L2774" s="112" t="b">
        <v>0</v>
      </c>
    </row>
    <row r="2775" spans="1:12" ht="15">
      <c r="A2775" s="112" t="s">
        <v>3199</v>
      </c>
      <c r="B2775" s="112" t="s">
        <v>3177</v>
      </c>
      <c r="C2775" s="112">
        <v>2</v>
      </c>
      <c r="D2775" s="117">
        <v>0.0011111111111111111</v>
      </c>
      <c r="E2775" s="117">
        <v>2.949390006644913</v>
      </c>
      <c r="F2775" s="112" t="s">
        <v>3047</v>
      </c>
      <c r="G2775" s="112" t="b">
        <v>0</v>
      </c>
      <c r="H2775" s="112" t="b">
        <v>0</v>
      </c>
      <c r="I2775" s="112" t="b">
        <v>0</v>
      </c>
      <c r="J2775" s="112" t="b">
        <v>0</v>
      </c>
      <c r="K2775" s="112" t="b">
        <v>0</v>
      </c>
      <c r="L2775" s="112" t="b">
        <v>0</v>
      </c>
    </row>
    <row r="2776" spans="1:12" ht="15">
      <c r="A2776" s="112" t="s">
        <v>3177</v>
      </c>
      <c r="B2776" s="112" t="s">
        <v>4290</v>
      </c>
      <c r="C2776" s="112">
        <v>2</v>
      </c>
      <c r="D2776" s="117">
        <v>0.0011111111111111111</v>
      </c>
      <c r="E2776" s="117">
        <v>2.949390006644913</v>
      </c>
      <c r="F2776" s="112" t="s">
        <v>3047</v>
      </c>
      <c r="G2776" s="112" t="b">
        <v>0</v>
      </c>
      <c r="H2776" s="112" t="b">
        <v>0</v>
      </c>
      <c r="I2776" s="112" t="b">
        <v>0</v>
      </c>
      <c r="J2776" s="112" t="b">
        <v>0</v>
      </c>
      <c r="K2776" s="112" t="b">
        <v>0</v>
      </c>
      <c r="L2776" s="112" t="b">
        <v>0</v>
      </c>
    </row>
    <row r="2777" spans="1:12" ht="15">
      <c r="A2777" s="112" t="s">
        <v>3112</v>
      </c>
      <c r="B2777" s="112" t="s">
        <v>3124</v>
      </c>
      <c r="C2777" s="112">
        <v>2</v>
      </c>
      <c r="D2777" s="117">
        <v>0.0011111111111111111</v>
      </c>
      <c r="E2777" s="117">
        <v>2.6483600109809315</v>
      </c>
      <c r="F2777" s="112" t="s">
        <v>3047</v>
      </c>
      <c r="G2777" s="112" t="b">
        <v>0</v>
      </c>
      <c r="H2777" s="112" t="b">
        <v>0</v>
      </c>
      <c r="I2777" s="112" t="b">
        <v>0</v>
      </c>
      <c r="J2777" s="112" t="b">
        <v>0</v>
      </c>
      <c r="K2777" s="112" t="b">
        <v>0</v>
      </c>
      <c r="L2777" s="112" t="b">
        <v>0</v>
      </c>
    </row>
    <row r="2778" spans="1:12" ht="15">
      <c r="A2778" s="112" t="s">
        <v>3108</v>
      </c>
      <c r="B2778" s="112" t="s">
        <v>3081</v>
      </c>
      <c r="C2778" s="112">
        <v>2</v>
      </c>
      <c r="D2778" s="117">
        <v>0.0011111111111111111</v>
      </c>
      <c r="E2778" s="117">
        <v>1.0786935486556628</v>
      </c>
      <c r="F2778" s="112" t="s">
        <v>3047</v>
      </c>
      <c r="G2778" s="112" t="b">
        <v>0</v>
      </c>
      <c r="H2778" s="112" t="b">
        <v>0</v>
      </c>
      <c r="I2778" s="112" t="b">
        <v>0</v>
      </c>
      <c r="J2778" s="112" t="b">
        <v>0</v>
      </c>
      <c r="K2778" s="112" t="b">
        <v>0</v>
      </c>
      <c r="L2778" s="112" t="b">
        <v>0</v>
      </c>
    </row>
    <row r="2779" spans="1:12" ht="15">
      <c r="A2779" s="112" t="s">
        <v>3092</v>
      </c>
      <c r="B2779" s="112" t="s">
        <v>3081</v>
      </c>
      <c r="C2779" s="112">
        <v>2</v>
      </c>
      <c r="D2779" s="117">
        <v>0.0011111111111111111</v>
      </c>
      <c r="E2779" s="117">
        <v>1.129846071103044</v>
      </c>
      <c r="F2779" s="112" t="s">
        <v>3047</v>
      </c>
      <c r="G2779" s="112" t="b">
        <v>0</v>
      </c>
      <c r="H2779" s="112" t="b">
        <v>0</v>
      </c>
      <c r="I2779" s="112" t="b">
        <v>0</v>
      </c>
      <c r="J2779" s="112" t="b">
        <v>0</v>
      </c>
      <c r="K2779" s="112" t="b">
        <v>0</v>
      </c>
      <c r="L2779" s="112" t="b">
        <v>0</v>
      </c>
    </row>
    <row r="2780" spans="1:12" ht="15">
      <c r="A2780" s="112" t="s">
        <v>3527</v>
      </c>
      <c r="B2780" s="112" t="s">
        <v>3095</v>
      </c>
      <c r="C2780" s="112">
        <v>2</v>
      </c>
      <c r="D2780" s="117">
        <v>0.0011111111111111111</v>
      </c>
      <c r="E2780" s="117">
        <v>2.0743287432532127</v>
      </c>
      <c r="F2780" s="112" t="s">
        <v>3047</v>
      </c>
      <c r="G2780" s="112" t="b">
        <v>0</v>
      </c>
      <c r="H2780" s="112" t="b">
        <v>0</v>
      </c>
      <c r="I2780" s="112" t="b">
        <v>0</v>
      </c>
      <c r="J2780" s="112" t="b">
        <v>0</v>
      </c>
      <c r="K2780" s="112" t="b">
        <v>0</v>
      </c>
      <c r="L2780" s="112" t="b">
        <v>0</v>
      </c>
    </row>
    <row r="2781" spans="1:12" ht="15">
      <c r="A2781" s="112" t="s">
        <v>3080</v>
      </c>
      <c r="B2781" s="112" t="s">
        <v>4292</v>
      </c>
      <c r="C2781" s="112">
        <v>2</v>
      </c>
      <c r="D2781" s="117">
        <v>0.0011111111111111111</v>
      </c>
      <c r="E2781" s="117">
        <v>1.3930875058776255</v>
      </c>
      <c r="F2781" s="112" t="s">
        <v>3047</v>
      </c>
      <c r="G2781" s="112" t="b">
        <v>0</v>
      </c>
      <c r="H2781" s="112" t="b">
        <v>0</v>
      </c>
      <c r="I2781" s="112" t="b">
        <v>0</v>
      </c>
      <c r="J2781" s="112" t="b">
        <v>0</v>
      </c>
      <c r="K2781" s="112" t="b">
        <v>0</v>
      </c>
      <c r="L2781" s="112" t="b">
        <v>0</v>
      </c>
    </row>
    <row r="2782" spans="1:12" ht="15">
      <c r="A2782" s="112" t="s">
        <v>4292</v>
      </c>
      <c r="B2782" s="112" t="s">
        <v>3093</v>
      </c>
      <c r="C2782" s="112">
        <v>2</v>
      </c>
      <c r="D2782" s="117">
        <v>0.0011111111111111111</v>
      </c>
      <c r="E2782" s="117">
        <v>1.5602239222803804</v>
      </c>
      <c r="F2782" s="112" t="s">
        <v>3047</v>
      </c>
      <c r="G2782" s="112" t="b">
        <v>0</v>
      </c>
      <c r="H2782" s="112" t="b">
        <v>0</v>
      </c>
      <c r="I2782" s="112" t="b">
        <v>0</v>
      </c>
      <c r="J2782" s="112" t="b">
        <v>0</v>
      </c>
      <c r="K2782" s="112" t="b">
        <v>0</v>
      </c>
      <c r="L2782" s="112" t="b">
        <v>0</v>
      </c>
    </row>
    <row r="2783" spans="1:12" ht="15">
      <c r="A2783" s="112" t="s">
        <v>3172</v>
      </c>
      <c r="B2783" s="112" t="s">
        <v>3093</v>
      </c>
      <c r="C2783" s="112">
        <v>2</v>
      </c>
      <c r="D2783" s="117">
        <v>0.0011111111111111111</v>
      </c>
      <c r="E2783" s="117">
        <v>0.9070114085050367</v>
      </c>
      <c r="F2783" s="112" t="s">
        <v>3047</v>
      </c>
      <c r="G2783" s="112" t="b">
        <v>0</v>
      </c>
      <c r="H2783" s="112" t="b">
        <v>0</v>
      </c>
      <c r="I2783" s="112" t="b">
        <v>0</v>
      </c>
      <c r="J2783" s="112" t="b">
        <v>0</v>
      </c>
      <c r="K2783" s="112" t="b">
        <v>0</v>
      </c>
      <c r="L2783" s="112" t="b">
        <v>0</v>
      </c>
    </row>
    <row r="2784" spans="1:12" ht="15">
      <c r="A2784" s="112" t="s">
        <v>3093</v>
      </c>
      <c r="B2784" s="112" t="s">
        <v>3162</v>
      </c>
      <c r="C2784" s="112">
        <v>2</v>
      </c>
      <c r="D2784" s="117">
        <v>0.0011111111111111111</v>
      </c>
      <c r="E2784" s="117">
        <v>1.083102667560718</v>
      </c>
      <c r="F2784" s="112" t="s">
        <v>3047</v>
      </c>
      <c r="G2784" s="112" t="b">
        <v>0</v>
      </c>
      <c r="H2784" s="112" t="b">
        <v>0</v>
      </c>
      <c r="I2784" s="112" t="b">
        <v>0</v>
      </c>
      <c r="J2784" s="112" t="b">
        <v>0</v>
      </c>
      <c r="K2784" s="112" t="b">
        <v>0</v>
      </c>
      <c r="L2784" s="112" t="b">
        <v>0</v>
      </c>
    </row>
    <row r="2785" spans="1:12" ht="15">
      <c r="A2785" s="112" t="s">
        <v>3162</v>
      </c>
      <c r="B2785" s="112" t="s">
        <v>3215</v>
      </c>
      <c r="C2785" s="112">
        <v>2</v>
      </c>
      <c r="D2785" s="117">
        <v>0.0011111111111111111</v>
      </c>
      <c r="E2785" s="117">
        <v>1.9282007075749747</v>
      </c>
      <c r="F2785" s="112" t="s">
        <v>3047</v>
      </c>
      <c r="G2785" s="112" t="b">
        <v>0</v>
      </c>
      <c r="H2785" s="112" t="b">
        <v>0</v>
      </c>
      <c r="I2785" s="112" t="b">
        <v>0</v>
      </c>
      <c r="J2785" s="112" t="b">
        <v>0</v>
      </c>
      <c r="K2785" s="112" t="b">
        <v>0</v>
      </c>
      <c r="L2785" s="112" t="b">
        <v>0</v>
      </c>
    </row>
    <row r="2786" spans="1:12" ht="15">
      <c r="A2786" s="112" t="s">
        <v>3215</v>
      </c>
      <c r="B2786" s="112" t="s">
        <v>4293</v>
      </c>
      <c r="C2786" s="112">
        <v>2</v>
      </c>
      <c r="D2786" s="117">
        <v>0.0011111111111111111</v>
      </c>
      <c r="E2786" s="117">
        <v>2.405321962294637</v>
      </c>
      <c r="F2786" s="112" t="s">
        <v>3047</v>
      </c>
      <c r="G2786" s="112" t="b">
        <v>0</v>
      </c>
      <c r="H2786" s="112" t="b">
        <v>0</v>
      </c>
      <c r="I2786" s="112" t="b">
        <v>0</v>
      </c>
      <c r="J2786" s="112" t="b">
        <v>0</v>
      </c>
      <c r="K2786" s="112" t="b">
        <v>0</v>
      </c>
      <c r="L2786" s="112" t="b">
        <v>0</v>
      </c>
    </row>
    <row r="2787" spans="1:12" ht="15">
      <c r="A2787" s="112" t="s">
        <v>4293</v>
      </c>
      <c r="B2787" s="112" t="s">
        <v>3093</v>
      </c>
      <c r="C2787" s="112">
        <v>2</v>
      </c>
      <c r="D2787" s="117">
        <v>0.0011111111111111111</v>
      </c>
      <c r="E2787" s="117">
        <v>1.5602239222803804</v>
      </c>
      <c r="F2787" s="112" t="s">
        <v>3047</v>
      </c>
      <c r="G2787" s="112" t="b">
        <v>0</v>
      </c>
      <c r="H2787" s="112" t="b">
        <v>0</v>
      </c>
      <c r="I2787" s="112" t="b">
        <v>0</v>
      </c>
      <c r="J2787" s="112" t="b">
        <v>0</v>
      </c>
      <c r="K2787" s="112" t="b">
        <v>0</v>
      </c>
      <c r="L2787" s="112" t="b">
        <v>0</v>
      </c>
    </row>
    <row r="2788" spans="1:12" ht="15">
      <c r="A2788" s="112" t="s">
        <v>3080</v>
      </c>
      <c r="B2788" s="112" t="s">
        <v>4294</v>
      </c>
      <c r="C2788" s="112">
        <v>2</v>
      </c>
      <c r="D2788" s="117">
        <v>0.0011111111111111111</v>
      </c>
      <c r="E2788" s="117">
        <v>1.3930875058776255</v>
      </c>
      <c r="F2788" s="112" t="s">
        <v>3047</v>
      </c>
      <c r="G2788" s="112" t="b">
        <v>0</v>
      </c>
      <c r="H2788" s="112" t="b">
        <v>0</v>
      </c>
      <c r="I2788" s="112" t="b">
        <v>0</v>
      </c>
      <c r="J2788" s="112" t="b">
        <v>0</v>
      </c>
      <c r="K2788" s="112" t="b">
        <v>0</v>
      </c>
      <c r="L2788" s="112" t="b">
        <v>0</v>
      </c>
    </row>
    <row r="2789" spans="1:12" ht="15">
      <c r="A2789" s="112" t="s">
        <v>4294</v>
      </c>
      <c r="B2789" s="112" t="s">
        <v>3093</v>
      </c>
      <c r="C2789" s="112">
        <v>2</v>
      </c>
      <c r="D2789" s="117">
        <v>0.0011111111111111111</v>
      </c>
      <c r="E2789" s="117">
        <v>1.5602239222803804</v>
      </c>
      <c r="F2789" s="112" t="s">
        <v>3047</v>
      </c>
      <c r="G2789" s="112" t="b">
        <v>0</v>
      </c>
      <c r="H2789" s="112" t="b">
        <v>0</v>
      </c>
      <c r="I2789" s="112" t="b">
        <v>0</v>
      </c>
      <c r="J2789" s="112" t="b">
        <v>0</v>
      </c>
      <c r="K2789" s="112" t="b">
        <v>0</v>
      </c>
      <c r="L2789" s="112" t="b">
        <v>0</v>
      </c>
    </row>
    <row r="2790" spans="1:12" ht="15">
      <c r="A2790" s="112" t="s">
        <v>3080</v>
      </c>
      <c r="B2790" s="112" t="s">
        <v>3140</v>
      </c>
      <c r="C2790" s="112">
        <v>2</v>
      </c>
      <c r="D2790" s="117">
        <v>0.0011111111111111111</v>
      </c>
      <c r="E2790" s="117">
        <v>1.0920575102136443</v>
      </c>
      <c r="F2790" s="112" t="s">
        <v>3047</v>
      </c>
      <c r="G2790" s="112" t="b">
        <v>0</v>
      </c>
      <c r="H2790" s="112" t="b">
        <v>0</v>
      </c>
      <c r="I2790" s="112" t="b">
        <v>0</v>
      </c>
      <c r="J2790" s="112" t="b">
        <v>0</v>
      </c>
      <c r="K2790" s="112" t="b">
        <v>0</v>
      </c>
      <c r="L2790" s="112" t="b">
        <v>0</v>
      </c>
    </row>
    <row r="2791" spans="1:12" ht="15">
      <c r="A2791" s="112" t="s">
        <v>3140</v>
      </c>
      <c r="B2791" s="112" t="s">
        <v>3148</v>
      </c>
      <c r="C2791" s="112">
        <v>2</v>
      </c>
      <c r="D2791" s="117">
        <v>0.0011111111111111111</v>
      </c>
      <c r="E2791" s="117">
        <v>2.1712387562612694</v>
      </c>
      <c r="F2791" s="112" t="s">
        <v>3047</v>
      </c>
      <c r="G2791" s="112" t="b">
        <v>0</v>
      </c>
      <c r="H2791" s="112" t="b">
        <v>0</v>
      </c>
      <c r="I2791" s="112" t="b">
        <v>0</v>
      </c>
      <c r="J2791" s="112" t="b">
        <v>0</v>
      </c>
      <c r="K2791" s="112" t="b">
        <v>0</v>
      </c>
      <c r="L2791" s="112" t="b">
        <v>0</v>
      </c>
    </row>
    <row r="2792" spans="1:12" ht="15">
      <c r="A2792" s="112" t="s">
        <v>3148</v>
      </c>
      <c r="B2792" s="112" t="s">
        <v>4295</v>
      </c>
      <c r="C2792" s="112">
        <v>2</v>
      </c>
      <c r="D2792" s="117">
        <v>0.0011111111111111111</v>
      </c>
      <c r="E2792" s="117">
        <v>2.47226875192525</v>
      </c>
      <c r="F2792" s="112" t="s">
        <v>3047</v>
      </c>
      <c r="G2792" s="112" t="b">
        <v>0</v>
      </c>
      <c r="H2792" s="112" t="b">
        <v>0</v>
      </c>
      <c r="I2792" s="112" t="b">
        <v>0</v>
      </c>
      <c r="J2792" s="112" t="b">
        <v>0</v>
      </c>
      <c r="K2792" s="112" t="b">
        <v>0</v>
      </c>
      <c r="L2792" s="112" t="b">
        <v>0</v>
      </c>
    </row>
    <row r="2793" spans="1:12" ht="15">
      <c r="A2793" s="112" t="s">
        <v>4295</v>
      </c>
      <c r="B2793" s="112" t="s">
        <v>3568</v>
      </c>
      <c r="C2793" s="112">
        <v>2</v>
      </c>
      <c r="D2793" s="117">
        <v>0.0011111111111111111</v>
      </c>
      <c r="E2793" s="117">
        <v>2.949390006644913</v>
      </c>
      <c r="F2793" s="112" t="s">
        <v>3047</v>
      </c>
      <c r="G2793" s="112" t="b">
        <v>0</v>
      </c>
      <c r="H2793" s="112" t="b">
        <v>0</v>
      </c>
      <c r="I2793" s="112" t="b">
        <v>0</v>
      </c>
      <c r="J2793" s="112" t="b">
        <v>0</v>
      </c>
      <c r="K2793" s="112" t="b">
        <v>0</v>
      </c>
      <c r="L2793" s="112" t="b">
        <v>0</v>
      </c>
    </row>
    <row r="2794" spans="1:12" ht="15">
      <c r="A2794" s="112" t="s">
        <v>3568</v>
      </c>
      <c r="B2794" s="112" t="s">
        <v>4296</v>
      </c>
      <c r="C2794" s="112">
        <v>2</v>
      </c>
      <c r="D2794" s="117">
        <v>0.0011111111111111111</v>
      </c>
      <c r="E2794" s="117">
        <v>2.949390006644913</v>
      </c>
      <c r="F2794" s="112" t="s">
        <v>3047</v>
      </c>
      <c r="G2794" s="112" t="b">
        <v>0</v>
      </c>
      <c r="H2794" s="112" t="b">
        <v>0</v>
      </c>
      <c r="I2794" s="112" t="b">
        <v>0</v>
      </c>
      <c r="J2794" s="112" t="b">
        <v>0</v>
      </c>
      <c r="K2794" s="112" t="b">
        <v>0</v>
      </c>
      <c r="L2794" s="112" t="b">
        <v>0</v>
      </c>
    </row>
    <row r="2795" spans="1:12" ht="15">
      <c r="A2795" s="112" t="s">
        <v>4296</v>
      </c>
      <c r="B2795" s="112" t="s">
        <v>3270</v>
      </c>
      <c r="C2795" s="112">
        <v>2</v>
      </c>
      <c r="D2795" s="117">
        <v>0.0011111111111111111</v>
      </c>
      <c r="E2795" s="117">
        <v>2.7732987475892314</v>
      </c>
      <c r="F2795" s="112" t="s">
        <v>3047</v>
      </c>
      <c r="G2795" s="112" t="b">
        <v>0</v>
      </c>
      <c r="H2795" s="112" t="b">
        <v>0</v>
      </c>
      <c r="I2795" s="112" t="b">
        <v>0</v>
      </c>
      <c r="J2795" s="112" t="b">
        <v>0</v>
      </c>
      <c r="K2795" s="112" t="b">
        <v>0</v>
      </c>
      <c r="L2795" s="112" t="b">
        <v>0</v>
      </c>
    </row>
    <row r="2796" spans="1:12" ht="15">
      <c r="A2796" s="112" t="s">
        <v>3270</v>
      </c>
      <c r="B2796" s="112" t="s">
        <v>3532</v>
      </c>
      <c r="C2796" s="112">
        <v>2</v>
      </c>
      <c r="D2796" s="117">
        <v>0.0011111111111111111</v>
      </c>
      <c r="E2796" s="117">
        <v>2.5972074885335505</v>
      </c>
      <c r="F2796" s="112" t="s">
        <v>3047</v>
      </c>
      <c r="G2796" s="112" t="b">
        <v>0</v>
      </c>
      <c r="H2796" s="112" t="b">
        <v>0</v>
      </c>
      <c r="I2796" s="112" t="b">
        <v>0</v>
      </c>
      <c r="J2796" s="112" t="b">
        <v>0</v>
      </c>
      <c r="K2796" s="112" t="b">
        <v>0</v>
      </c>
      <c r="L2796" s="112" t="b">
        <v>0</v>
      </c>
    </row>
    <row r="2797" spans="1:12" ht="15">
      <c r="A2797" s="112" t="s">
        <v>3532</v>
      </c>
      <c r="B2797" s="112" t="s">
        <v>3093</v>
      </c>
      <c r="C2797" s="112">
        <v>2</v>
      </c>
      <c r="D2797" s="117">
        <v>0.0011111111111111111</v>
      </c>
      <c r="E2797" s="117">
        <v>1.384132663224699</v>
      </c>
      <c r="F2797" s="112" t="s">
        <v>3047</v>
      </c>
      <c r="G2797" s="112" t="b">
        <v>0</v>
      </c>
      <c r="H2797" s="112" t="b">
        <v>0</v>
      </c>
      <c r="I2797" s="112" t="b">
        <v>0</v>
      </c>
      <c r="J2797" s="112" t="b">
        <v>0</v>
      </c>
      <c r="K2797" s="112" t="b">
        <v>0</v>
      </c>
      <c r="L2797" s="112" t="b">
        <v>0</v>
      </c>
    </row>
    <row r="2798" spans="1:12" ht="15">
      <c r="A2798" s="112" t="s">
        <v>3093</v>
      </c>
      <c r="B2798" s="112" t="s">
        <v>3609</v>
      </c>
      <c r="C2798" s="112">
        <v>2</v>
      </c>
      <c r="D2798" s="117">
        <v>0.0011111111111111111</v>
      </c>
      <c r="E2798" s="117">
        <v>1.5602239222803804</v>
      </c>
      <c r="F2798" s="112" t="s">
        <v>3047</v>
      </c>
      <c r="G2798" s="112" t="b">
        <v>0</v>
      </c>
      <c r="H2798" s="112" t="b">
        <v>0</v>
      </c>
      <c r="I2798" s="112" t="b">
        <v>0</v>
      </c>
      <c r="J2798" s="112" t="b">
        <v>0</v>
      </c>
      <c r="K2798" s="112" t="b">
        <v>0</v>
      </c>
      <c r="L2798" s="112" t="b">
        <v>0</v>
      </c>
    </row>
    <row r="2799" spans="1:12" ht="15">
      <c r="A2799" s="112" t="s">
        <v>3609</v>
      </c>
      <c r="B2799" s="112" t="s">
        <v>3093</v>
      </c>
      <c r="C2799" s="112">
        <v>2</v>
      </c>
      <c r="D2799" s="117">
        <v>0.0011111111111111111</v>
      </c>
      <c r="E2799" s="117">
        <v>1.5602239222803804</v>
      </c>
      <c r="F2799" s="112" t="s">
        <v>3047</v>
      </c>
      <c r="G2799" s="112" t="b">
        <v>0</v>
      </c>
      <c r="H2799" s="112" t="b">
        <v>0</v>
      </c>
      <c r="I2799" s="112" t="b">
        <v>0</v>
      </c>
      <c r="J2799" s="112" t="b">
        <v>0</v>
      </c>
      <c r="K2799" s="112" t="b">
        <v>0</v>
      </c>
      <c r="L2799" s="112" t="b">
        <v>0</v>
      </c>
    </row>
    <row r="2800" spans="1:12" ht="15">
      <c r="A2800" s="112" t="s">
        <v>3080</v>
      </c>
      <c r="B2800" s="112" t="s">
        <v>4297</v>
      </c>
      <c r="C2800" s="112">
        <v>2</v>
      </c>
      <c r="D2800" s="117">
        <v>0.0011111111111111111</v>
      </c>
      <c r="E2800" s="117">
        <v>1.3930875058776255</v>
      </c>
      <c r="F2800" s="112" t="s">
        <v>3047</v>
      </c>
      <c r="G2800" s="112" t="b">
        <v>0</v>
      </c>
      <c r="H2800" s="112" t="b">
        <v>0</v>
      </c>
      <c r="I2800" s="112" t="b">
        <v>0</v>
      </c>
      <c r="J2800" s="112" t="b">
        <v>0</v>
      </c>
      <c r="K2800" s="112" t="b">
        <v>0</v>
      </c>
      <c r="L2800" s="112" t="b">
        <v>0</v>
      </c>
    </row>
    <row r="2801" spans="1:12" ht="15">
      <c r="A2801" s="112" t="s">
        <v>4297</v>
      </c>
      <c r="B2801" s="112" t="s">
        <v>3093</v>
      </c>
      <c r="C2801" s="112">
        <v>2</v>
      </c>
      <c r="D2801" s="117">
        <v>0.0011111111111111111</v>
      </c>
      <c r="E2801" s="117">
        <v>1.5602239222803804</v>
      </c>
      <c r="F2801" s="112" t="s">
        <v>3047</v>
      </c>
      <c r="G2801" s="112" t="b">
        <v>0</v>
      </c>
      <c r="H2801" s="112" t="b">
        <v>0</v>
      </c>
      <c r="I2801" s="112" t="b">
        <v>0</v>
      </c>
      <c r="J2801" s="112" t="b">
        <v>0</v>
      </c>
      <c r="K2801" s="112" t="b">
        <v>0</v>
      </c>
      <c r="L2801" s="112" t="b">
        <v>0</v>
      </c>
    </row>
    <row r="2802" spans="1:12" ht="15">
      <c r="A2802" s="112" t="s">
        <v>3080</v>
      </c>
      <c r="B2802" s="112" t="s">
        <v>3433</v>
      </c>
      <c r="C2802" s="112">
        <v>2</v>
      </c>
      <c r="D2802" s="117">
        <v>0.0011111111111111111</v>
      </c>
      <c r="E2802" s="117">
        <v>1.3930875058776255</v>
      </c>
      <c r="F2802" s="112" t="s">
        <v>3047</v>
      </c>
      <c r="G2802" s="112" t="b">
        <v>0</v>
      </c>
      <c r="H2802" s="112" t="b">
        <v>0</v>
      </c>
      <c r="I2802" s="112" t="b">
        <v>0</v>
      </c>
      <c r="J2802" s="112" t="b">
        <v>0</v>
      </c>
      <c r="K2802" s="112" t="b">
        <v>0</v>
      </c>
      <c r="L2802" s="112" t="b">
        <v>0</v>
      </c>
    </row>
    <row r="2803" spans="1:12" ht="15">
      <c r="A2803" s="112" t="s">
        <v>3433</v>
      </c>
      <c r="B2803" s="112" t="s">
        <v>3093</v>
      </c>
      <c r="C2803" s="112">
        <v>2</v>
      </c>
      <c r="D2803" s="117">
        <v>0.0011111111111111111</v>
      </c>
      <c r="E2803" s="117">
        <v>1.5602239222803804</v>
      </c>
      <c r="F2803" s="112" t="s">
        <v>3047</v>
      </c>
      <c r="G2803" s="112" t="b">
        <v>0</v>
      </c>
      <c r="H2803" s="112" t="b">
        <v>0</v>
      </c>
      <c r="I2803" s="112" t="b">
        <v>0</v>
      </c>
      <c r="J2803" s="112" t="b">
        <v>0</v>
      </c>
      <c r="K2803" s="112" t="b">
        <v>0</v>
      </c>
      <c r="L2803" s="112" t="b">
        <v>0</v>
      </c>
    </row>
    <row r="2804" spans="1:12" ht="15">
      <c r="A2804" s="112" t="s">
        <v>3093</v>
      </c>
      <c r="B2804" s="112" t="s">
        <v>3606</v>
      </c>
      <c r="C2804" s="112">
        <v>2</v>
      </c>
      <c r="D2804" s="117">
        <v>0.0011111111111111111</v>
      </c>
      <c r="E2804" s="117">
        <v>1.384132663224699</v>
      </c>
      <c r="F2804" s="112" t="s">
        <v>3047</v>
      </c>
      <c r="G2804" s="112" t="b">
        <v>0</v>
      </c>
      <c r="H2804" s="112" t="b">
        <v>0</v>
      </c>
      <c r="I2804" s="112" t="b">
        <v>0</v>
      </c>
      <c r="J2804" s="112" t="b">
        <v>0</v>
      </c>
      <c r="K2804" s="112" t="b">
        <v>0</v>
      </c>
      <c r="L2804" s="112" t="b">
        <v>0</v>
      </c>
    </row>
    <row r="2805" spans="1:12" ht="15">
      <c r="A2805" s="112" t="s">
        <v>3606</v>
      </c>
      <c r="B2805" s="112" t="s">
        <v>4298</v>
      </c>
      <c r="C2805" s="112">
        <v>2</v>
      </c>
      <c r="D2805" s="117">
        <v>0.0011111111111111111</v>
      </c>
      <c r="E2805" s="117">
        <v>2.7732987475892314</v>
      </c>
      <c r="F2805" s="112" t="s">
        <v>3047</v>
      </c>
      <c r="G2805" s="112" t="b">
        <v>0</v>
      </c>
      <c r="H2805" s="112" t="b">
        <v>0</v>
      </c>
      <c r="I2805" s="112" t="b">
        <v>0</v>
      </c>
      <c r="J2805" s="112" t="b">
        <v>0</v>
      </c>
      <c r="K2805" s="112" t="b">
        <v>0</v>
      </c>
      <c r="L2805" s="112" t="b">
        <v>0</v>
      </c>
    </row>
    <row r="2806" spans="1:12" ht="15">
      <c r="A2806" s="112" t="s">
        <v>4298</v>
      </c>
      <c r="B2806" s="112" t="s">
        <v>3093</v>
      </c>
      <c r="C2806" s="112">
        <v>2</v>
      </c>
      <c r="D2806" s="117">
        <v>0.0011111111111111111</v>
      </c>
      <c r="E2806" s="117">
        <v>1.5602239222803804</v>
      </c>
      <c r="F2806" s="112" t="s">
        <v>3047</v>
      </c>
      <c r="G2806" s="112" t="b">
        <v>0</v>
      </c>
      <c r="H2806" s="112" t="b">
        <v>0</v>
      </c>
      <c r="I2806" s="112" t="b">
        <v>0</v>
      </c>
      <c r="J2806" s="112" t="b">
        <v>0</v>
      </c>
      <c r="K2806" s="112" t="b">
        <v>0</v>
      </c>
      <c r="L2806" s="112" t="b">
        <v>0</v>
      </c>
    </row>
    <row r="2807" spans="1:12" ht="15">
      <c r="A2807" s="112" t="s">
        <v>3080</v>
      </c>
      <c r="B2807" s="112" t="s">
        <v>4299</v>
      </c>
      <c r="C2807" s="112">
        <v>2</v>
      </c>
      <c r="D2807" s="117">
        <v>0.0011111111111111111</v>
      </c>
      <c r="E2807" s="117">
        <v>1.3930875058776255</v>
      </c>
      <c r="F2807" s="112" t="s">
        <v>3047</v>
      </c>
      <c r="G2807" s="112" t="b">
        <v>0</v>
      </c>
      <c r="H2807" s="112" t="b">
        <v>0</v>
      </c>
      <c r="I2807" s="112" t="b">
        <v>0</v>
      </c>
      <c r="J2807" s="112" t="b">
        <v>0</v>
      </c>
      <c r="K2807" s="112" t="b">
        <v>0</v>
      </c>
      <c r="L2807" s="112" t="b">
        <v>0</v>
      </c>
    </row>
    <row r="2808" spans="1:12" ht="15">
      <c r="A2808" s="112" t="s">
        <v>4299</v>
      </c>
      <c r="B2808" s="112" t="s">
        <v>3196</v>
      </c>
      <c r="C2808" s="112">
        <v>2</v>
      </c>
      <c r="D2808" s="117">
        <v>0.0011111111111111111</v>
      </c>
      <c r="E2808" s="117">
        <v>2.3473300153169503</v>
      </c>
      <c r="F2808" s="112" t="s">
        <v>3047</v>
      </c>
      <c r="G2808" s="112" t="b">
        <v>0</v>
      </c>
      <c r="H2808" s="112" t="b">
        <v>0</v>
      </c>
      <c r="I2808" s="112" t="b">
        <v>0</v>
      </c>
      <c r="J2808" s="112" t="b">
        <v>1</v>
      </c>
      <c r="K2808" s="112" t="b">
        <v>0</v>
      </c>
      <c r="L2808" s="112" t="b">
        <v>0</v>
      </c>
    </row>
    <row r="2809" spans="1:12" ht="15">
      <c r="A2809" s="112" t="s">
        <v>3196</v>
      </c>
      <c r="B2809" s="112" t="s">
        <v>3343</v>
      </c>
      <c r="C2809" s="112">
        <v>2</v>
      </c>
      <c r="D2809" s="117">
        <v>0.0011111111111111111</v>
      </c>
      <c r="E2809" s="117">
        <v>1.9493900066449128</v>
      </c>
      <c r="F2809" s="112" t="s">
        <v>3047</v>
      </c>
      <c r="G2809" s="112" t="b">
        <v>1</v>
      </c>
      <c r="H2809" s="112" t="b">
        <v>0</v>
      </c>
      <c r="I2809" s="112" t="b">
        <v>0</v>
      </c>
      <c r="J2809" s="112" t="b">
        <v>0</v>
      </c>
      <c r="K2809" s="112" t="b">
        <v>0</v>
      </c>
      <c r="L2809" s="112" t="b">
        <v>0</v>
      </c>
    </row>
    <row r="2810" spans="1:12" ht="15">
      <c r="A2810" s="112" t="s">
        <v>3343</v>
      </c>
      <c r="B2810" s="112" t="s">
        <v>3276</v>
      </c>
      <c r="C2810" s="112">
        <v>2</v>
      </c>
      <c r="D2810" s="117">
        <v>0.0011111111111111111</v>
      </c>
      <c r="E2810" s="117">
        <v>2.0743287432532127</v>
      </c>
      <c r="F2810" s="112" t="s">
        <v>3047</v>
      </c>
      <c r="G2810" s="112" t="b">
        <v>0</v>
      </c>
      <c r="H2810" s="112" t="b">
        <v>0</v>
      </c>
      <c r="I2810" s="112" t="b">
        <v>0</v>
      </c>
      <c r="J2810" s="112" t="b">
        <v>0</v>
      </c>
      <c r="K2810" s="112" t="b">
        <v>0</v>
      </c>
      <c r="L2810" s="112" t="b">
        <v>0</v>
      </c>
    </row>
    <row r="2811" spans="1:12" ht="15">
      <c r="A2811" s="112" t="s">
        <v>3276</v>
      </c>
      <c r="B2811" s="112" t="s">
        <v>3215</v>
      </c>
      <c r="C2811" s="112">
        <v>2</v>
      </c>
      <c r="D2811" s="117">
        <v>0.0011111111111111111</v>
      </c>
      <c r="E2811" s="117">
        <v>1.9282007075749747</v>
      </c>
      <c r="F2811" s="112" t="s">
        <v>3047</v>
      </c>
      <c r="G2811" s="112" t="b">
        <v>0</v>
      </c>
      <c r="H2811" s="112" t="b">
        <v>0</v>
      </c>
      <c r="I2811" s="112" t="b">
        <v>0</v>
      </c>
      <c r="J2811" s="112" t="b">
        <v>0</v>
      </c>
      <c r="K2811" s="112" t="b">
        <v>0</v>
      </c>
      <c r="L2811" s="112" t="b">
        <v>0</v>
      </c>
    </row>
    <row r="2812" spans="1:12" ht="15">
      <c r="A2812" s="112" t="s">
        <v>3215</v>
      </c>
      <c r="B2812" s="112" t="s">
        <v>3172</v>
      </c>
      <c r="C2812" s="112">
        <v>2</v>
      </c>
      <c r="D2812" s="117">
        <v>0.0011111111111111111</v>
      </c>
      <c r="E2812" s="117">
        <v>1.7521094485192936</v>
      </c>
      <c r="F2812" s="112" t="s">
        <v>3047</v>
      </c>
      <c r="G2812" s="112" t="b">
        <v>0</v>
      </c>
      <c r="H2812" s="112" t="b">
        <v>0</v>
      </c>
      <c r="I2812" s="112" t="b">
        <v>0</v>
      </c>
      <c r="J2812" s="112" t="b">
        <v>0</v>
      </c>
      <c r="K2812" s="112" t="b">
        <v>0</v>
      </c>
      <c r="L2812" s="112" t="b">
        <v>0</v>
      </c>
    </row>
    <row r="2813" spans="1:12" ht="15">
      <c r="A2813" s="112" t="s">
        <v>3533</v>
      </c>
      <c r="B2813" s="112" t="s">
        <v>3080</v>
      </c>
      <c r="C2813" s="112">
        <v>2</v>
      </c>
      <c r="D2813" s="117">
        <v>0.0011111111111111111</v>
      </c>
      <c r="E2813" s="117">
        <v>1.2169962468219442</v>
      </c>
      <c r="F2813" s="112" t="s">
        <v>3047</v>
      </c>
      <c r="G2813" s="112" t="b">
        <v>0</v>
      </c>
      <c r="H2813" s="112" t="b">
        <v>0</v>
      </c>
      <c r="I2813" s="112" t="b">
        <v>0</v>
      </c>
      <c r="J2813" s="112" t="b">
        <v>0</v>
      </c>
      <c r="K2813" s="112" t="b">
        <v>0</v>
      </c>
      <c r="L2813" s="112" t="b">
        <v>0</v>
      </c>
    </row>
    <row r="2814" spans="1:12" ht="15">
      <c r="A2814" s="112" t="s">
        <v>3109</v>
      </c>
      <c r="B2814" s="112" t="s">
        <v>3228</v>
      </c>
      <c r="C2814" s="112">
        <v>2</v>
      </c>
      <c r="D2814" s="117">
        <v>0.0011111111111111111</v>
      </c>
      <c r="E2814" s="117">
        <v>1.6271707119109935</v>
      </c>
      <c r="F2814" s="112" t="s">
        <v>3047</v>
      </c>
      <c r="G2814" s="112" t="b">
        <v>0</v>
      </c>
      <c r="H2814" s="112" t="b">
        <v>0</v>
      </c>
      <c r="I2814" s="112" t="b">
        <v>0</v>
      </c>
      <c r="J2814" s="112" t="b">
        <v>0</v>
      </c>
      <c r="K2814" s="112" t="b">
        <v>0</v>
      </c>
      <c r="L2814" s="112" t="b">
        <v>0</v>
      </c>
    </row>
    <row r="2815" spans="1:12" ht="15">
      <c r="A2815" s="112" t="s">
        <v>3228</v>
      </c>
      <c r="B2815" s="112" t="s">
        <v>4300</v>
      </c>
      <c r="C2815" s="112">
        <v>2</v>
      </c>
      <c r="D2815" s="117">
        <v>0.0011111111111111111</v>
      </c>
      <c r="E2815" s="117">
        <v>2.405321962294637</v>
      </c>
      <c r="F2815" s="112" t="s">
        <v>3047</v>
      </c>
      <c r="G2815" s="112" t="b">
        <v>0</v>
      </c>
      <c r="H2815" s="112" t="b">
        <v>0</v>
      </c>
      <c r="I2815" s="112" t="b">
        <v>0</v>
      </c>
      <c r="J2815" s="112" t="b">
        <v>0</v>
      </c>
      <c r="K2815" s="112" t="b">
        <v>0</v>
      </c>
      <c r="L2815" s="112" t="b">
        <v>0</v>
      </c>
    </row>
    <row r="2816" spans="1:12" ht="15">
      <c r="A2816" s="112" t="s">
        <v>4300</v>
      </c>
      <c r="B2816" s="112" t="s">
        <v>4301</v>
      </c>
      <c r="C2816" s="112">
        <v>2</v>
      </c>
      <c r="D2816" s="117">
        <v>0.0011111111111111111</v>
      </c>
      <c r="E2816" s="117">
        <v>2.949390006644913</v>
      </c>
      <c r="F2816" s="112" t="s">
        <v>3047</v>
      </c>
      <c r="G2816" s="112" t="b">
        <v>0</v>
      </c>
      <c r="H2816" s="112" t="b">
        <v>0</v>
      </c>
      <c r="I2816" s="112" t="b">
        <v>0</v>
      </c>
      <c r="J2816" s="112" t="b">
        <v>0</v>
      </c>
      <c r="K2816" s="112" t="b">
        <v>0</v>
      </c>
      <c r="L2816" s="112" t="b">
        <v>0</v>
      </c>
    </row>
    <row r="2817" spans="1:12" ht="15">
      <c r="A2817" s="112" t="s">
        <v>4301</v>
      </c>
      <c r="B2817" s="112" t="s">
        <v>3248</v>
      </c>
      <c r="C2817" s="112">
        <v>2</v>
      </c>
      <c r="D2817" s="117">
        <v>0.0011111111111111111</v>
      </c>
      <c r="E2817" s="117">
        <v>2.7732987475892314</v>
      </c>
      <c r="F2817" s="112" t="s">
        <v>3047</v>
      </c>
      <c r="G2817" s="112" t="b">
        <v>0</v>
      </c>
      <c r="H2817" s="112" t="b">
        <v>0</v>
      </c>
      <c r="I2817" s="112" t="b">
        <v>0</v>
      </c>
      <c r="J2817" s="112" t="b">
        <v>0</v>
      </c>
      <c r="K2817" s="112" t="b">
        <v>0</v>
      </c>
      <c r="L2817" s="112" t="b">
        <v>0</v>
      </c>
    </row>
    <row r="2818" spans="1:12" ht="15">
      <c r="A2818" s="112" t="s">
        <v>3341</v>
      </c>
      <c r="B2818" s="112" t="s">
        <v>3231</v>
      </c>
      <c r="C2818" s="112">
        <v>2</v>
      </c>
      <c r="D2818" s="117">
        <v>0.0011111111111111111</v>
      </c>
      <c r="E2818" s="117">
        <v>2.7732987475892314</v>
      </c>
      <c r="F2818" s="112" t="s">
        <v>3047</v>
      </c>
      <c r="G2818" s="112" t="b">
        <v>0</v>
      </c>
      <c r="H2818" s="112" t="b">
        <v>0</v>
      </c>
      <c r="I2818" s="112" t="b">
        <v>0</v>
      </c>
      <c r="J2818" s="112" t="b">
        <v>0</v>
      </c>
      <c r="K2818" s="112" t="b">
        <v>0</v>
      </c>
      <c r="L2818" s="112" t="b">
        <v>0</v>
      </c>
    </row>
    <row r="2819" spans="1:12" ht="15">
      <c r="A2819" s="112" t="s">
        <v>3231</v>
      </c>
      <c r="B2819" s="112" t="s">
        <v>3665</v>
      </c>
      <c r="C2819" s="112">
        <v>2</v>
      </c>
      <c r="D2819" s="117">
        <v>0.0011111111111111111</v>
      </c>
      <c r="E2819" s="117">
        <v>2.949390006644913</v>
      </c>
      <c r="F2819" s="112" t="s">
        <v>3047</v>
      </c>
      <c r="G2819" s="112" t="b">
        <v>0</v>
      </c>
      <c r="H2819" s="112" t="b">
        <v>0</v>
      </c>
      <c r="I2819" s="112" t="b">
        <v>0</v>
      </c>
      <c r="J2819" s="112" t="b">
        <v>0</v>
      </c>
      <c r="K2819" s="112" t="b">
        <v>0</v>
      </c>
      <c r="L2819" s="112" t="b">
        <v>0</v>
      </c>
    </row>
    <row r="2820" spans="1:12" ht="15">
      <c r="A2820" s="112" t="s">
        <v>3665</v>
      </c>
      <c r="B2820" s="112" t="s">
        <v>4302</v>
      </c>
      <c r="C2820" s="112">
        <v>2</v>
      </c>
      <c r="D2820" s="117">
        <v>0.0011111111111111111</v>
      </c>
      <c r="E2820" s="117">
        <v>2.949390006644913</v>
      </c>
      <c r="F2820" s="112" t="s">
        <v>3047</v>
      </c>
      <c r="G2820" s="112" t="b">
        <v>0</v>
      </c>
      <c r="H2820" s="112" t="b">
        <v>0</v>
      </c>
      <c r="I2820" s="112" t="b">
        <v>0</v>
      </c>
      <c r="J2820" s="112" t="b">
        <v>0</v>
      </c>
      <c r="K2820" s="112" t="b">
        <v>0</v>
      </c>
      <c r="L2820" s="112" t="b">
        <v>0</v>
      </c>
    </row>
    <row r="2821" spans="1:12" ht="15">
      <c r="A2821" s="112" t="s">
        <v>4302</v>
      </c>
      <c r="B2821" s="112" t="s">
        <v>3666</v>
      </c>
      <c r="C2821" s="112">
        <v>2</v>
      </c>
      <c r="D2821" s="117">
        <v>0.0011111111111111111</v>
      </c>
      <c r="E2821" s="117">
        <v>2.949390006644913</v>
      </c>
      <c r="F2821" s="112" t="s">
        <v>3047</v>
      </c>
      <c r="G2821" s="112" t="b">
        <v>0</v>
      </c>
      <c r="H2821" s="112" t="b">
        <v>0</v>
      </c>
      <c r="I2821" s="112" t="b">
        <v>0</v>
      </c>
      <c r="J2821" s="112" t="b">
        <v>0</v>
      </c>
      <c r="K2821" s="112" t="b">
        <v>0</v>
      </c>
      <c r="L2821" s="112" t="b">
        <v>0</v>
      </c>
    </row>
    <row r="2822" spans="1:12" ht="15">
      <c r="A2822" s="112" t="s">
        <v>3666</v>
      </c>
      <c r="B2822" s="112" t="s">
        <v>3667</v>
      </c>
      <c r="C2822" s="112">
        <v>2</v>
      </c>
      <c r="D2822" s="117">
        <v>0.0011111111111111111</v>
      </c>
      <c r="E2822" s="117">
        <v>2.6483600109809315</v>
      </c>
      <c r="F2822" s="112" t="s">
        <v>3047</v>
      </c>
      <c r="G2822" s="112" t="b">
        <v>0</v>
      </c>
      <c r="H2822" s="112" t="b">
        <v>0</v>
      </c>
      <c r="I2822" s="112" t="b">
        <v>0</v>
      </c>
      <c r="J2822" s="112" t="b">
        <v>0</v>
      </c>
      <c r="K2822" s="112" t="b">
        <v>0</v>
      </c>
      <c r="L2822" s="112" t="b">
        <v>0</v>
      </c>
    </row>
    <row r="2823" spans="1:12" ht="15">
      <c r="A2823" s="112" t="s">
        <v>3667</v>
      </c>
      <c r="B2823" s="112" t="s">
        <v>4303</v>
      </c>
      <c r="C2823" s="112">
        <v>2</v>
      </c>
      <c r="D2823" s="117">
        <v>0.0011111111111111111</v>
      </c>
      <c r="E2823" s="117">
        <v>2.6483600109809315</v>
      </c>
      <c r="F2823" s="112" t="s">
        <v>3047</v>
      </c>
      <c r="G2823" s="112" t="b">
        <v>0</v>
      </c>
      <c r="H2823" s="112" t="b">
        <v>0</v>
      </c>
      <c r="I2823" s="112" t="b">
        <v>0</v>
      </c>
      <c r="J2823" s="112" t="b">
        <v>0</v>
      </c>
      <c r="K2823" s="112" t="b">
        <v>0</v>
      </c>
      <c r="L2823" s="112" t="b">
        <v>0</v>
      </c>
    </row>
    <row r="2824" spans="1:12" ht="15">
      <c r="A2824" s="112" t="s">
        <v>4303</v>
      </c>
      <c r="B2824" s="112" t="s">
        <v>3093</v>
      </c>
      <c r="C2824" s="112">
        <v>2</v>
      </c>
      <c r="D2824" s="117">
        <v>0.0011111111111111111</v>
      </c>
      <c r="E2824" s="117">
        <v>1.5602239222803804</v>
      </c>
      <c r="F2824" s="112" t="s">
        <v>3047</v>
      </c>
      <c r="G2824" s="112" t="b">
        <v>0</v>
      </c>
      <c r="H2824" s="112" t="b">
        <v>0</v>
      </c>
      <c r="I2824" s="112" t="b">
        <v>0</v>
      </c>
      <c r="J2824" s="112" t="b">
        <v>0</v>
      </c>
      <c r="K2824" s="112" t="b">
        <v>0</v>
      </c>
      <c r="L2824" s="112" t="b">
        <v>0</v>
      </c>
    </row>
    <row r="2825" spans="1:12" ht="15">
      <c r="A2825" s="112" t="s">
        <v>3080</v>
      </c>
      <c r="B2825" s="112" t="s">
        <v>4304</v>
      </c>
      <c r="C2825" s="112">
        <v>2</v>
      </c>
      <c r="D2825" s="117">
        <v>0.0011111111111111111</v>
      </c>
      <c r="E2825" s="117">
        <v>1.3930875058776255</v>
      </c>
      <c r="F2825" s="112" t="s">
        <v>3047</v>
      </c>
      <c r="G2825" s="112" t="b">
        <v>0</v>
      </c>
      <c r="H2825" s="112" t="b">
        <v>0</v>
      </c>
      <c r="I2825" s="112" t="b">
        <v>0</v>
      </c>
      <c r="J2825" s="112" t="b">
        <v>0</v>
      </c>
      <c r="K2825" s="112" t="b">
        <v>0</v>
      </c>
      <c r="L2825" s="112" t="b">
        <v>0</v>
      </c>
    </row>
    <row r="2826" spans="1:12" ht="15">
      <c r="A2826" s="112" t="s">
        <v>4304</v>
      </c>
      <c r="B2826" s="112" t="s">
        <v>4305</v>
      </c>
      <c r="C2826" s="112">
        <v>2</v>
      </c>
      <c r="D2826" s="117">
        <v>0.0011111111111111111</v>
      </c>
      <c r="E2826" s="117">
        <v>2.949390006644913</v>
      </c>
      <c r="F2826" s="112" t="s">
        <v>3047</v>
      </c>
      <c r="G2826" s="112" t="b">
        <v>0</v>
      </c>
      <c r="H2826" s="112" t="b">
        <v>0</v>
      </c>
      <c r="I2826" s="112" t="b">
        <v>0</v>
      </c>
      <c r="J2826" s="112" t="b">
        <v>0</v>
      </c>
      <c r="K2826" s="112" t="b">
        <v>0</v>
      </c>
      <c r="L2826" s="112" t="b">
        <v>0</v>
      </c>
    </row>
    <row r="2827" spans="1:12" ht="15">
      <c r="A2827" s="112" t="s">
        <v>4305</v>
      </c>
      <c r="B2827" s="112" t="s">
        <v>3342</v>
      </c>
      <c r="C2827" s="112">
        <v>2</v>
      </c>
      <c r="D2827" s="117">
        <v>0.0011111111111111111</v>
      </c>
      <c r="E2827" s="117">
        <v>2.47226875192525</v>
      </c>
      <c r="F2827" s="112" t="s">
        <v>3047</v>
      </c>
      <c r="G2827" s="112" t="b">
        <v>0</v>
      </c>
      <c r="H2827" s="112" t="b">
        <v>0</v>
      </c>
      <c r="I2827" s="112" t="b">
        <v>0</v>
      </c>
      <c r="J2827" s="112" t="b">
        <v>1</v>
      </c>
      <c r="K2827" s="112" t="b">
        <v>0</v>
      </c>
      <c r="L2827" s="112" t="b">
        <v>0</v>
      </c>
    </row>
    <row r="2828" spans="1:12" ht="15">
      <c r="A2828" s="112" t="s">
        <v>3227</v>
      </c>
      <c r="B2828" s="112" t="s">
        <v>3667</v>
      </c>
      <c r="C2828" s="112">
        <v>2</v>
      </c>
      <c r="D2828" s="117">
        <v>0.0011111111111111111</v>
      </c>
      <c r="E2828" s="117">
        <v>2.046300019652969</v>
      </c>
      <c r="F2828" s="112" t="s">
        <v>3047</v>
      </c>
      <c r="G2828" s="112" t="b">
        <v>0</v>
      </c>
      <c r="H2828" s="112" t="b">
        <v>0</v>
      </c>
      <c r="I2828" s="112" t="b">
        <v>0</v>
      </c>
      <c r="J2828" s="112" t="b">
        <v>0</v>
      </c>
      <c r="K2828" s="112" t="b">
        <v>0</v>
      </c>
      <c r="L2828" s="112" t="b">
        <v>0</v>
      </c>
    </row>
    <row r="2829" spans="1:12" ht="15">
      <c r="A2829" s="112" t="s">
        <v>3667</v>
      </c>
      <c r="B2829" s="112" t="s">
        <v>3228</v>
      </c>
      <c r="C2829" s="112">
        <v>2</v>
      </c>
      <c r="D2829" s="117">
        <v>0.0011111111111111111</v>
      </c>
      <c r="E2829" s="117">
        <v>2.104291966630656</v>
      </c>
      <c r="F2829" s="112" t="s">
        <v>3047</v>
      </c>
      <c r="G2829" s="112" t="b">
        <v>0</v>
      </c>
      <c r="H2829" s="112" t="b">
        <v>0</v>
      </c>
      <c r="I2829" s="112" t="b">
        <v>0</v>
      </c>
      <c r="J2829" s="112" t="b">
        <v>0</v>
      </c>
      <c r="K2829" s="112" t="b">
        <v>0</v>
      </c>
      <c r="L2829" s="112" t="b">
        <v>0</v>
      </c>
    </row>
    <row r="2830" spans="1:12" ht="15">
      <c r="A2830" s="112" t="s">
        <v>3228</v>
      </c>
      <c r="B2830" s="112" t="s">
        <v>4306</v>
      </c>
      <c r="C2830" s="112">
        <v>2</v>
      </c>
      <c r="D2830" s="117">
        <v>0.0011111111111111111</v>
      </c>
      <c r="E2830" s="117">
        <v>2.405321962294637</v>
      </c>
      <c r="F2830" s="112" t="s">
        <v>3047</v>
      </c>
      <c r="G2830" s="112" t="b">
        <v>0</v>
      </c>
      <c r="H2830" s="112" t="b">
        <v>0</v>
      </c>
      <c r="I2830" s="112" t="b">
        <v>0</v>
      </c>
      <c r="J2830" s="112" t="b">
        <v>0</v>
      </c>
      <c r="K2830" s="112" t="b">
        <v>0</v>
      </c>
      <c r="L2830" s="112" t="b">
        <v>0</v>
      </c>
    </row>
    <row r="2831" spans="1:12" ht="15">
      <c r="A2831" s="112" t="s">
        <v>4306</v>
      </c>
      <c r="B2831" s="112" t="s">
        <v>3534</v>
      </c>
      <c r="C2831" s="112">
        <v>2</v>
      </c>
      <c r="D2831" s="117">
        <v>0.0011111111111111111</v>
      </c>
      <c r="E2831" s="117">
        <v>2.7732987475892314</v>
      </c>
      <c r="F2831" s="112" t="s">
        <v>3047</v>
      </c>
      <c r="G2831" s="112" t="b">
        <v>0</v>
      </c>
      <c r="H2831" s="112" t="b">
        <v>0</v>
      </c>
      <c r="I2831" s="112" t="b">
        <v>0</v>
      </c>
      <c r="J2831" s="112" t="b">
        <v>0</v>
      </c>
      <c r="K2831" s="112" t="b">
        <v>0</v>
      </c>
      <c r="L2831" s="112" t="b">
        <v>0</v>
      </c>
    </row>
    <row r="2832" spans="1:12" ht="15">
      <c r="A2832" s="112" t="s">
        <v>3102</v>
      </c>
      <c r="B2832" s="112" t="s">
        <v>3668</v>
      </c>
      <c r="C2832" s="112">
        <v>2</v>
      </c>
      <c r="D2832" s="117">
        <v>0.0011111111111111111</v>
      </c>
      <c r="E2832" s="117">
        <v>1.8032619709666746</v>
      </c>
      <c r="F2832" s="112" t="s">
        <v>3047</v>
      </c>
      <c r="G2832" s="112" t="b">
        <v>0</v>
      </c>
      <c r="H2832" s="112" t="b">
        <v>0</v>
      </c>
      <c r="I2832" s="112" t="b">
        <v>0</v>
      </c>
      <c r="J2832" s="112" t="b">
        <v>0</v>
      </c>
      <c r="K2832" s="112" t="b">
        <v>0</v>
      </c>
      <c r="L2832" s="112" t="b">
        <v>0</v>
      </c>
    </row>
    <row r="2833" spans="1:12" ht="15">
      <c r="A2833" s="112" t="s">
        <v>3668</v>
      </c>
      <c r="B2833" s="112" t="s">
        <v>3214</v>
      </c>
      <c r="C2833" s="112">
        <v>2</v>
      </c>
      <c r="D2833" s="117">
        <v>0.0011111111111111111</v>
      </c>
      <c r="E2833" s="117">
        <v>2.6483600109809315</v>
      </c>
      <c r="F2833" s="112" t="s">
        <v>3047</v>
      </c>
      <c r="G2833" s="112" t="b">
        <v>0</v>
      </c>
      <c r="H2833" s="112" t="b">
        <v>0</v>
      </c>
      <c r="I2833" s="112" t="b">
        <v>0</v>
      </c>
      <c r="J2833" s="112" t="b">
        <v>0</v>
      </c>
      <c r="K2833" s="112" t="b">
        <v>0</v>
      </c>
      <c r="L2833" s="112" t="b">
        <v>0</v>
      </c>
    </row>
    <row r="2834" spans="1:12" ht="15">
      <c r="A2834" s="112" t="s">
        <v>3214</v>
      </c>
      <c r="B2834" s="112" t="s">
        <v>3093</v>
      </c>
      <c r="C2834" s="112">
        <v>2</v>
      </c>
      <c r="D2834" s="117">
        <v>0.0011111111111111111</v>
      </c>
      <c r="E2834" s="117">
        <v>1.5602239222803804</v>
      </c>
      <c r="F2834" s="112" t="s">
        <v>3047</v>
      </c>
      <c r="G2834" s="112" t="b">
        <v>0</v>
      </c>
      <c r="H2834" s="112" t="b">
        <v>0</v>
      </c>
      <c r="I2834" s="112" t="b">
        <v>0</v>
      </c>
      <c r="J2834" s="112" t="b">
        <v>0</v>
      </c>
      <c r="K2834" s="112" t="b">
        <v>0</v>
      </c>
      <c r="L2834" s="112" t="b">
        <v>0</v>
      </c>
    </row>
    <row r="2835" spans="1:12" ht="15">
      <c r="A2835" s="112" t="s">
        <v>3080</v>
      </c>
      <c r="B2835" s="112" t="s">
        <v>3342</v>
      </c>
      <c r="C2835" s="112">
        <v>2</v>
      </c>
      <c r="D2835" s="117">
        <v>0.0011111111111111111</v>
      </c>
      <c r="E2835" s="117">
        <v>0.915966251157963</v>
      </c>
      <c r="F2835" s="112" t="s">
        <v>3047</v>
      </c>
      <c r="G2835" s="112" t="b">
        <v>0</v>
      </c>
      <c r="H2835" s="112" t="b">
        <v>0</v>
      </c>
      <c r="I2835" s="112" t="b">
        <v>0</v>
      </c>
      <c r="J2835" s="112" t="b">
        <v>1</v>
      </c>
      <c r="K2835" s="112" t="b">
        <v>0</v>
      </c>
      <c r="L2835" s="112" t="b">
        <v>0</v>
      </c>
    </row>
    <row r="2836" spans="1:12" ht="15">
      <c r="A2836" s="112" t="s">
        <v>3342</v>
      </c>
      <c r="B2836" s="112" t="s">
        <v>3249</v>
      </c>
      <c r="C2836" s="112">
        <v>2</v>
      </c>
      <c r="D2836" s="117">
        <v>0.0011111111111111111</v>
      </c>
      <c r="E2836" s="117">
        <v>2.0743287432532127</v>
      </c>
      <c r="F2836" s="112" t="s">
        <v>3047</v>
      </c>
      <c r="G2836" s="112" t="b">
        <v>1</v>
      </c>
      <c r="H2836" s="112" t="b">
        <v>0</v>
      </c>
      <c r="I2836" s="112" t="b">
        <v>0</v>
      </c>
      <c r="J2836" s="112" t="b">
        <v>0</v>
      </c>
      <c r="K2836" s="112" t="b">
        <v>0</v>
      </c>
      <c r="L2836" s="112" t="b">
        <v>0</v>
      </c>
    </row>
    <row r="2837" spans="1:12" ht="15">
      <c r="A2837" s="112" t="s">
        <v>3249</v>
      </c>
      <c r="B2837" s="112" t="s">
        <v>3227</v>
      </c>
      <c r="C2837" s="112">
        <v>2</v>
      </c>
      <c r="D2837" s="117">
        <v>0.0011111111111111111</v>
      </c>
      <c r="E2837" s="117">
        <v>1.9493900066449128</v>
      </c>
      <c r="F2837" s="112" t="s">
        <v>3047</v>
      </c>
      <c r="G2837" s="112" t="b">
        <v>0</v>
      </c>
      <c r="H2837" s="112" t="b">
        <v>0</v>
      </c>
      <c r="I2837" s="112" t="b">
        <v>0</v>
      </c>
      <c r="J2837" s="112" t="b">
        <v>0</v>
      </c>
      <c r="K2837" s="112" t="b">
        <v>0</v>
      </c>
      <c r="L2837" s="112" t="b">
        <v>0</v>
      </c>
    </row>
    <row r="2838" spans="1:12" ht="15">
      <c r="A2838" s="112" t="s">
        <v>3080</v>
      </c>
      <c r="B2838" s="112" t="s">
        <v>3311</v>
      </c>
      <c r="C2838" s="112">
        <v>2</v>
      </c>
      <c r="D2838" s="117">
        <v>0.0011111111111111111</v>
      </c>
      <c r="E2838" s="117">
        <v>1.3930875058776255</v>
      </c>
      <c r="F2838" s="112" t="s">
        <v>3047</v>
      </c>
      <c r="G2838" s="112" t="b">
        <v>0</v>
      </c>
      <c r="H2838" s="112" t="b">
        <v>0</v>
      </c>
      <c r="I2838" s="112" t="b">
        <v>0</v>
      </c>
      <c r="J2838" s="112" t="b">
        <v>0</v>
      </c>
      <c r="K2838" s="112" t="b">
        <v>0</v>
      </c>
      <c r="L2838" s="112" t="b">
        <v>0</v>
      </c>
    </row>
    <row r="2839" spans="1:12" ht="15">
      <c r="A2839" s="112" t="s">
        <v>3311</v>
      </c>
      <c r="B2839" s="112" t="s">
        <v>3228</v>
      </c>
      <c r="C2839" s="112">
        <v>2</v>
      </c>
      <c r="D2839" s="117">
        <v>0.0011111111111111111</v>
      </c>
      <c r="E2839" s="117">
        <v>2.405321962294637</v>
      </c>
      <c r="F2839" s="112" t="s">
        <v>3047</v>
      </c>
      <c r="G2839" s="112" t="b">
        <v>0</v>
      </c>
      <c r="H2839" s="112" t="b">
        <v>0</v>
      </c>
      <c r="I2839" s="112" t="b">
        <v>0</v>
      </c>
      <c r="J2839" s="112" t="b">
        <v>0</v>
      </c>
      <c r="K2839" s="112" t="b">
        <v>0</v>
      </c>
      <c r="L2839" s="112" t="b">
        <v>0</v>
      </c>
    </row>
    <row r="2840" spans="1:12" ht="15">
      <c r="A2840" s="112" t="s">
        <v>3228</v>
      </c>
      <c r="B2840" s="112" t="s">
        <v>3618</v>
      </c>
      <c r="C2840" s="112">
        <v>2</v>
      </c>
      <c r="D2840" s="117">
        <v>0.0011111111111111111</v>
      </c>
      <c r="E2840" s="117">
        <v>2.405321962294637</v>
      </c>
      <c r="F2840" s="112" t="s">
        <v>3047</v>
      </c>
      <c r="G2840" s="112" t="b">
        <v>0</v>
      </c>
      <c r="H2840" s="112" t="b">
        <v>0</v>
      </c>
      <c r="I2840" s="112" t="b">
        <v>0</v>
      </c>
      <c r="J2840" s="112" t="b">
        <v>0</v>
      </c>
      <c r="K2840" s="112" t="b">
        <v>0</v>
      </c>
      <c r="L2840" s="112" t="b">
        <v>0</v>
      </c>
    </row>
    <row r="2841" spans="1:12" ht="15">
      <c r="A2841" s="112" t="s">
        <v>3618</v>
      </c>
      <c r="B2841" s="112" t="s">
        <v>4307</v>
      </c>
      <c r="C2841" s="112">
        <v>2</v>
      </c>
      <c r="D2841" s="117">
        <v>0.0011111111111111111</v>
      </c>
      <c r="E2841" s="117">
        <v>2.949390006644913</v>
      </c>
      <c r="F2841" s="112" t="s">
        <v>3047</v>
      </c>
      <c r="G2841" s="112" t="b">
        <v>0</v>
      </c>
      <c r="H2841" s="112" t="b">
        <v>0</v>
      </c>
      <c r="I2841" s="112" t="b">
        <v>0</v>
      </c>
      <c r="J2841" s="112" t="b">
        <v>0</v>
      </c>
      <c r="K2841" s="112" t="b">
        <v>0</v>
      </c>
      <c r="L2841" s="112" t="b">
        <v>0</v>
      </c>
    </row>
    <row r="2842" spans="1:12" ht="15">
      <c r="A2842" s="112" t="s">
        <v>4307</v>
      </c>
      <c r="B2842" s="112" t="s">
        <v>4308</v>
      </c>
      <c r="C2842" s="112">
        <v>2</v>
      </c>
      <c r="D2842" s="117">
        <v>0.0011111111111111111</v>
      </c>
      <c r="E2842" s="117">
        <v>2.949390006644913</v>
      </c>
      <c r="F2842" s="112" t="s">
        <v>3047</v>
      </c>
      <c r="G2842" s="112" t="b">
        <v>0</v>
      </c>
      <c r="H2842" s="112" t="b">
        <v>0</v>
      </c>
      <c r="I2842" s="112" t="b">
        <v>0</v>
      </c>
      <c r="J2842" s="112" t="b">
        <v>0</v>
      </c>
      <c r="K2842" s="112" t="b">
        <v>0</v>
      </c>
      <c r="L2842" s="112" t="b">
        <v>0</v>
      </c>
    </row>
    <row r="2843" spans="1:12" ht="15">
      <c r="A2843" s="112" t="s">
        <v>4308</v>
      </c>
      <c r="B2843" s="112" t="s">
        <v>3776</v>
      </c>
      <c r="C2843" s="112">
        <v>2</v>
      </c>
      <c r="D2843" s="117">
        <v>0.0011111111111111111</v>
      </c>
      <c r="E2843" s="117">
        <v>2.949390006644913</v>
      </c>
      <c r="F2843" s="112" t="s">
        <v>3047</v>
      </c>
      <c r="G2843" s="112" t="b">
        <v>0</v>
      </c>
      <c r="H2843" s="112" t="b">
        <v>0</v>
      </c>
      <c r="I2843" s="112" t="b">
        <v>0</v>
      </c>
      <c r="J2843" s="112" t="b">
        <v>0</v>
      </c>
      <c r="K2843" s="112" t="b">
        <v>0</v>
      </c>
      <c r="L2843" s="112" t="b">
        <v>0</v>
      </c>
    </row>
    <row r="2844" spans="1:12" ht="15">
      <c r="A2844" s="112" t="s">
        <v>3776</v>
      </c>
      <c r="B2844" s="112" t="s">
        <v>3668</v>
      </c>
      <c r="C2844" s="112">
        <v>2</v>
      </c>
      <c r="D2844" s="117">
        <v>0.0011111111111111111</v>
      </c>
      <c r="E2844" s="117">
        <v>2.6483600109809315</v>
      </c>
      <c r="F2844" s="112" t="s">
        <v>3047</v>
      </c>
      <c r="G2844" s="112" t="b">
        <v>0</v>
      </c>
      <c r="H2844" s="112" t="b">
        <v>0</v>
      </c>
      <c r="I2844" s="112" t="b">
        <v>0</v>
      </c>
      <c r="J2844" s="112" t="b">
        <v>0</v>
      </c>
      <c r="K2844" s="112" t="b">
        <v>0</v>
      </c>
      <c r="L2844" s="112" t="b">
        <v>0</v>
      </c>
    </row>
    <row r="2845" spans="1:12" ht="15">
      <c r="A2845" s="112" t="s">
        <v>3668</v>
      </c>
      <c r="B2845" s="112" t="s">
        <v>3661</v>
      </c>
      <c r="C2845" s="112">
        <v>2</v>
      </c>
      <c r="D2845" s="117">
        <v>0.0011111111111111111</v>
      </c>
      <c r="E2845" s="117">
        <v>2.47226875192525</v>
      </c>
      <c r="F2845" s="112" t="s">
        <v>3047</v>
      </c>
      <c r="G2845" s="112" t="b">
        <v>0</v>
      </c>
      <c r="H2845" s="112" t="b">
        <v>0</v>
      </c>
      <c r="I2845" s="112" t="b">
        <v>0</v>
      </c>
      <c r="J2845" s="112" t="b">
        <v>0</v>
      </c>
      <c r="K2845" s="112" t="b">
        <v>0</v>
      </c>
      <c r="L2845" s="112" t="b">
        <v>0</v>
      </c>
    </row>
    <row r="2846" spans="1:12" ht="15">
      <c r="A2846" s="112" t="s">
        <v>3661</v>
      </c>
      <c r="B2846" s="112" t="s">
        <v>3453</v>
      </c>
      <c r="C2846" s="112">
        <v>2</v>
      </c>
      <c r="D2846" s="117">
        <v>0.0011111111111111111</v>
      </c>
      <c r="E2846" s="117">
        <v>2.47226875192525</v>
      </c>
      <c r="F2846" s="112" t="s">
        <v>3047</v>
      </c>
      <c r="G2846" s="112" t="b">
        <v>0</v>
      </c>
      <c r="H2846" s="112" t="b">
        <v>0</v>
      </c>
      <c r="I2846" s="112" t="b">
        <v>0</v>
      </c>
      <c r="J2846" s="112" t="b">
        <v>0</v>
      </c>
      <c r="K2846" s="112" t="b">
        <v>0</v>
      </c>
      <c r="L2846" s="112" t="b">
        <v>0</v>
      </c>
    </row>
    <row r="2847" spans="1:12" ht="15">
      <c r="A2847" s="112" t="s">
        <v>3453</v>
      </c>
      <c r="B2847" s="112" t="s">
        <v>3857</v>
      </c>
      <c r="C2847" s="112">
        <v>2</v>
      </c>
      <c r="D2847" s="117">
        <v>0.0011111111111111111</v>
      </c>
      <c r="E2847" s="117">
        <v>2.47226875192525</v>
      </c>
      <c r="F2847" s="112" t="s">
        <v>3047</v>
      </c>
      <c r="G2847" s="112" t="b">
        <v>0</v>
      </c>
      <c r="H2847" s="112" t="b">
        <v>0</v>
      </c>
      <c r="I2847" s="112" t="b">
        <v>0</v>
      </c>
      <c r="J2847" s="112" t="b">
        <v>0</v>
      </c>
      <c r="K2847" s="112" t="b">
        <v>0</v>
      </c>
      <c r="L2847" s="112" t="b">
        <v>0</v>
      </c>
    </row>
    <row r="2848" spans="1:12" ht="15">
      <c r="A2848" s="112" t="s">
        <v>3857</v>
      </c>
      <c r="B2848" s="112" t="s">
        <v>4309</v>
      </c>
      <c r="C2848" s="112">
        <v>2</v>
      </c>
      <c r="D2848" s="117">
        <v>0.0011111111111111111</v>
      </c>
      <c r="E2848" s="117">
        <v>2.7732987475892314</v>
      </c>
      <c r="F2848" s="112" t="s">
        <v>3047</v>
      </c>
      <c r="G2848" s="112" t="b">
        <v>0</v>
      </c>
      <c r="H2848" s="112" t="b">
        <v>0</v>
      </c>
      <c r="I2848" s="112" t="b">
        <v>0</v>
      </c>
      <c r="J2848" s="112" t="b">
        <v>0</v>
      </c>
      <c r="K2848" s="112" t="b">
        <v>0</v>
      </c>
      <c r="L2848" s="112" t="b">
        <v>0</v>
      </c>
    </row>
    <row r="2849" spans="1:12" ht="15">
      <c r="A2849" s="112" t="s">
        <v>4309</v>
      </c>
      <c r="B2849" s="112" t="s">
        <v>3080</v>
      </c>
      <c r="C2849" s="112">
        <v>2</v>
      </c>
      <c r="D2849" s="117">
        <v>0.0011111111111111111</v>
      </c>
      <c r="E2849" s="117">
        <v>1.3930875058776255</v>
      </c>
      <c r="F2849" s="112" t="s">
        <v>3047</v>
      </c>
      <c r="G2849" s="112" t="b">
        <v>0</v>
      </c>
      <c r="H2849" s="112" t="b">
        <v>0</v>
      </c>
      <c r="I2849" s="112" t="b">
        <v>0</v>
      </c>
      <c r="J2849" s="112" t="b">
        <v>0</v>
      </c>
      <c r="K2849" s="112" t="b">
        <v>0</v>
      </c>
      <c r="L2849" s="112" t="b">
        <v>0</v>
      </c>
    </row>
    <row r="2850" spans="1:12" ht="15">
      <c r="A2850" s="112" t="s">
        <v>3249</v>
      </c>
      <c r="B2850" s="112" t="s">
        <v>3093</v>
      </c>
      <c r="C2850" s="112">
        <v>2</v>
      </c>
      <c r="D2850" s="117">
        <v>0.0011111111111111111</v>
      </c>
      <c r="E2850" s="117">
        <v>1.1622839136083427</v>
      </c>
      <c r="F2850" s="112" t="s">
        <v>3047</v>
      </c>
      <c r="G2850" s="112" t="b">
        <v>0</v>
      </c>
      <c r="H2850" s="112" t="b">
        <v>0</v>
      </c>
      <c r="I2850" s="112" t="b">
        <v>0</v>
      </c>
      <c r="J2850" s="112" t="b">
        <v>0</v>
      </c>
      <c r="K2850" s="112" t="b">
        <v>0</v>
      </c>
      <c r="L2850" s="112" t="b">
        <v>0</v>
      </c>
    </row>
    <row r="2851" spans="1:12" ht="15">
      <c r="A2851" s="112" t="s">
        <v>3080</v>
      </c>
      <c r="B2851" s="112" t="s">
        <v>3196</v>
      </c>
      <c r="C2851" s="112">
        <v>2</v>
      </c>
      <c r="D2851" s="117">
        <v>0.0011111111111111111</v>
      </c>
      <c r="E2851" s="117">
        <v>0.7910275145496631</v>
      </c>
      <c r="F2851" s="112" t="s">
        <v>3047</v>
      </c>
      <c r="G2851" s="112" t="b">
        <v>0</v>
      </c>
      <c r="H2851" s="112" t="b">
        <v>0</v>
      </c>
      <c r="I2851" s="112" t="b">
        <v>0</v>
      </c>
      <c r="J2851" s="112" t="b">
        <v>1</v>
      </c>
      <c r="K2851" s="112" t="b">
        <v>0</v>
      </c>
      <c r="L2851" s="112" t="b">
        <v>0</v>
      </c>
    </row>
    <row r="2852" spans="1:12" ht="15">
      <c r="A2852" s="112" t="s">
        <v>3196</v>
      </c>
      <c r="B2852" s="112" t="s">
        <v>4310</v>
      </c>
      <c r="C2852" s="112">
        <v>2</v>
      </c>
      <c r="D2852" s="117">
        <v>0.0011111111111111111</v>
      </c>
      <c r="E2852" s="117">
        <v>2.3473300153169503</v>
      </c>
      <c r="F2852" s="112" t="s">
        <v>3047</v>
      </c>
      <c r="G2852" s="112" t="b">
        <v>1</v>
      </c>
      <c r="H2852" s="112" t="b">
        <v>0</v>
      </c>
      <c r="I2852" s="112" t="b">
        <v>0</v>
      </c>
      <c r="J2852" s="112" t="b">
        <v>0</v>
      </c>
      <c r="K2852" s="112" t="b">
        <v>0</v>
      </c>
      <c r="L2852" s="112" t="b">
        <v>0</v>
      </c>
    </row>
    <row r="2853" spans="1:12" ht="15">
      <c r="A2853" s="112" t="s">
        <v>4310</v>
      </c>
      <c r="B2853" s="112" t="s">
        <v>3669</v>
      </c>
      <c r="C2853" s="112">
        <v>2</v>
      </c>
      <c r="D2853" s="117">
        <v>0.0011111111111111111</v>
      </c>
      <c r="E2853" s="117">
        <v>2.949390006644913</v>
      </c>
      <c r="F2853" s="112" t="s">
        <v>3047</v>
      </c>
      <c r="G2853" s="112" t="b">
        <v>0</v>
      </c>
      <c r="H2853" s="112" t="b">
        <v>0</v>
      </c>
      <c r="I2853" s="112" t="b">
        <v>0</v>
      </c>
      <c r="J2853" s="112" t="b">
        <v>0</v>
      </c>
      <c r="K2853" s="112" t="b">
        <v>0</v>
      </c>
      <c r="L2853" s="112" t="b">
        <v>0</v>
      </c>
    </row>
    <row r="2854" spans="1:12" ht="15">
      <c r="A2854" s="112" t="s">
        <v>3669</v>
      </c>
      <c r="B2854" s="112" t="s">
        <v>3172</v>
      </c>
      <c r="C2854" s="112">
        <v>2</v>
      </c>
      <c r="D2854" s="117">
        <v>0.0011111111111111111</v>
      </c>
      <c r="E2854" s="117">
        <v>2.2961774928695693</v>
      </c>
      <c r="F2854" s="112" t="s">
        <v>3047</v>
      </c>
      <c r="G2854" s="112" t="b">
        <v>0</v>
      </c>
      <c r="H2854" s="112" t="b">
        <v>0</v>
      </c>
      <c r="I2854" s="112" t="b">
        <v>0</v>
      </c>
      <c r="J2854" s="112" t="b">
        <v>0</v>
      </c>
      <c r="K2854" s="112" t="b">
        <v>0</v>
      </c>
      <c r="L2854" s="112" t="b">
        <v>0</v>
      </c>
    </row>
    <row r="2855" spans="1:12" ht="15">
      <c r="A2855" s="112" t="s">
        <v>3457</v>
      </c>
      <c r="B2855" s="112" t="s">
        <v>3858</v>
      </c>
      <c r="C2855" s="112">
        <v>2</v>
      </c>
      <c r="D2855" s="117">
        <v>0.0011111111111111111</v>
      </c>
      <c r="E2855" s="117">
        <v>2.5972074885335505</v>
      </c>
      <c r="F2855" s="112" t="s">
        <v>3047</v>
      </c>
      <c r="G2855" s="112" t="b">
        <v>1</v>
      </c>
      <c r="H2855" s="112" t="b">
        <v>0</v>
      </c>
      <c r="I2855" s="112" t="b">
        <v>0</v>
      </c>
      <c r="J2855" s="112" t="b">
        <v>0</v>
      </c>
      <c r="K2855" s="112" t="b">
        <v>0</v>
      </c>
      <c r="L2855" s="112" t="b">
        <v>0</v>
      </c>
    </row>
    <row r="2856" spans="1:12" ht="15">
      <c r="A2856" s="112" t="s">
        <v>3858</v>
      </c>
      <c r="B2856" s="112" t="s">
        <v>3535</v>
      </c>
      <c r="C2856" s="112">
        <v>2</v>
      </c>
      <c r="D2856" s="117">
        <v>0.0011111111111111111</v>
      </c>
      <c r="E2856" s="117">
        <v>2.5972074885335505</v>
      </c>
      <c r="F2856" s="112" t="s">
        <v>3047</v>
      </c>
      <c r="G2856" s="112" t="b">
        <v>0</v>
      </c>
      <c r="H2856" s="112" t="b">
        <v>0</v>
      </c>
      <c r="I2856" s="112" t="b">
        <v>0</v>
      </c>
      <c r="J2856" s="112" t="b">
        <v>0</v>
      </c>
      <c r="K2856" s="112" t="b">
        <v>0</v>
      </c>
      <c r="L2856" s="112" t="b">
        <v>0</v>
      </c>
    </row>
    <row r="2857" spans="1:12" ht="15">
      <c r="A2857" s="112" t="s">
        <v>3090</v>
      </c>
      <c r="B2857" s="112" t="s">
        <v>3089</v>
      </c>
      <c r="C2857" s="112">
        <v>2</v>
      </c>
      <c r="D2857" s="117">
        <v>0.0011111111111111111</v>
      </c>
      <c r="E2857" s="117">
        <v>0.9079973214866878</v>
      </c>
      <c r="F2857" s="112" t="s">
        <v>3047</v>
      </c>
      <c r="G2857" s="112" t="b">
        <v>0</v>
      </c>
      <c r="H2857" s="112" t="b">
        <v>0</v>
      </c>
      <c r="I2857" s="112" t="b">
        <v>0</v>
      </c>
      <c r="J2857" s="112" t="b">
        <v>0</v>
      </c>
      <c r="K2857" s="112" t="b">
        <v>0</v>
      </c>
      <c r="L2857" s="112" t="b">
        <v>0</v>
      </c>
    </row>
    <row r="2858" spans="1:12" ht="15">
      <c r="A2858" s="112" t="s">
        <v>3094</v>
      </c>
      <c r="B2858" s="112" t="s">
        <v>3089</v>
      </c>
      <c r="C2858" s="112">
        <v>2</v>
      </c>
      <c r="D2858" s="117">
        <v>0.0011111111111111111</v>
      </c>
      <c r="E2858" s="117">
        <v>0.9079973214866878</v>
      </c>
      <c r="F2858" s="112" t="s">
        <v>3047</v>
      </c>
      <c r="G2858" s="112" t="b">
        <v>0</v>
      </c>
      <c r="H2858" s="112" t="b">
        <v>0</v>
      </c>
      <c r="I2858" s="112" t="b">
        <v>0</v>
      </c>
      <c r="J2858" s="112" t="b">
        <v>0</v>
      </c>
      <c r="K2858" s="112" t="b">
        <v>0</v>
      </c>
      <c r="L2858" s="112" t="b">
        <v>0</v>
      </c>
    </row>
    <row r="2859" spans="1:12" ht="15">
      <c r="A2859" s="112" t="s">
        <v>3145</v>
      </c>
      <c r="B2859" s="112" t="s">
        <v>3191</v>
      </c>
      <c r="C2859" s="112">
        <v>2</v>
      </c>
      <c r="D2859" s="117">
        <v>0.0014455888840710902</v>
      </c>
      <c r="E2859" s="117">
        <v>2.5514499979728753</v>
      </c>
      <c r="F2859" s="112" t="s">
        <v>3047</v>
      </c>
      <c r="G2859" s="112" t="b">
        <v>0</v>
      </c>
      <c r="H2859" s="112" t="b">
        <v>0</v>
      </c>
      <c r="I2859" s="112" t="b">
        <v>0</v>
      </c>
      <c r="J2859" s="112" t="b">
        <v>0</v>
      </c>
      <c r="K2859" s="112" t="b">
        <v>0</v>
      </c>
      <c r="L2859" s="112" t="b">
        <v>0</v>
      </c>
    </row>
    <row r="2860" spans="1:12" ht="15">
      <c r="A2860" s="112" t="s">
        <v>3526</v>
      </c>
      <c r="B2860" s="112" t="s">
        <v>3448</v>
      </c>
      <c r="C2860" s="112">
        <v>2</v>
      </c>
      <c r="D2860" s="117">
        <v>0.0014455888840710902</v>
      </c>
      <c r="E2860" s="117">
        <v>2.7732987475892314</v>
      </c>
      <c r="F2860" s="112" t="s">
        <v>3047</v>
      </c>
      <c r="G2860" s="112" t="b">
        <v>0</v>
      </c>
      <c r="H2860" s="112" t="b">
        <v>0</v>
      </c>
      <c r="I2860" s="112" t="b">
        <v>0</v>
      </c>
      <c r="J2860" s="112" t="b">
        <v>0</v>
      </c>
      <c r="K2860" s="112" t="b">
        <v>0</v>
      </c>
      <c r="L2860" s="112" t="b">
        <v>0</v>
      </c>
    </row>
    <row r="2861" spans="1:12" ht="15">
      <c r="A2861" s="112" t="s">
        <v>3095</v>
      </c>
      <c r="B2861" s="112" t="s">
        <v>3141</v>
      </c>
      <c r="C2861" s="112">
        <v>2</v>
      </c>
      <c r="D2861" s="117">
        <v>0.0011111111111111111</v>
      </c>
      <c r="E2861" s="117">
        <v>1.5691787649333069</v>
      </c>
      <c r="F2861" s="112" t="s">
        <v>3047</v>
      </c>
      <c r="G2861" s="112" t="b">
        <v>0</v>
      </c>
      <c r="H2861" s="112" t="b">
        <v>0</v>
      </c>
      <c r="I2861" s="112" t="b">
        <v>0</v>
      </c>
      <c r="J2861" s="112" t="b">
        <v>0</v>
      </c>
      <c r="K2861" s="112" t="b">
        <v>0</v>
      </c>
      <c r="L2861" s="112" t="b">
        <v>0</v>
      </c>
    </row>
    <row r="2862" spans="1:12" ht="15">
      <c r="A2862" s="112" t="s">
        <v>3079</v>
      </c>
      <c r="B2862" s="112" t="s">
        <v>3119</v>
      </c>
      <c r="C2862" s="112">
        <v>2</v>
      </c>
      <c r="D2862" s="117">
        <v>0.0011111111111111111</v>
      </c>
      <c r="E2862" s="117">
        <v>1.5972074885335503</v>
      </c>
      <c r="F2862" s="112" t="s">
        <v>3047</v>
      </c>
      <c r="G2862" s="112" t="b">
        <v>0</v>
      </c>
      <c r="H2862" s="112" t="b">
        <v>0</v>
      </c>
      <c r="I2862" s="112" t="b">
        <v>0</v>
      </c>
      <c r="J2862" s="112" t="b">
        <v>0</v>
      </c>
      <c r="K2862" s="112" t="b">
        <v>0</v>
      </c>
      <c r="L2862" s="112" t="b">
        <v>0</v>
      </c>
    </row>
    <row r="2863" spans="1:12" ht="15">
      <c r="A2863" s="112" t="s">
        <v>3783</v>
      </c>
      <c r="B2863" s="112" t="s">
        <v>3784</v>
      </c>
      <c r="C2863" s="112">
        <v>2</v>
      </c>
      <c r="D2863" s="117">
        <v>0.0014455888840710902</v>
      </c>
      <c r="E2863" s="117">
        <v>2.949390006644913</v>
      </c>
      <c r="F2863" s="112" t="s">
        <v>3047</v>
      </c>
      <c r="G2863" s="112" t="b">
        <v>0</v>
      </c>
      <c r="H2863" s="112" t="b">
        <v>0</v>
      </c>
      <c r="I2863" s="112" t="b">
        <v>0</v>
      </c>
      <c r="J2863" s="112" t="b">
        <v>0</v>
      </c>
      <c r="K2863" s="112" t="b">
        <v>0</v>
      </c>
      <c r="L2863" s="112" t="b">
        <v>0</v>
      </c>
    </row>
    <row r="2864" spans="1:12" ht="15">
      <c r="A2864" s="112" t="s">
        <v>3085</v>
      </c>
      <c r="B2864" s="112" t="s">
        <v>3087</v>
      </c>
      <c r="C2864" s="112">
        <v>2</v>
      </c>
      <c r="D2864" s="117">
        <v>0.0011111111111111111</v>
      </c>
      <c r="E2864" s="117">
        <v>1.2913786099878004</v>
      </c>
      <c r="F2864" s="112" t="s">
        <v>3047</v>
      </c>
      <c r="G2864" s="112" t="b">
        <v>0</v>
      </c>
      <c r="H2864" s="112" t="b">
        <v>0</v>
      </c>
      <c r="I2864" s="112" t="b">
        <v>0</v>
      </c>
      <c r="J2864" s="112" t="b">
        <v>0</v>
      </c>
      <c r="K2864" s="112" t="b">
        <v>0</v>
      </c>
      <c r="L2864" s="112" t="b">
        <v>0</v>
      </c>
    </row>
    <row r="2865" spans="1:12" ht="15">
      <c r="A2865" s="112" t="s">
        <v>3090</v>
      </c>
      <c r="B2865" s="112" t="s">
        <v>3083</v>
      </c>
      <c r="C2865" s="112">
        <v>2</v>
      </c>
      <c r="D2865" s="117">
        <v>0.0014455888840710902</v>
      </c>
      <c r="E2865" s="117">
        <v>1.250420002308894</v>
      </c>
      <c r="F2865" s="112" t="s">
        <v>3047</v>
      </c>
      <c r="G2865" s="112" t="b">
        <v>0</v>
      </c>
      <c r="H2865" s="112" t="b">
        <v>0</v>
      </c>
      <c r="I2865" s="112" t="b">
        <v>0</v>
      </c>
      <c r="J2865" s="112" t="b">
        <v>0</v>
      </c>
      <c r="K2865" s="112" t="b">
        <v>0</v>
      </c>
      <c r="L2865" s="112" t="b">
        <v>0</v>
      </c>
    </row>
    <row r="2866" spans="1:12" ht="15">
      <c r="A2866" s="112" t="s">
        <v>3081</v>
      </c>
      <c r="B2866" s="112" t="s">
        <v>3083</v>
      </c>
      <c r="C2866" s="112">
        <v>2</v>
      </c>
      <c r="D2866" s="117">
        <v>0.0014455888840710902</v>
      </c>
      <c r="E2866" s="117">
        <v>1.0329360580949878</v>
      </c>
      <c r="F2866" s="112" t="s">
        <v>3047</v>
      </c>
      <c r="G2866" s="112" t="b">
        <v>0</v>
      </c>
      <c r="H2866" s="112" t="b">
        <v>0</v>
      </c>
      <c r="I2866" s="112" t="b">
        <v>0</v>
      </c>
      <c r="J2866" s="112" t="b">
        <v>0</v>
      </c>
      <c r="K2866" s="112" t="b">
        <v>0</v>
      </c>
      <c r="L2866" s="112" t="b">
        <v>0</v>
      </c>
    </row>
    <row r="2867" spans="1:12" ht="15">
      <c r="A2867" s="112" t="s">
        <v>3080</v>
      </c>
      <c r="B2867" s="112" t="s">
        <v>3215</v>
      </c>
      <c r="C2867" s="112">
        <v>2</v>
      </c>
      <c r="D2867" s="117">
        <v>0.0014455888840710902</v>
      </c>
      <c r="E2867" s="117">
        <v>0.84901946152735</v>
      </c>
      <c r="F2867" s="112" t="s">
        <v>3047</v>
      </c>
      <c r="G2867" s="112" t="b">
        <v>0</v>
      </c>
      <c r="H2867" s="112" t="b">
        <v>0</v>
      </c>
      <c r="I2867" s="112" t="b">
        <v>0</v>
      </c>
      <c r="J2867" s="112" t="b">
        <v>0</v>
      </c>
      <c r="K2867" s="112" t="b">
        <v>0</v>
      </c>
      <c r="L2867" s="112" t="b">
        <v>0</v>
      </c>
    </row>
    <row r="2868" spans="1:12" ht="15">
      <c r="A2868" s="112" t="s">
        <v>3086</v>
      </c>
      <c r="B2868" s="112" t="s">
        <v>3079</v>
      </c>
      <c r="C2868" s="112">
        <v>11</v>
      </c>
      <c r="D2868" s="117">
        <v>0.0077920390138586405</v>
      </c>
      <c r="E2868" s="117">
        <v>1.4850357239880947</v>
      </c>
      <c r="F2868" s="112" t="s">
        <v>3048</v>
      </c>
      <c r="G2868" s="112" t="b">
        <v>0</v>
      </c>
      <c r="H2868" s="112" t="b">
        <v>0</v>
      </c>
      <c r="I2868" s="112" t="b">
        <v>0</v>
      </c>
      <c r="J2868" s="112" t="b">
        <v>0</v>
      </c>
      <c r="K2868" s="112" t="b">
        <v>0</v>
      </c>
      <c r="L2868" s="112" t="b">
        <v>0</v>
      </c>
    </row>
    <row r="2869" spans="1:12" ht="15">
      <c r="A2869" s="112" t="s">
        <v>3122</v>
      </c>
      <c r="B2869" s="112" t="s">
        <v>3080</v>
      </c>
      <c r="C2869" s="112">
        <v>9</v>
      </c>
      <c r="D2869" s="117">
        <v>0.008138175984188766</v>
      </c>
      <c r="E2869" s="117">
        <v>1.383162291448488</v>
      </c>
      <c r="F2869" s="112" t="s">
        <v>3048</v>
      </c>
      <c r="G2869" s="112" t="b">
        <v>0</v>
      </c>
      <c r="H2869" s="112" t="b">
        <v>0</v>
      </c>
      <c r="I2869" s="112" t="b">
        <v>0</v>
      </c>
      <c r="J2869" s="112" t="b">
        <v>0</v>
      </c>
      <c r="K2869" s="112" t="b">
        <v>0</v>
      </c>
      <c r="L2869" s="112" t="b">
        <v>0</v>
      </c>
    </row>
    <row r="2870" spans="1:12" ht="15">
      <c r="A2870" s="112" t="s">
        <v>3088</v>
      </c>
      <c r="B2870" s="112" t="s">
        <v>3078</v>
      </c>
      <c r="C2870" s="112">
        <v>7</v>
      </c>
      <c r="D2870" s="117">
        <v>0.003985743633873326</v>
      </c>
      <c r="E2870" s="117">
        <v>1.65899285353109</v>
      </c>
      <c r="F2870" s="112" t="s">
        <v>3048</v>
      </c>
      <c r="G2870" s="112" t="b">
        <v>0</v>
      </c>
      <c r="H2870" s="112" t="b">
        <v>0</v>
      </c>
      <c r="I2870" s="112" t="b">
        <v>0</v>
      </c>
      <c r="J2870" s="112" t="b">
        <v>1</v>
      </c>
      <c r="K2870" s="112" t="b">
        <v>0</v>
      </c>
      <c r="L2870" s="112" t="b">
        <v>0</v>
      </c>
    </row>
    <row r="2871" spans="1:12" ht="15">
      <c r="A2871" s="112" t="s">
        <v>3362</v>
      </c>
      <c r="B2871" s="112" t="s">
        <v>3078</v>
      </c>
      <c r="C2871" s="112">
        <v>3</v>
      </c>
      <c r="D2871" s="117">
        <v>0.002712725328062922</v>
      </c>
      <c r="E2871" s="117">
        <v>1.7169848005087769</v>
      </c>
      <c r="F2871" s="112" t="s">
        <v>3048</v>
      </c>
      <c r="G2871" s="112" t="b">
        <v>0</v>
      </c>
      <c r="H2871" s="112" t="b">
        <v>0</v>
      </c>
      <c r="I2871" s="112" t="b">
        <v>0</v>
      </c>
      <c r="J2871" s="112" t="b">
        <v>1</v>
      </c>
      <c r="K2871" s="112" t="b">
        <v>0</v>
      </c>
      <c r="L2871" s="112" t="b">
        <v>0</v>
      </c>
    </row>
    <row r="2872" spans="1:12" ht="15">
      <c r="A2872" s="112" t="s">
        <v>3079</v>
      </c>
      <c r="B2872" s="112" t="s">
        <v>3482</v>
      </c>
      <c r="C2872" s="112">
        <v>3</v>
      </c>
      <c r="D2872" s="117">
        <v>0.002712725328062922</v>
      </c>
      <c r="E2872" s="117">
        <v>1.3600969873797948</v>
      </c>
      <c r="F2872" s="112" t="s">
        <v>3048</v>
      </c>
      <c r="G2872" s="112" t="b">
        <v>0</v>
      </c>
      <c r="H2872" s="112" t="b">
        <v>0</v>
      </c>
      <c r="I2872" s="112" t="b">
        <v>0</v>
      </c>
      <c r="J2872" s="112" t="b">
        <v>0</v>
      </c>
      <c r="K2872" s="112" t="b">
        <v>0</v>
      </c>
      <c r="L2872" s="112" t="b">
        <v>0</v>
      </c>
    </row>
    <row r="2873" spans="1:12" ht="15">
      <c r="A2873" s="112" t="s">
        <v>3079</v>
      </c>
      <c r="B2873" s="112" t="s">
        <v>3078</v>
      </c>
      <c r="C2873" s="112">
        <v>3</v>
      </c>
      <c r="D2873" s="117">
        <v>0.002712725328062922</v>
      </c>
      <c r="E2873" s="117">
        <v>0.7317080573294832</v>
      </c>
      <c r="F2873" s="112" t="s">
        <v>3048</v>
      </c>
      <c r="G2873" s="112" t="b">
        <v>0</v>
      </c>
      <c r="H2873" s="112" t="b">
        <v>0</v>
      </c>
      <c r="I2873" s="112" t="b">
        <v>0</v>
      </c>
      <c r="J2873" s="112" t="b">
        <v>1</v>
      </c>
      <c r="K2873" s="112" t="b">
        <v>0</v>
      </c>
      <c r="L2873" s="112" t="b">
        <v>0</v>
      </c>
    </row>
    <row r="2874" spans="1:12" ht="15">
      <c r="A2874" s="112" t="s">
        <v>3122</v>
      </c>
      <c r="B2874" s="112" t="s">
        <v>3170</v>
      </c>
      <c r="C2874" s="112">
        <v>3</v>
      </c>
      <c r="D2874" s="117">
        <v>0.002712725328062922</v>
      </c>
      <c r="E2874" s="117">
        <v>1.3831622914484882</v>
      </c>
      <c r="F2874" s="112" t="s">
        <v>3048</v>
      </c>
      <c r="G2874" s="112" t="b">
        <v>0</v>
      </c>
      <c r="H2874" s="112" t="b">
        <v>0</v>
      </c>
      <c r="I2874" s="112" t="b">
        <v>0</v>
      </c>
      <c r="J2874" s="112" t="b">
        <v>0</v>
      </c>
      <c r="K2874" s="112" t="b">
        <v>0</v>
      </c>
      <c r="L2874" s="112" t="b">
        <v>0</v>
      </c>
    </row>
    <row r="2875" spans="1:12" ht="15">
      <c r="A2875" s="112" t="s">
        <v>3122</v>
      </c>
      <c r="B2875" s="112" t="s">
        <v>3350</v>
      </c>
      <c r="C2875" s="112">
        <v>3</v>
      </c>
      <c r="D2875" s="117">
        <v>0.002712725328062922</v>
      </c>
      <c r="E2875" s="117">
        <v>1.6050110410648446</v>
      </c>
      <c r="F2875" s="112" t="s">
        <v>3048</v>
      </c>
      <c r="G2875" s="112" t="b">
        <v>0</v>
      </c>
      <c r="H2875" s="112" t="b">
        <v>0</v>
      </c>
      <c r="I2875" s="112" t="b">
        <v>0</v>
      </c>
      <c r="J2875" s="112" t="b">
        <v>0</v>
      </c>
      <c r="K2875" s="112" t="b">
        <v>0</v>
      </c>
      <c r="L2875" s="112" t="b">
        <v>0</v>
      </c>
    </row>
    <row r="2876" spans="1:12" ht="15">
      <c r="A2876" s="112" t="s">
        <v>3095</v>
      </c>
      <c r="B2876" s="112" t="s">
        <v>3082</v>
      </c>
      <c r="C2876" s="112">
        <v>2</v>
      </c>
      <c r="D2876" s="117">
        <v>0.0018084835520419478</v>
      </c>
      <c r="E2876" s="117">
        <v>2.470312467167388</v>
      </c>
      <c r="F2876" s="112" t="s">
        <v>3048</v>
      </c>
      <c r="G2876" s="112" t="b">
        <v>0</v>
      </c>
      <c r="H2876" s="112" t="b">
        <v>0</v>
      </c>
      <c r="I2876" s="112" t="b">
        <v>0</v>
      </c>
      <c r="J2876" s="112" t="b">
        <v>0</v>
      </c>
      <c r="K2876" s="112" t="b">
        <v>0</v>
      </c>
      <c r="L2876" s="112" t="b">
        <v>0</v>
      </c>
    </row>
    <row r="2877" spans="1:12" ht="15">
      <c r="A2877" s="112" t="s">
        <v>4640</v>
      </c>
      <c r="B2877" s="112" t="s">
        <v>4641</v>
      </c>
      <c r="C2877" s="112">
        <v>2</v>
      </c>
      <c r="D2877" s="117">
        <v>0.0018084835520419478</v>
      </c>
      <c r="E2877" s="117">
        <v>2.6464037262230695</v>
      </c>
      <c r="F2877" s="112" t="s">
        <v>3048</v>
      </c>
      <c r="G2877" s="112" t="b">
        <v>0</v>
      </c>
      <c r="H2877" s="112" t="b">
        <v>0</v>
      </c>
      <c r="I2877" s="112" t="b">
        <v>0</v>
      </c>
      <c r="J2877" s="112" t="b">
        <v>0</v>
      </c>
      <c r="K2877" s="112" t="b">
        <v>0</v>
      </c>
      <c r="L2877" s="112" t="b">
        <v>0</v>
      </c>
    </row>
    <row r="2878" spans="1:12" ht="15">
      <c r="A2878" s="112" t="s">
        <v>3509</v>
      </c>
      <c r="B2878" s="112" t="s">
        <v>4636</v>
      </c>
      <c r="C2878" s="112">
        <v>2</v>
      </c>
      <c r="D2878" s="117">
        <v>0.0018084835520419478</v>
      </c>
      <c r="E2878" s="117">
        <v>2.3453737305590883</v>
      </c>
      <c r="F2878" s="112" t="s">
        <v>3048</v>
      </c>
      <c r="G2878" s="112" t="b">
        <v>0</v>
      </c>
      <c r="H2878" s="112" t="b">
        <v>0</v>
      </c>
      <c r="I2878" s="112" t="b">
        <v>0</v>
      </c>
      <c r="J2878" s="112" t="b">
        <v>0</v>
      </c>
      <c r="K2878" s="112" t="b">
        <v>0</v>
      </c>
      <c r="L2878" s="112" t="b">
        <v>0</v>
      </c>
    </row>
    <row r="2879" spans="1:12" ht="15">
      <c r="A2879" s="112" t="s">
        <v>4636</v>
      </c>
      <c r="B2879" s="112" t="s">
        <v>3736</v>
      </c>
      <c r="C2879" s="112">
        <v>2</v>
      </c>
      <c r="D2879" s="117">
        <v>0.0018084835520419478</v>
      </c>
      <c r="E2879" s="117">
        <v>2.3453737305590883</v>
      </c>
      <c r="F2879" s="112" t="s">
        <v>3048</v>
      </c>
      <c r="G2879" s="112" t="b">
        <v>0</v>
      </c>
      <c r="H2879" s="112" t="b">
        <v>0</v>
      </c>
      <c r="I2879" s="112" t="b">
        <v>0</v>
      </c>
      <c r="J2879" s="112" t="b">
        <v>0</v>
      </c>
      <c r="K2879" s="112" t="b">
        <v>0</v>
      </c>
      <c r="L2879" s="112" t="b">
        <v>0</v>
      </c>
    </row>
    <row r="2880" spans="1:12" ht="15">
      <c r="A2880" s="112" t="s">
        <v>3253</v>
      </c>
      <c r="B2880" s="112" t="s">
        <v>3852</v>
      </c>
      <c r="C2880" s="112">
        <v>2</v>
      </c>
      <c r="D2880" s="117">
        <v>0.0018084835520419478</v>
      </c>
      <c r="E2880" s="117">
        <v>1.8170999533920447</v>
      </c>
      <c r="F2880" s="112" t="s">
        <v>3048</v>
      </c>
      <c r="G2880" s="112" t="b">
        <v>0</v>
      </c>
      <c r="H2880" s="112" t="b">
        <v>0</v>
      </c>
      <c r="I2880" s="112" t="b">
        <v>0</v>
      </c>
      <c r="J2880" s="112" t="b">
        <v>0</v>
      </c>
      <c r="K2880" s="112" t="b">
        <v>0</v>
      </c>
      <c r="L2880" s="112" t="b">
        <v>0</v>
      </c>
    </row>
    <row r="2881" spans="1:12" ht="15">
      <c r="A2881" s="112" t="s">
        <v>3852</v>
      </c>
      <c r="B2881" s="112" t="s">
        <v>3400</v>
      </c>
      <c r="C2881" s="112">
        <v>2</v>
      </c>
      <c r="D2881" s="117">
        <v>0.0018084835520419478</v>
      </c>
      <c r="E2881" s="117">
        <v>1.9931912124477258</v>
      </c>
      <c r="F2881" s="112" t="s">
        <v>3048</v>
      </c>
      <c r="G2881" s="112" t="b">
        <v>0</v>
      </c>
      <c r="H2881" s="112" t="b">
        <v>0</v>
      </c>
      <c r="I2881" s="112" t="b">
        <v>0</v>
      </c>
      <c r="J2881" s="112" t="b">
        <v>0</v>
      </c>
      <c r="K2881" s="112" t="b">
        <v>0</v>
      </c>
      <c r="L2881" s="112" t="b">
        <v>0</v>
      </c>
    </row>
    <row r="2882" spans="1:12" ht="15">
      <c r="A2882" s="112" t="s">
        <v>3400</v>
      </c>
      <c r="B2882" s="112" t="s">
        <v>3088</v>
      </c>
      <c r="C2882" s="112">
        <v>2</v>
      </c>
      <c r="D2882" s="117">
        <v>0.0018084835520419478</v>
      </c>
      <c r="E2882" s="117">
        <v>1.5672224801754449</v>
      </c>
      <c r="F2882" s="112" t="s">
        <v>3048</v>
      </c>
      <c r="G2882" s="112" t="b">
        <v>0</v>
      </c>
      <c r="H2882" s="112" t="b">
        <v>0</v>
      </c>
      <c r="I2882" s="112" t="b">
        <v>0</v>
      </c>
      <c r="J2882" s="112" t="b">
        <v>0</v>
      </c>
      <c r="K2882" s="112" t="b">
        <v>0</v>
      </c>
      <c r="L2882" s="112" t="b">
        <v>0</v>
      </c>
    </row>
    <row r="2883" spans="1:12" ht="15">
      <c r="A2883" s="112" t="s">
        <v>3078</v>
      </c>
      <c r="B2883" s="112" t="s">
        <v>3473</v>
      </c>
      <c r="C2883" s="112">
        <v>2</v>
      </c>
      <c r="D2883" s="117">
        <v>0.0018084835520419478</v>
      </c>
      <c r="E2883" s="117">
        <v>1.5160699577280634</v>
      </c>
      <c r="F2883" s="112" t="s">
        <v>3048</v>
      </c>
      <c r="G2883" s="112" t="b">
        <v>1</v>
      </c>
      <c r="H2883" s="112" t="b">
        <v>0</v>
      </c>
      <c r="I2883" s="112" t="b">
        <v>0</v>
      </c>
      <c r="J2883" s="112" t="b">
        <v>0</v>
      </c>
      <c r="K2883" s="112" t="b">
        <v>0</v>
      </c>
      <c r="L2883" s="112" t="b">
        <v>0</v>
      </c>
    </row>
    <row r="2884" spans="1:12" ht="15">
      <c r="A2884" s="112" t="s">
        <v>3473</v>
      </c>
      <c r="B2884" s="112" t="s">
        <v>3400</v>
      </c>
      <c r="C2884" s="112">
        <v>2</v>
      </c>
      <c r="D2884" s="117">
        <v>0.0018084835520419478</v>
      </c>
      <c r="E2884" s="117">
        <v>1.9931912124477258</v>
      </c>
      <c r="F2884" s="112" t="s">
        <v>3048</v>
      </c>
      <c r="G2884" s="112" t="b">
        <v>0</v>
      </c>
      <c r="H2884" s="112" t="b">
        <v>0</v>
      </c>
      <c r="I2884" s="112" t="b">
        <v>0</v>
      </c>
      <c r="J2884" s="112" t="b">
        <v>0</v>
      </c>
      <c r="K2884" s="112" t="b">
        <v>0</v>
      </c>
      <c r="L2884" s="112" t="b">
        <v>0</v>
      </c>
    </row>
    <row r="2885" spans="1:12" ht="15">
      <c r="A2885" s="112" t="s">
        <v>3079</v>
      </c>
      <c r="B2885" s="112" t="s">
        <v>3116</v>
      </c>
      <c r="C2885" s="112">
        <v>2</v>
      </c>
      <c r="D2885" s="117">
        <v>0.0018084835520419478</v>
      </c>
      <c r="E2885" s="117">
        <v>1.087095715316057</v>
      </c>
      <c r="F2885" s="112" t="s">
        <v>3048</v>
      </c>
      <c r="G2885" s="112" t="b">
        <v>0</v>
      </c>
      <c r="H2885" s="112" t="b">
        <v>0</v>
      </c>
      <c r="I2885" s="112" t="b">
        <v>0</v>
      </c>
      <c r="J2885" s="112" t="b">
        <v>0</v>
      </c>
      <c r="K2885" s="112" t="b">
        <v>0</v>
      </c>
      <c r="L2885" s="112" t="b">
        <v>0</v>
      </c>
    </row>
    <row r="2886" spans="1:12" ht="15">
      <c r="A2886" s="112" t="s">
        <v>3659</v>
      </c>
      <c r="B2886" s="112" t="s">
        <v>4261</v>
      </c>
      <c r="C2886" s="112">
        <v>2</v>
      </c>
      <c r="D2886" s="117">
        <v>0.0018084835520419478</v>
      </c>
      <c r="E2886" s="117">
        <v>2.6464037262230695</v>
      </c>
      <c r="F2886" s="112" t="s">
        <v>3048</v>
      </c>
      <c r="G2886" s="112" t="b">
        <v>0</v>
      </c>
      <c r="H2886" s="112" t="b">
        <v>0</v>
      </c>
      <c r="I2886" s="112" t="b">
        <v>0</v>
      </c>
      <c r="J2886" s="112" t="b">
        <v>0</v>
      </c>
      <c r="K2886" s="112" t="b">
        <v>0</v>
      </c>
      <c r="L2886" s="112" t="b">
        <v>0</v>
      </c>
    </row>
    <row r="2887" spans="1:12" ht="15">
      <c r="A2887" s="112" t="s">
        <v>4261</v>
      </c>
      <c r="B2887" s="112" t="s">
        <v>3253</v>
      </c>
      <c r="C2887" s="112">
        <v>2</v>
      </c>
      <c r="D2887" s="117">
        <v>0.0018084835520419478</v>
      </c>
      <c r="E2887" s="117">
        <v>1.9931912124477258</v>
      </c>
      <c r="F2887" s="112" t="s">
        <v>3048</v>
      </c>
      <c r="G2887" s="112" t="b">
        <v>0</v>
      </c>
      <c r="H2887" s="112" t="b">
        <v>0</v>
      </c>
      <c r="I2887" s="112" t="b">
        <v>0</v>
      </c>
      <c r="J2887" s="112" t="b">
        <v>0</v>
      </c>
      <c r="K2887" s="112" t="b">
        <v>0</v>
      </c>
      <c r="L2887" s="112" t="b">
        <v>0</v>
      </c>
    </row>
    <row r="2888" spans="1:12" ht="15">
      <c r="A2888" s="112" t="s">
        <v>3253</v>
      </c>
      <c r="B2888" s="112" t="s">
        <v>4262</v>
      </c>
      <c r="C2888" s="112">
        <v>2</v>
      </c>
      <c r="D2888" s="117">
        <v>0.0018084835520419478</v>
      </c>
      <c r="E2888" s="117">
        <v>1.9931912124477258</v>
      </c>
      <c r="F2888" s="112" t="s">
        <v>3048</v>
      </c>
      <c r="G2888" s="112" t="b">
        <v>0</v>
      </c>
      <c r="H2888" s="112" t="b">
        <v>0</v>
      </c>
      <c r="I2888" s="112" t="b">
        <v>0</v>
      </c>
      <c r="J2888" s="112" t="b">
        <v>0</v>
      </c>
      <c r="K2888" s="112" t="b">
        <v>0</v>
      </c>
      <c r="L2888" s="112" t="b">
        <v>0</v>
      </c>
    </row>
    <row r="2889" spans="1:12" ht="15">
      <c r="A2889" s="112" t="s">
        <v>4265</v>
      </c>
      <c r="B2889" s="112" t="s">
        <v>3253</v>
      </c>
      <c r="C2889" s="112">
        <v>2</v>
      </c>
      <c r="D2889" s="117">
        <v>0.0018084835520419478</v>
      </c>
      <c r="E2889" s="117">
        <v>1.9931912124477258</v>
      </c>
      <c r="F2889" s="112" t="s">
        <v>3048</v>
      </c>
      <c r="G2889" s="112" t="b">
        <v>0</v>
      </c>
      <c r="H2889" s="112" t="b">
        <v>0</v>
      </c>
      <c r="I2889" s="112" t="b">
        <v>0</v>
      </c>
      <c r="J2889" s="112" t="b">
        <v>0</v>
      </c>
      <c r="K2889" s="112" t="b">
        <v>0</v>
      </c>
      <c r="L2889" s="112" t="b">
        <v>0</v>
      </c>
    </row>
    <row r="2890" spans="1:12" ht="15">
      <c r="A2890" s="112" t="s">
        <v>3253</v>
      </c>
      <c r="B2890" s="112" t="s">
        <v>3800</v>
      </c>
      <c r="C2890" s="112">
        <v>2</v>
      </c>
      <c r="D2890" s="117">
        <v>0.0018084835520419478</v>
      </c>
      <c r="E2890" s="117">
        <v>1.9931912124477258</v>
      </c>
      <c r="F2890" s="112" t="s">
        <v>3048</v>
      </c>
      <c r="G2890" s="112" t="b">
        <v>0</v>
      </c>
      <c r="H2890" s="112" t="b">
        <v>0</v>
      </c>
      <c r="I2890" s="112" t="b">
        <v>0</v>
      </c>
      <c r="J2890" s="112" t="b">
        <v>0</v>
      </c>
      <c r="K2890" s="112" t="b">
        <v>0</v>
      </c>
      <c r="L2890" s="112" t="b">
        <v>0</v>
      </c>
    </row>
    <row r="2891" spans="1:12" ht="15">
      <c r="A2891" s="112" t="s">
        <v>3800</v>
      </c>
      <c r="B2891" s="112" t="s">
        <v>4266</v>
      </c>
      <c r="C2891" s="112">
        <v>2</v>
      </c>
      <c r="D2891" s="117">
        <v>0.0018084835520419478</v>
      </c>
      <c r="E2891" s="117">
        <v>2.6464037262230695</v>
      </c>
      <c r="F2891" s="112" t="s">
        <v>3048</v>
      </c>
      <c r="G2891" s="112" t="b">
        <v>0</v>
      </c>
      <c r="H2891" s="112" t="b">
        <v>0</v>
      </c>
      <c r="I2891" s="112" t="b">
        <v>0</v>
      </c>
      <c r="J2891" s="112" t="b">
        <v>0</v>
      </c>
      <c r="K2891" s="112" t="b">
        <v>0</v>
      </c>
      <c r="L2891" s="112" t="b">
        <v>0</v>
      </c>
    </row>
    <row r="2892" spans="1:12" ht="15">
      <c r="A2892" s="112" t="s">
        <v>4266</v>
      </c>
      <c r="B2892" s="112" t="s">
        <v>3254</v>
      </c>
      <c r="C2892" s="112">
        <v>2</v>
      </c>
      <c r="D2892" s="117">
        <v>0.0018084835520419478</v>
      </c>
      <c r="E2892" s="117">
        <v>2.1692824715034074</v>
      </c>
      <c r="F2892" s="112" t="s">
        <v>3048</v>
      </c>
      <c r="G2892" s="112" t="b">
        <v>0</v>
      </c>
      <c r="H2892" s="112" t="b">
        <v>0</v>
      </c>
      <c r="I2892" s="112" t="b">
        <v>0</v>
      </c>
      <c r="J2892" s="112" t="b">
        <v>0</v>
      </c>
      <c r="K2892" s="112" t="b">
        <v>0</v>
      </c>
      <c r="L2892" s="112" t="b">
        <v>0</v>
      </c>
    </row>
    <row r="2893" spans="1:12" ht="15">
      <c r="A2893" s="112" t="s">
        <v>3254</v>
      </c>
      <c r="B2893" s="112" t="s">
        <v>4267</v>
      </c>
      <c r="C2893" s="112">
        <v>2</v>
      </c>
      <c r="D2893" s="117">
        <v>0.0018084835520419478</v>
      </c>
      <c r="E2893" s="117">
        <v>2.1692824715034074</v>
      </c>
      <c r="F2893" s="112" t="s">
        <v>3048</v>
      </c>
      <c r="G2893" s="112" t="b">
        <v>0</v>
      </c>
      <c r="H2893" s="112" t="b">
        <v>0</v>
      </c>
      <c r="I2893" s="112" t="b">
        <v>0</v>
      </c>
      <c r="J2893" s="112" t="b">
        <v>0</v>
      </c>
      <c r="K2893" s="112" t="b">
        <v>0</v>
      </c>
      <c r="L2893" s="112" t="b">
        <v>0</v>
      </c>
    </row>
    <row r="2894" spans="1:12" ht="15">
      <c r="A2894" s="112" t="s">
        <v>4267</v>
      </c>
      <c r="B2894" s="112" t="s">
        <v>4268</v>
      </c>
      <c r="C2894" s="112">
        <v>2</v>
      </c>
      <c r="D2894" s="117">
        <v>0.0018084835520419478</v>
      </c>
      <c r="E2894" s="117">
        <v>2.6464037262230695</v>
      </c>
      <c r="F2894" s="112" t="s">
        <v>3048</v>
      </c>
      <c r="G2894" s="112" t="b">
        <v>0</v>
      </c>
      <c r="H2894" s="112" t="b">
        <v>0</v>
      </c>
      <c r="I2894" s="112" t="b">
        <v>0</v>
      </c>
      <c r="J2894" s="112" t="b">
        <v>0</v>
      </c>
      <c r="K2894" s="112" t="b">
        <v>0</v>
      </c>
      <c r="L2894" s="112" t="b">
        <v>0</v>
      </c>
    </row>
    <row r="2895" spans="1:12" ht="15">
      <c r="A2895" s="112" t="s">
        <v>4268</v>
      </c>
      <c r="B2895" s="112" t="s">
        <v>3401</v>
      </c>
      <c r="C2895" s="112">
        <v>2</v>
      </c>
      <c r="D2895" s="117">
        <v>0.0018084835520419478</v>
      </c>
      <c r="E2895" s="117">
        <v>2.1692824715034074</v>
      </c>
      <c r="F2895" s="112" t="s">
        <v>3048</v>
      </c>
      <c r="G2895" s="112" t="b">
        <v>0</v>
      </c>
      <c r="H2895" s="112" t="b">
        <v>0</v>
      </c>
      <c r="I2895" s="112" t="b">
        <v>0</v>
      </c>
      <c r="J2895" s="112" t="b">
        <v>0</v>
      </c>
      <c r="K2895" s="112" t="b">
        <v>0</v>
      </c>
      <c r="L2895" s="112" t="b">
        <v>0</v>
      </c>
    </row>
    <row r="2896" spans="1:12" ht="15">
      <c r="A2896" s="112" t="s">
        <v>3401</v>
      </c>
      <c r="B2896" s="112" t="s">
        <v>3085</v>
      </c>
      <c r="C2896" s="112">
        <v>2</v>
      </c>
      <c r="D2896" s="117">
        <v>0.0018084835520419478</v>
      </c>
      <c r="E2896" s="117">
        <v>1.6252144271531315</v>
      </c>
      <c r="F2896" s="112" t="s">
        <v>3048</v>
      </c>
      <c r="G2896" s="112" t="b">
        <v>0</v>
      </c>
      <c r="H2896" s="112" t="b">
        <v>0</v>
      </c>
      <c r="I2896" s="112" t="b">
        <v>0</v>
      </c>
      <c r="J2896" s="112" t="b">
        <v>0</v>
      </c>
      <c r="K2896" s="112" t="b">
        <v>0</v>
      </c>
      <c r="L2896" s="112" t="b">
        <v>0</v>
      </c>
    </row>
    <row r="2897" spans="1:12" ht="15">
      <c r="A2897" s="112" t="s">
        <v>3085</v>
      </c>
      <c r="B2897" s="112" t="s">
        <v>3401</v>
      </c>
      <c r="C2897" s="112">
        <v>2</v>
      </c>
      <c r="D2897" s="117">
        <v>0.0018084835520419478</v>
      </c>
      <c r="E2897" s="117">
        <v>1.6252144271531315</v>
      </c>
      <c r="F2897" s="112" t="s">
        <v>3048</v>
      </c>
      <c r="G2897" s="112" t="b">
        <v>0</v>
      </c>
      <c r="H2897" s="112" t="b">
        <v>0</v>
      </c>
      <c r="I2897" s="112" t="b">
        <v>0</v>
      </c>
      <c r="J2897" s="112" t="b">
        <v>0</v>
      </c>
      <c r="K2897" s="112" t="b">
        <v>0</v>
      </c>
      <c r="L2897" s="112" t="b">
        <v>0</v>
      </c>
    </row>
    <row r="2898" spans="1:12" ht="15">
      <c r="A2898" s="112" t="s">
        <v>3401</v>
      </c>
      <c r="B2898" s="112" t="s">
        <v>3087</v>
      </c>
      <c r="C2898" s="112">
        <v>2</v>
      </c>
      <c r="D2898" s="117">
        <v>0.0018084835520419478</v>
      </c>
      <c r="E2898" s="117">
        <v>1.6252144271531315</v>
      </c>
      <c r="F2898" s="112" t="s">
        <v>3048</v>
      </c>
      <c r="G2898" s="112" t="b">
        <v>0</v>
      </c>
      <c r="H2898" s="112" t="b">
        <v>0</v>
      </c>
      <c r="I2898" s="112" t="b">
        <v>0</v>
      </c>
      <c r="J2898" s="112" t="b">
        <v>0</v>
      </c>
      <c r="K2898" s="112" t="b">
        <v>0</v>
      </c>
      <c r="L2898" s="112" t="b">
        <v>0</v>
      </c>
    </row>
    <row r="2899" spans="1:12" ht="15">
      <c r="A2899" s="112" t="s">
        <v>3087</v>
      </c>
      <c r="B2899" s="112" t="s">
        <v>3401</v>
      </c>
      <c r="C2899" s="112">
        <v>2</v>
      </c>
      <c r="D2899" s="117">
        <v>0.0018084835520419478</v>
      </c>
      <c r="E2899" s="117">
        <v>1.6252144271531315</v>
      </c>
      <c r="F2899" s="112" t="s">
        <v>3048</v>
      </c>
      <c r="G2899" s="112" t="b">
        <v>0</v>
      </c>
      <c r="H2899" s="112" t="b">
        <v>0</v>
      </c>
      <c r="I2899" s="112" t="b">
        <v>0</v>
      </c>
      <c r="J2899" s="112" t="b">
        <v>0</v>
      </c>
      <c r="K2899" s="112" t="b">
        <v>0</v>
      </c>
      <c r="L2899" s="112" t="b">
        <v>0</v>
      </c>
    </row>
    <row r="2900" spans="1:12" ht="15">
      <c r="A2900" s="112" t="s">
        <v>3401</v>
      </c>
      <c r="B2900" s="112" t="s">
        <v>3108</v>
      </c>
      <c r="C2900" s="112">
        <v>2</v>
      </c>
      <c r="D2900" s="117">
        <v>0.0018084835520419478</v>
      </c>
      <c r="E2900" s="117">
        <v>1.9931912124477258</v>
      </c>
      <c r="F2900" s="112" t="s">
        <v>3048</v>
      </c>
      <c r="G2900" s="112" t="b">
        <v>0</v>
      </c>
      <c r="H2900" s="112" t="b">
        <v>0</v>
      </c>
      <c r="I2900" s="112" t="b">
        <v>0</v>
      </c>
      <c r="J2900" s="112" t="b">
        <v>0</v>
      </c>
      <c r="K2900" s="112" t="b">
        <v>0</v>
      </c>
      <c r="L2900" s="112" t="b">
        <v>0</v>
      </c>
    </row>
    <row r="2901" spans="1:12" ht="15">
      <c r="A2901" s="112" t="s">
        <v>3108</v>
      </c>
      <c r="B2901" s="112" t="s">
        <v>3402</v>
      </c>
      <c r="C2901" s="112">
        <v>2</v>
      </c>
      <c r="D2901" s="117">
        <v>0.0018084835520419478</v>
      </c>
      <c r="E2901" s="117">
        <v>2.3453737305590883</v>
      </c>
      <c r="F2901" s="112" t="s">
        <v>3048</v>
      </c>
      <c r="G2901" s="112" t="b">
        <v>0</v>
      </c>
      <c r="H2901" s="112" t="b">
        <v>0</v>
      </c>
      <c r="I2901" s="112" t="b">
        <v>0</v>
      </c>
      <c r="J2901" s="112" t="b">
        <v>0</v>
      </c>
      <c r="K2901" s="112" t="b">
        <v>0</v>
      </c>
      <c r="L2901" s="112" t="b">
        <v>0</v>
      </c>
    </row>
    <row r="2902" spans="1:12" ht="15">
      <c r="A2902" s="112" t="s">
        <v>3402</v>
      </c>
      <c r="B2902" s="112" t="s">
        <v>4269</v>
      </c>
      <c r="C2902" s="112">
        <v>2</v>
      </c>
      <c r="D2902" s="117">
        <v>0.0018084835520419478</v>
      </c>
      <c r="E2902" s="117">
        <v>2.3453737305590883</v>
      </c>
      <c r="F2902" s="112" t="s">
        <v>3048</v>
      </c>
      <c r="G2902" s="112" t="b">
        <v>0</v>
      </c>
      <c r="H2902" s="112" t="b">
        <v>0</v>
      </c>
      <c r="I2902" s="112" t="b">
        <v>0</v>
      </c>
      <c r="J2902" s="112" t="b">
        <v>0</v>
      </c>
      <c r="K2902" s="112" t="b">
        <v>0</v>
      </c>
      <c r="L2902" s="112" t="b">
        <v>0</v>
      </c>
    </row>
    <row r="2903" spans="1:12" ht="15">
      <c r="A2903" s="112" t="s">
        <v>4269</v>
      </c>
      <c r="B2903" s="112" t="s">
        <v>3106</v>
      </c>
      <c r="C2903" s="112">
        <v>2</v>
      </c>
      <c r="D2903" s="117">
        <v>0.0018084835520419478</v>
      </c>
      <c r="E2903" s="117">
        <v>1.6252144271531315</v>
      </c>
      <c r="F2903" s="112" t="s">
        <v>3048</v>
      </c>
      <c r="G2903" s="112" t="b">
        <v>0</v>
      </c>
      <c r="H2903" s="112" t="b">
        <v>0</v>
      </c>
      <c r="I2903" s="112" t="b">
        <v>0</v>
      </c>
      <c r="J2903" s="112" t="b">
        <v>0</v>
      </c>
      <c r="K2903" s="112" t="b">
        <v>1</v>
      </c>
      <c r="L2903" s="112" t="b">
        <v>0</v>
      </c>
    </row>
    <row r="2904" spans="1:12" ht="15">
      <c r="A2904" s="112" t="s">
        <v>3106</v>
      </c>
      <c r="B2904" s="112" t="s">
        <v>4270</v>
      </c>
      <c r="C2904" s="112">
        <v>2</v>
      </c>
      <c r="D2904" s="117">
        <v>0.0018084835520419478</v>
      </c>
      <c r="E2904" s="117">
        <v>1.585705885869458</v>
      </c>
      <c r="F2904" s="112" t="s">
        <v>3048</v>
      </c>
      <c r="G2904" s="112" t="b">
        <v>0</v>
      </c>
      <c r="H2904" s="112" t="b">
        <v>1</v>
      </c>
      <c r="I2904" s="112" t="b">
        <v>0</v>
      </c>
      <c r="J2904" s="112" t="b">
        <v>0</v>
      </c>
      <c r="K2904" s="112" t="b">
        <v>0</v>
      </c>
      <c r="L2904" s="112" t="b">
        <v>0</v>
      </c>
    </row>
    <row r="2905" spans="1:12" ht="15">
      <c r="A2905" s="112" t="s">
        <v>4270</v>
      </c>
      <c r="B2905" s="112" t="s">
        <v>3106</v>
      </c>
      <c r="C2905" s="112">
        <v>2</v>
      </c>
      <c r="D2905" s="117">
        <v>0.0018084835520419478</v>
      </c>
      <c r="E2905" s="117">
        <v>1.6252144271531315</v>
      </c>
      <c r="F2905" s="112" t="s">
        <v>3048</v>
      </c>
      <c r="G2905" s="112" t="b">
        <v>0</v>
      </c>
      <c r="H2905" s="112" t="b">
        <v>0</v>
      </c>
      <c r="I2905" s="112" t="b">
        <v>0</v>
      </c>
      <c r="J2905" s="112" t="b">
        <v>0</v>
      </c>
      <c r="K2905" s="112" t="b">
        <v>1</v>
      </c>
      <c r="L2905" s="112" t="b">
        <v>0</v>
      </c>
    </row>
    <row r="2906" spans="1:12" ht="15">
      <c r="A2906" s="112" t="s">
        <v>3106</v>
      </c>
      <c r="B2906" s="112" t="s">
        <v>3660</v>
      </c>
      <c r="C2906" s="112">
        <v>2</v>
      </c>
      <c r="D2906" s="117">
        <v>0.0018084835520419478</v>
      </c>
      <c r="E2906" s="117">
        <v>1.2846758902054767</v>
      </c>
      <c r="F2906" s="112" t="s">
        <v>3048</v>
      </c>
      <c r="G2906" s="112" t="b">
        <v>0</v>
      </c>
      <c r="H2906" s="112" t="b">
        <v>1</v>
      </c>
      <c r="I2906" s="112" t="b">
        <v>0</v>
      </c>
      <c r="J2906" s="112" t="b">
        <v>0</v>
      </c>
      <c r="K2906" s="112" t="b">
        <v>0</v>
      </c>
      <c r="L2906" s="112" t="b">
        <v>0</v>
      </c>
    </row>
    <row r="2907" spans="1:12" ht="15">
      <c r="A2907" s="112" t="s">
        <v>3660</v>
      </c>
      <c r="B2907" s="112" t="s">
        <v>4271</v>
      </c>
      <c r="C2907" s="112">
        <v>2</v>
      </c>
      <c r="D2907" s="117">
        <v>0.0018084835520419478</v>
      </c>
      <c r="E2907" s="117">
        <v>2.3453737305590883</v>
      </c>
      <c r="F2907" s="112" t="s">
        <v>3048</v>
      </c>
      <c r="G2907" s="112" t="b">
        <v>0</v>
      </c>
      <c r="H2907" s="112" t="b">
        <v>0</v>
      </c>
      <c r="I2907" s="112" t="b">
        <v>0</v>
      </c>
      <c r="J2907" s="112" t="b">
        <v>0</v>
      </c>
      <c r="K2907" s="112" t="b">
        <v>0</v>
      </c>
      <c r="L2907" s="112" t="b">
        <v>0</v>
      </c>
    </row>
    <row r="2908" spans="1:12" ht="15">
      <c r="A2908" s="112" t="s">
        <v>4271</v>
      </c>
      <c r="B2908" s="112" t="s">
        <v>4272</v>
      </c>
      <c r="C2908" s="112">
        <v>2</v>
      </c>
      <c r="D2908" s="117">
        <v>0.0018084835520419478</v>
      </c>
      <c r="E2908" s="117">
        <v>2.6464037262230695</v>
      </c>
      <c r="F2908" s="112" t="s">
        <v>3048</v>
      </c>
      <c r="G2908" s="112" t="b">
        <v>0</v>
      </c>
      <c r="H2908" s="112" t="b">
        <v>0</v>
      </c>
      <c r="I2908" s="112" t="b">
        <v>0</v>
      </c>
      <c r="J2908" s="112" t="b">
        <v>0</v>
      </c>
      <c r="K2908" s="112" t="b">
        <v>0</v>
      </c>
      <c r="L2908" s="112" t="b">
        <v>0</v>
      </c>
    </row>
    <row r="2909" spans="1:12" ht="15">
      <c r="A2909" s="112" t="s">
        <v>4272</v>
      </c>
      <c r="B2909" s="112" t="s">
        <v>4273</v>
      </c>
      <c r="C2909" s="112">
        <v>2</v>
      </c>
      <c r="D2909" s="117">
        <v>0.0018084835520419478</v>
      </c>
      <c r="E2909" s="117">
        <v>2.6464037262230695</v>
      </c>
      <c r="F2909" s="112" t="s">
        <v>3048</v>
      </c>
      <c r="G2909" s="112" t="b">
        <v>0</v>
      </c>
      <c r="H2909" s="112" t="b">
        <v>0</v>
      </c>
      <c r="I2909" s="112" t="b">
        <v>0</v>
      </c>
      <c r="J2909" s="112" t="b">
        <v>0</v>
      </c>
      <c r="K2909" s="112" t="b">
        <v>0</v>
      </c>
      <c r="L2909" s="112" t="b">
        <v>0</v>
      </c>
    </row>
    <row r="2910" spans="1:12" ht="15">
      <c r="A2910" s="112" t="s">
        <v>4273</v>
      </c>
      <c r="B2910" s="112" t="s">
        <v>4274</v>
      </c>
      <c r="C2910" s="112">
        <v>2</v>
      </c>
      <c r="D2910" s="117">
        <v>0.0018084835520419478</v>
      </c>
      <c r="E2910" s="117">
        <v>2.6464037262230695</v>
      </c>
      <c r="F2910" s="112" t="s">
        <v>3048</v>
      </c>
      <c r="G2910" s="112" t="b">
        <v>0</v>
      </c>
      <c r="H2910" s="112" t="b">
        <v>0</v>
      </c>
      <c r="I2910" s="112" t="b">
        <v>0</v>
      </c>
      <c r="J2910" s="112" t="b">
        <v>0</v>
      </c>
      <c r="K2910" s="112" t="b">
        <v>0</v>
      </c>
      <c r="L2910" s="112" t="b">
        <v>0</v>
      </c>
    </row>
    <row r="2911" spans="1:12" ht="15">
      <c r="A2911" s="112" t="s">
        <v>4274</v>
      </c>
      <c r="B2911" s="112" t="s">
        <v>4275</v>
      </c>
      <c r="C2911" s="112">
        <v>2</v>
      </c>
      <c r="D2911" s="117">
        <v>0.0018084835520419478</v>
      </c>
      <c r="E2911" s="117">
        <v>2.6464037262230695</v>
      </c>
      <c r="F2911" s="112" t="s">
        <v>3048</v>
      </c>
      <c r="G2911" s="112" t="b">
        <v>0</v>
      </c>
      <c r="H2911" s="112" t="b">
        <v>0</v>
      </c>
      <c r="I2911" s="112" t="b">
        <v>0</v>
      </c>
      <c r="J2911" s="112" t="b">
        <v>0</v>
      </c>
      <c r="K2911" s="112" t="b">
        <v>0</v>
      </c>
      <c r="L2911" s="112" t="b">
        <v>0</v>
      </c>
    </row>
    <row r="2912" spans="1:12" ht="15">
      <c r="A2912" s="112" t="s">
        <v>4275</v>
      </c>
      <c r="B2912" s="112" t="s">
        <v>3660</v>
      </c>
      <c r="C2912" s="112">
        <v>2</v>
      </c>
      <c r="D2912" s="117">
        <v>0.0018084835520419478</v>
      </c>
      <c r="E2912" s="117">
        <v>2.3453737305590883</v>
      </c>
      <c r="F2912" s="112" t="s">
        <v>3048</v>
      </c>
      <c r="G2912" s="112" t="b">
        <v>0</v>
      </c>
      <c r="H2912" s="112" t="b">
        <v>0</v>
      </c>
      <c r="I2912" s="112" t="b">
        <v>0</v>
      </c>
      <c r="J2912" s="112" t="b">
        <v>0</v>
      </c>
      <c r="K2912" s="112" t="b">
        <v>0</v>
      </c>
      <c r="L2912" s="112" t="b">
        <v>0</v>
      </c>
    </row>
    <row r="2913" spans="1:12" ht="15">
      <c r="A2913" s="112" t="s">
        <v>3660</v>
      </c>
      <c r="B2913" s="112" t="s">
        <v>4276</v>
      </c>
      <c r="C2913" s="112">
        <v>2</v>
      </c>
      <c r="D2913" s="117">
        <v>0.0018084835520419478</v>
      </c>
      <c r="E2913" s="117">
        <v>2.3453737305590883</v>
      </c>
      <c r="F2913" s="112" t="s">
        <v>3048</v>
      </c>
      <c r="G2913" s="112" t="b">
        <v>0</v>
      </c>
      <c r="H2913" s="112" t="b">
        <v>0</v>
      </c>
      <c r="I2913" s="112" t="b">
        <v>0</v>
      </c>
      <c r="J2913" s="112" t="b">
        <v>0</v>
      </c>
      <c r="K2913" s="112" t="b">
        <v>0</v>
      </c>
      <c r="L2913" s="112" t="b">
        <v>0</v>
      </c>
    </row>
    <row r="2914" spans="1:12" ht="15">
      <c r="A2914" s="112" t="s">
        <v>4276</v>
      </c>
      <c r="B2914" s="112" t="s">
        <v>4277</v>
      </c>
      <c r="C2914" s="112">
        <v>2</v>
      </c>
      <c r="D2914" s="117">
        <v>0.0018084835520419478</v>
      </c>
      <c r="E2914" s="117">
        <v>2.6464037262230695</v>
      </c>
      <c r="F2914" s="112" t="s">
        <v>3048</v>
      </c>
      <c r="G2914" s="112" t="b">
        <v>0</v>
      </c>
      <c r="H2914" s="112" t="b">
        <v>0</v>
      </c>
      <c r="I2914" s="112" t="b">
        <v>0</v>
      </c>
      <c r="J2914" s="112" t="b">
        <v>0</v>
      </c>
      <c r="K2914" s="112" t="b">
        <v>0</v>
      </c>
      <c r="L2914" s="112" t="b">
        <v>0</v>
      </c>
    </row>
    <row r="2915" spans="1:12" ht="15">
      <c r="A2915" s="112" t="s">
        <v>4277</v>
      </c>
      <c r="B2915" s="112" t="s">
        <v>3855</v>
      </c>
      <c r="C2915" s="112">
        <v>2</v>
      </c>
      <c r="D2915" s="117">
        <v>0.0018084835520419478</v>
      </c>
      <c r="E2915" s="117">
        <v>2.470312467167388</v>
      </c>
      <c r="F2915" s="112" t="s">
        <v>3048</v>
      </c>
      <c r="G2915" s="112" t="b">
        <v>0</v>
      </c>
      <c r="H2915" s="112" t="b">
        <v>0</v>
      </c>
      <c r="I2915" s="112" t="b">
        <v>0</v>
      </c>
      <c r="J2915" s="112" t="b">
        <v>0</v>
      </c>
      <c r="K2915" s="112" t="b">
        <v>0</v>
      </c>
      <c r="L2915" s="112" t="b">
        <v>0</v>
      </c>
    </row>
    <row r="2916" spans="1:12" ht="15">
      <c r="A2916" s="112" t="s">
        <v>3855</v>
      </c>
      <c r="B2916" s="112" t="s">
        <v>4278</v>
      </c>
      <c r="C2916" s="112">
        <v>2</v>
      </c>
      <c r="D2916" s="117">
        <v>0.0018084835520419478</v>
      </c>
      <c r="E2916" s="117">
        <v>2.470312467167388</v>
      </c>
      <c r="F2916" s="112" t="s">
        <v>3048</v>
      </c>
      <c r="G2916" s="112" t="b">
        <v>0</v>
      </c>
      <c r="H2916" s="112" t="b">
        <v>0</v>
      </c>
      <c r="I2916" s="112" t="b">
        <v>0</v>
      </c>
      <c r="J2916" s="112" t="b">
        <v>0</v>
      </c>
      <c r="K2916" s="112" t="b">
        <v>0</v>
      </c>
      <c r="L2916" s="112" t="b">
        <v>0</v>
      </c>
    </row>
    <row r="2917" spans="1:12" ht="15">
      <c r="A2917" s="112" t="s">
        <v>4278</v>
      </c>
      <c r="B2917" s="112" t="s">
        <v>4279</v>
      </c>
      <c r="C2917" s="112">
        <v>2</v>
      </c>
      <c r="D2917" s="117">
        <v>0.0018084835520419478</v>
      </c>
      <c r="E2917" s="117">
        <v>2.6464037262230695</v>
      </c>
      <c r="F2917" s="112" t="s">
        <v>3048</v>
      </c>
      <c r="G2917" s="112" t="b">
        <v>0</v>
      </c>
      <c r="H2917" s="112" t="b">
        <v>0</v>
      </c>
      <c r="I2917" s="112" t="b">
        <v>0</v>
      </c>
      <c r="J2917" s="112" t="b">
        <v>0</v>
      </c>
      <c r="K2917" s="112" t="b">
        <v>0</v>
      </c>
      <c r="L2917" s="112" t="b">
        <v>0</v>
      </c>
    </row>
    <row r="2918" spans="1:12" ht="15">
      <c r="A2918" s="112" t="s">
        <v>4279</v>
      </c>
      <c r="B2918" s="112" t="s">
        <v>4280</v>
      </c>
      <c r="C2918" s="112">
        <v>2</v>
      </c>
      <c r="D2918" s="117">
        <v>0.0018084835520419478</v>
      </c>
      <c r="E2918" s="117">
        <v>2.6464037262230695</v>
      </c>
      <c r="F2918" s="112" t="s">
        <v>3048</v>
      </c>
      <c r="G2918" s="112" t="b">
        <v>0</v>
      </c>
      <c r="H2918" s="112" t="b">
        <v>0</v>
      </c>
      <c r="I2918" s="112" t="b">
        <v>0</v>
      </c>
      <c r="J2918" s="112" t="b">
        <v>0</v>
      </c>
      <c r="K2918" s="112" t="b">
        <v>0</v>
      </c>
      <c r="L2918" s="112" t="b">
        <v>0</v>
      </c>
    </row>
    <row r="2919" spans="1:12" ht="15">
      <c r="A2919" s="112" t="s">
        <v>4280</v>
      </c>
      <c r="B2919" s="112" t="s">
        <v>4281</v>
      </c>
      <c r="C2919" s="112">
        <v>2</v>
      </c>
      <c r="D2919" s="117">
        <v>0.0018084835520419478</v>
      </c>
      <c r="E2919" s="117">
        <v>2.6464037262230695</v>
      </c>
      <c r="F2919" s="112" t="s">
        <v>3048</v>
      </c>
      <c r="G2919" s="112" t="b">
        <v>0</v>
      </c>
      <c r="H2919" s="112" t="b">
        <v>0</v>
      </c>
      <c r="I2919" s="112" t="b">
        <v>0</v>
      </c>
      <c r="J2919" s="112" t="b">
        <v>0</v>
      </c>
      <c r="K2919" s="112" t="b">
        <v>0</v>
      </c>
      <c r="L2919" s="112" t="b">
        <v>0</v>
      </c>
    </row>
    <row r="2920" spans="1:12" ht="15">
      <c r="A2920" s="112" t="s">
        <v>4281</v>
      </c>
      <c r="B2920" s="112" t="s">
        <v>4282</v>
      </c>
      <c r="C2920" s="112">
        <v>2</v>
      </c>
      <c r="D2920" s="117">
        <v>0.0018084835520419478</v>
      </c>
      <c r="E2920" s="117">
        <v>2.6464037262230695</v>
      </c>
      <c r="F2920" s="112" t="s">
        <v>3048</v>
      </c>
      <c r="G2920" s="112" t="b">
        <v>0</v>
      </c>
      <c r="H2920" s="112" t="b">
        <v>0</v>
      </c>
      <c r="I2920" s="112" t="b">
        <v>0</v>
      </c>
      <c r="J2920" s="112" t="b">
        <v>0</v>
      </c>
      <c r="K2920" s="112" t="b">
        <v>0</v>
      </c>
      <c r="L2920" s="112" t="b">
        <v>0</v>
      </c>
    </row>
    <row r="2921" spans="1:12" ht="15">
      <c r="A2921" s="112" t="s">
        <v>4282</v>
      </c>
      <c r="B2921" s="112" t="s">
        <v>3176</v>
      </c>
      <c r="C2921" s="112">
        <v>2</v>
      </c>
      <c r="D2921" s="117">
        <v>0.0018084835520419478</v>
      </c>
      <c r="E2921" s="117">
        <v>2.6464037262230695</v>
      </c>
      <c r="F2921" s="112" t="s">
        <v>3048</v>
      </c>
      <c r="G2921" s="112" t="b">
        <v>0</v>
      </c>
      <c r="H2921" s="112" t="b">
        <v>0</v>
      </c>
      <c r="I2921" s="112" t="b">
        <v>0</v>
      </c>
      <c r="J2921" s="112" t="b">
        <v>0</v>
      </c>
      <c r="K2921" s="112" t="b">
        <v>0</v>
      </c>
      <c r="L2921" s="112" t="b">
        <v>0</v>
      </c>
    </row>
    <row r="2922" spans="1:12" ht="15">
      <c r="A2922" s="112" t="s">
        <v>3078</v>
      </c>
      <c r="B2922" s="112" t="s">
        <v>3079</v>
      </c>
      <c r="C2922" s="112">
        <v>2</v>
      </c>
      <c r="D2922" s="117">
        <v>0.0018084835520419478</v>
      </c>
      <c r="E2922" s="117">
        <v>0.5307932145487697</v>
      </c>
      <c r="F2922" s="112" t="s">
        <v>3048</v>
      </c>
      <c r="G2922" s="112" t="b">
        <v>1</v>
      </c>
      <c r="H2922" s="112" t="b">
        <v>0</v>
      </c>
      <c r="I2922" s="112" t="b">
        <v>0</v>
      </c>
      <c r="J2922" s="112" t="b">
        <v>0</v>
      </c>
      <c r="K2922" s="112" t="b">
        <v>0</v>
      </c>
      <c r="L2922" s="112" t="b">
        <v>0</v>
      </c>
    </row>
    <row r="2923" spans="1:12" ht="15">
      <c r="A2923" s="112" t="s">
        <v>4607</v>
      </c>
      <c r="B2923" s="112" t="s">
        <v>4029</v>
      </c>
      <c r="C2923" s="112">
        <v>2</v>
      </c>
      <c r="D2923" s="117">
        <v>0.0024781832086915164</v>
      </c>
      <c r="E2923" s="117">
        <v>2.470312467167388</v>
      </c>
      <c r="F2923" s="112" t="s">
        <v>3048</v>
      </c>
      <c r="G2923" s="112" t="b">
        <v>0</v>
      </c>
      <c r="H2923" s="112" t="b">
        <v>0</v>
      </c>
      <c r="I2923" s="112" t="b">
        <v>0</v>
      </c>
      <c r="J2923" s="112" t="b">
        <v>0</v>
      </c>
      <c r="K2923" s="112" t="b">
        <v>0</v>
      </c>
      <c r="L2923" s="112" t="b">
        <v>0</v>
      </c>
    </row>
    <row r="2924" spans="1:12" ht="15">
      <c r="A2924" s="112" t="s">
        <v>4528</v>
      </c>
      <c r="B2924" s="112" t="s">
        <v>4529</v>
      </c>
      <c r="C2924" s="112">
        <v>2</v>
      </c>
      <c r="D2924" s="117">
        <v>0.0024781832086915164</v>
      </c>
      <c r="E2924" s="117">
        <v>2.6464037262230695</v>
      </c>
      <c r="F2924" s="112" t="s">
        <v>3048</v>
      </c>
      <c r="G2924" s="112" t="b">
        <v>0</v>
      </c>
      <c r="H2924" s="112" t="b">
        <v>0</v>
      </c>
      <c r="I2924" s="112" t="b">
        <v>0</v>
      </c>
      <c r="J2924" s="112" t="b">
        <v>0</v>
      </c>
      <c r="K2924" s="112" t="b">
        <v>0</v>
      </c>
      <c r="L2924" s="112" t="b">
        <v>0</v>
      </c>
    </row>
    <row r="2925" spans="1:12" ht="15">
      <c r="A2925" s="112" t="s">
        <v>4529</v>
      </c>
      <c r="B2925" s="112" t="s">
        <v>4530</v>
      </c>
      <c r="C2925" s="112">
        <v>2</v>
      </c>
      <c r="D2925" s="117">
        <v>0.0024781832086915164</v>
      </c>
      <c r="E2925" s="117">
        <v>2.6464037262230695</v>
      </c>
      <c r="F2925" s="112" t="s">
        <v>3048</v>
      </c>
      <c r="G2925" s="112" t="b">
        <v>0</v>
      </c>
      <c r="H2925" s="112" t="b">
        <v>0</v>
      </c>
      <c r="I2925" s="112" t="b">
        <v>0</v>
      </c>
      <c r="J2925" s="112" t="b">
        <v>0</v>
      </c>
      <c r="K2925" s="112" t="b">
        <v>0</v>
      </c>
      <c r="L2925" s="112" t="b">
        <v>0</v>
      </c>
    </row>
    <row r="2926" spans="1:12" ht="15">
      <c r="A2926" s="112" t="s">
        <v>4530</v>
      </c>
      <c r="B2926" s="112" t="s">
        <v>3086</v>
      </c>
      <c r="C2926" s="112">
        <v>2</v>
      </c>
      <c r="D2926" s="117">
        <v>0.0024781832086915164</v>
      </c>
      <c r="E2926" s="117">
        <v>1.9060410367288256</v>
      </c>
      <c r="F2926" s="112" t="s">
        <v>3048</v>
      </c>
      <c r="G2926" s="112" t="b">
        <v>0</v>
      </c>
      <c r="H2926" s="112" t="b">
        <v>0</v>
      </c>
      <c r="I2926" s="112" t="b">
        <v>0</v>
      </c>
      <c r="J2926" s="112" t="b">
        <v>0</v>
      </c>
      <c r="K2926" s="112" t="b">
        <v>0</v>
      </c>
      <c r="L2926" s="112" t="b">
        <v>0</v>
      </c>
    </row>
    <row r="2927" spans="1:12" ht="15">
      <c r="A2927" s="112" t="s">
        <v>3079</v>
      </c>
      <c r="B2927" s="112" t="s">
        <v>3726</v>
      </c>
      <c r="C2927" s="112">
        <v>2</v>
      </c>
      <c r="D2927" s="117">
        <v>0.0024781832086915164</v>
      </c>
      <c r="E2927" s="117">
        <v>1.1840057283241134</v>
      </c>
      <c r="F2927" s="112" t="s">
        <v>3048</v>
      </c>
      <c r="G2927" s="112" t="b">
        <v>0</v>
      </c>
      <c r="H2927" s="112" t="b">
        <v>0</v>
      </c>
      <c r="I2927" s="112" t="b">
        <v>0</v>
      </c>
      <c r="J2927" s="112" t="b">
        <v>0</v>
      </c>
      <c r="K2927" s="112" t="b">
        <v>0</v>
      </c>
      <c r="L2927" s="112" t="b">
        <v>0</v>
      </c>
    </row>
    <row r="2928" spans="1:12" ht="15">
      <c r="A2928" s="112" t="s">
        <v>3392</v>
      </c>
      <c r="B2928" s="112" t="s">
        <v>3530</v>
      </c>
      <c r="C2928" s="112">
        <v>2</v>
      </c>
      <c r="D2928" s="117">
        <v>0.0018084835520419478</v>
      </c>
      <c r="E2928" s="117">
        <v>2.6464037262230695</v>
      </c>
      <c r="F2928" s="112" t="s">
        <v>3048</v>
      </c>
      <c r="G2928" s="112" t="b">
        <v>0</v>
      </c>
      <c r="H2928" s="112" t="b">
        <v>0</v>
      </c>
      <c r="I2928" s="112" t="b">
        <v>0</v>
      </c>
      <c r="J2928" s="112" t="b">
        <v>0</v>
      </c>
      <c r="K2928" s="112" t="b">
        <v>0</v>
      </c>
      <c r="L2928" s="112" t="b">
        <v>0</v>
      </c>
    </row>
    <row r="2929" spans="1:12" ht="15">
      <c r="A2929" s="112" t="s">
        <v>4534</v>
      </c>
      <c r="B2929" s="112" t="s">
        <v>4535</v>
      </c>
      <c r="C2929" s="112">
        <v>2</v>
      </c>
      <c r="D2929" s="117">
        <v>0.0024781832086915164</v>
      </c>
      <c r="E2929" s="117">
        <v>2.6464037262230695</v>
      </c>
      <c r="F2929" s="112" t="s">
        <v>3048</v>
      </c>
      <c r="G2929" s="112" t="b">
        <v>0</v>
      </c>
      <c r="H2929" s="112" t="b">
        <v>0</v>
      </c>
      <c r="I2929" s="112" t="b">
        <v>0</v>
      </c>
      <c r="J2929" s="112" t="b">
        <v>0</v>
      </c>
      <c r="K2929" s="112" t="b">
        <v>0</v>
      </c>
      <c r="L2929" s="112" t="b">
        <v>0</v>
      </c>
    </row>
    <row r="2930" spans="1:12" ht="15">
      <c r="A2930" s="112" t="s">
        <v>3178</v>
      </c>
      <c r="B2930" s="112" t="s">
        <v>3079</v>
      </c>
      <c r="C2930" s="112">
        <v>2</v>
      </c>
      <c r="D2930" s="117">
        <v>0.0024781832086915164</v>
      </c>
      <c r="E2930" s="117">
        <v>1.4850357239880947</v>
      </c>
      <c r="F2930" s="112" t="s">
        <v>3048</v>
      </c>
      <c r="G2930" s="112" t="b">
        <v>1</v>
      </c>
      <c r="H2930" s="112" t="b">
        <v>0</v>
      </c>
      <c r="I2930" s="112" t="b">
        <v>0</v>
      </c>
      <c r="J2930" s="112" t="b">
        <v>0</v>
      </c>
      <c r="K2930" s="112" t="b">
        <v>0</v>
      </c>
      <c r="L2930" s="112" t="b">
        <v>0</v>
      </c>
    </row>
    <row r="2931" spans="1:12" ht="15">
      <c r="A2931" s="112" t="s">
        <v>3728</v>
      </c>
      <c r="B2931" s="112" t="s">
        <v>4539</v>
      </c>
      <c r="C2931" s="112">
        <v>2</v>
      </c>
      <c r="D2931" s="117">
        <v>0.0024781832086915164</v>
      </c>
      <c r="E2931" s="117">
        <v>2.3453737305590883</v>
      </c>
      <c r="F2931" s="112" t="s">
        <v>3048</v>
      </c>
      <c r="G2931" s="112" t="b">
        <v>0</v>
      </c>
      <c r="H2931" s="112" t="b">
        <v>0</v>
      </c>
      <c r="I2931" s="112" t="b">
        <v>0</v>
      </c>
      <c r="J2931" s="112" t="b">
        <v>0</v>
      </c>
      <c r="K2931" s="112" t="b">
        <v>0</v>
      </c>
      <c r="L2931" s="112" t="b">
        <v>0</v>
      </c>
    </row>
    <row r="2932" spans="1:12" ht="15">
      <c r="A2932" s="112" t="s">
        <v>3450</v>
      </c>
      <c r="B2932" s="112" t="s">
        <v>4540</v>
      </c>
      <c r="C2932" s="112">
        <v>2</v>
      </c>
      <c r="D2932" s="117">
        <v>0.0024781832086915164</v>
      </c>
      <c r="E2932" s="117">
        <v>2.470312467167388</v>
      </c>
      <c r="F2932" s="112" t="s">
        <v>3048</v>
      </c>
      <c r="G2932" s="112" t="b">
        <v>0</v>
      </c>
      <c r="H2932" s="112" t="b">
        <v>0</v>
      </c>
      <c r="I2932" s="112" t="b">
        <v>0</v>
      </c>
      <c r="J2932" s="112" t="b">
        <v>0</v>
      </c>
      <c r="K2932" s="112" t="b">
        <v>0</v>
      </c>
      <c r="L2932" s="112" t="b">
        <v>0</v>
      </c>
    </row>
    <row r="2933" spans="1:12" ht="15">
      <c r="A2933" s="112" t="s">
        <v>4540</v>
      </c>
      <c r="B2933" s="112" t="s">
        <v>4020</v>
      </c>
      <c r="C2933" s="112">
        <v>2</v>
      </c>
      <c r="D2933" s="117">
        <v>0.0024781832086915164</v>
      </c>
      <c r="E2933" s="117">
        <v>2.470312467167388</v>
      </c>
      <c r="F2933" s="112" t="s">
        <v>3048</v>
      </c>
      <c r="G2933" s="112" t="b">
        <v>0</v>
      </c>
      <c r="H2933" s="112" t="b">
        <v>0</v>
      </c>
      <c r="I2933" s="112" t="b">
        <v>0</v>
      </c>
      <c r="J2933" s="112" t="b">
        <v>0</v>
      </c>
      <c r="K2933" s="112" t="b">
        <v>0</v>
      </c>
      <c r="L2933" s="112" t="b">
        <v>0</v>
      </c>
    </row>
    <row r="2934" spans="1:12" ht="15">
      <c r="A2934" s="112" t="s">
        <v>4020</v>
      </c>
      <c r="B2934" s="112" t="s">
        <v>4541</v>
      </c>
      <c r="C2934" s="112">
        <v>2</v>
      </c>
      <c r="D2934" s="117">
        <v>0.0024781832086915164</v>
      </c>
      <c r="E2934" s="117">
        <v>2.470312467167388</v>
      </c>
      <c r="F2934" s="112" t="s">
        <v>3048</v>
      </c>
      <c r="G2934" s="112" t="b">
        <v>0</v>
      </c>
      <c r="H2934" s="112" t="b">
        <v>0</v>
      </c>
      <c r="I2934" s="112" t="b">
        <v>0</v>
      </c>
      <c r="J2934" s="112" t="b">
        <v>0</v>
      </c>
      <c r="K2934" s="112" t="b">
        <v>0</v>
      </c>
      <c r="L2934" s="112" t="b">
        <v>0</v>
      </c>
    </row>
    <row r="2935" spans="1:12" ht="15">
      <c r="A2935" s="112" t="s">
        <v>4541</v>
      </c>
      <c r="B2935" s="112" t="s">
        <v>3356</v>
      </c>
      <c r="C2935" s="112">
        <v>2</v>
      </c>
      <c r="D2935" s="117">
        <v>0.0024781832086915164</v>
      </c>
      <c r="E2935" s="117">
        <v>2.470312467167388</v>
      </c>
      <c r="F2935" s="112" t="s">
        <v>3048</v>
      </c>
      <c r="G2935" s="112" t="b">
        <v>0</v>
      </c>
      <c r="H2935" s="112" t="b">
        <v>0</v>
      </c>
      <c r="I2935" s="112" t="b">
        <v>0</v>
      </c>
      <c r="J2935" s="112" t="b">
        <v>0</v>
      </c>
      <c r="K2935" s="112" t="b">
        <v>0</v>
      </c>
      <c r="L2935" s="112" t="b">
        <v>0</v>
      </c>
    </row>
    <row r="2936" spans="1:12" ht="15">
      <c r="A2936" s="112" t="s">
        <v>3356</v>
      </c>
      <c r="B2936" s="112" t="s">
        <v>3248</v>
      </c>
      <c r="C2936" s="112">
        <v>2</v>
      </c>
      <c r="D2936" s="117">
        <v>0.0024781832086915164</v>
      </c>
      <c r="E2936" s="117">
        <v>2.470312467167388</v>
      </c>
      <c r="F2936" s="112" t="s">
        <v>3048</v>
      </c>
      <c r="G2936" s="112" t="b">
        <v>0</v>
      </c>
      <c r="H2936" s="112" t="b">
        <v>0</v>
      </c>
      <c r="I2936" s="112" t="b">
        <v>0</v>
      </c>
      <c r="J2936" s="112" t="b">
        <v>0</v>
      </c>
      <c r="K2936" s="112" t="b">
        <v>0</v>
      </c>
      <c r="L2936" s="112" t="b">
        <v>0</v>
      </c>
    </row>
    <row r="2937" spans="1:12" ht="15">
      <c r="A2937" s="112" t="s">
        <v>4032</v>
      </c>
      <c r="B2937" s="112" t="s">
        <v>4623</v>
      </c>
      <c r="C2937" s="112">
        <v>2</v>
      </c>
      <c r="D2937" s="117">
        <v>0.0018084835520419478</v>
      </c>
      <c r="E2937" s="117">
        <v>2.470312467167388</v>
      </c>
      <c r="F2937" s="112" t="s">
        <v>3048</v>
      </c>
      <c r="G2937" s="112" t="b">
        <v>0</v>
      </c>
      <c r="H2937" s="112" t="b">
        <v>0</v>
      </c>
      <c r="I2937" s="112" t="b">
        <v>0</v>
      </c>
      <c r="J2937" s="112" t="b">
        <v>0</v>
      </c>
      <c r="K2937" s="112" t="b">
        <v>0</v>
      </c>
      <c r="L2937" s="112" t="b">
        <v>0</v>
      </c>
    </row>
    <row r="2938" spans="1:12" ht="15">
      <c r="A2938" s="112" t="s">
        <v>3350</v>
      </c>
      <c r="B2938" s="112" t="s">
        <v>4624</v>
      </c>
      <c r="C2938" s="112">
        <v>2</v>
      </c>
      <c r="D2938" s="117">
        <v>0.0018084835520419478</v>
      </c>
      <c r="E2938" s="117">
        <v>2.470312467167388</v>
      </c>
      <c r="F2938" s="112" t="s">
        <v>3048</v>
      </c>
      <c r="G2938" s="112" t="b">
        <v>0</v>
      </c>
      <c r="H2938" s="112" t="b">
        <v>0</v>
      </c>
      <c r="I2938" s="112" t="b">
        <v>0</v>
      </c>
      <c r="J2938" s="112" t="b">
        <v>0</v>
      </c>
      <c r="K2938" s="112" t="b">
        <v>0</v>
      </c>
      <c r="L2938" s="112" t="b">
        <v>0</v>
      </c>
    </row>
    <row r="2939" spans="1:12" ht="15">
      <c r="A2939" s="112" t="s">
        <v>4624</v>
      </c>
      <c r="B2939" s="112" t="s">
        <v>4625</v>
      </c>
      <c r="C2939" s="112">
        <v>2</v>
      </c>
      <c r="D2939" s="117">
        <v>0.0018084835520419478</v>
      </c>
      <c r="E2939" s="117">
        <v>2.6464037262230695</v>
      </c>
      <c r="F2939" s="112" t="s">
        <v>3048</v>
      </c>
      <c r="G2939" s="112" t="b">
        <v>0</v>
      </c>
      <c r="H2939" s="112" t="b">
        <v>0</v>
      </c>
      <c r="I2939" s="112" t="b">
        <v>0</v>
      </c>
      <c r="J2939" s="112" t="b">
        <v>0</v>
      </c>
      <c r="K2939" s="112" t="b">
        <v>0</v>
      </c>
      <c r="L2939" s="112" t="b">
        <v>0</v>
      </c>
    </row>
    <row r="2940" spans="1:12" ht="15">
      <c r="A2940" s="112" t="s">
        <v>4625</v>
      </c>
      <c r="B2940" s="112" t="s">
        <v>3122</v>
      </c>
      <c r="C2940" s="112">
        <v>2</v>
      </c>
      <c r="D2940" s="117">
        <v>0.0018084835520419478</v>
      </c>
      <c r="E2940" s="117">
        <v>1.6050110410648446</v>
      </c>
      <c r="F2940" s="112" t="s">
        <v>3048</v>
      </c>
      <c r="G2940" s="112" t="b">
        <v>0</v>
      </c>
      <c r="H2940" s="112" t="b">
        <v>0</v>
      </c>
      <c r="I2940" s="112" t="b">
        <v>0</v>
      </c>
      <c r="J2940" s="112" t="b">
        <v>0</v>
      </c>
      <c r="K2940" s="112" t="b">
        <v>0</v>
      </c>
      <c r="L2940" s="112" t="b">
        <v>0</v>
      </c>
    </row>
    <row r="2941" spans="1:12" ht="15">
      <c r="A2941" s="112" t="s">
        <v>3122</v>
      </c>
      <c r="B2941" s="112" t="s">
        <v>3122</v>
      </c>
      <c r="C2941" s="112">
        <v>2</v>
      </c>
      <c r="D2941" s="117">
        <v>0.0018084835520419478</v>
      </c>
      <c r="E2941" s="117">
        <v>0.5636183559066195</v>
      </c>
      <c r="F2941" s="112" t="s">
        <v>3048</v>
      </c>
      <c r="G2941" s="112" t="b">
        <v>0</v>
      </c>
      <c r="H2941" s="112" t="b">
        <v>0</v>
      </c>
      <c r="I2941" s="112" t="b">
        <v>0</v>
      </c>
      <c r="J2941" s="112" t="b">
        <v>0</v>
      </c>
      <c r="K2941" s="112" t="b">
        <v>0</v>
      </c>
      <c r="L2941" s="112" t="b">
        <v>0</v>
      </c>
    </row>
    <row r="2942" spans="1:12" ht="15">
      <c r="A2942" s="112" t="s">
        <v>3170</v>
      </c>
      <c r="B2942" s="112" t="s">
        <v>3175</v>
      </c>
      <c r="C2942" s="112">
        <v>2</v>
      </c>
      <c r="D2942" s="117">
        <v>0.0018084835520419478</v>
      </c>
      <c r="E2942" s="117">
        <v>2.248463717551032</v>
      </c>
      <c r="F2942" s="112" t="s">
        <v>3048</v>
      </c>
      <c r="G2942" s="112" t="b">
        <v>0</v>
      </c>
      <c r="H2942" s="112" t="b">
        <v>0</v>
      </c>
      <c r="I2942" s="112" t="b">
        <v>0</v>
      </c>
      <c r="J2942" s="112" t="b">
        <v>0</v>
      </c>
      <c r="K2942" s="112" t="b">
        <v>0</v>
      </c>
      <c r="L2942" s="112" t="b">
        <v>0</v>
      </c>
    </row>
    <row r="2943" spans="1:12" ht="15">
      <c r="A2943" s="112" t="s">
        <v>3175</v>
      </c>
      <c r="B2943" s="112" t="s">
        <v>3170</v>
      </c>
      <c r="C2943" s="112">
        <v>2</v>
      </c>
      <c r="D2943" s="117">
        <v>0.0018084835520419478</v>
      </c>
      <c r="E2943" s="117">
        <v>2.248463717551032</v>
      </c>
      <c r="F2943" s="112" t="s">
        <v>3048</v>
      </c>
      <c r="G2943" s="112" t="b">
        <v>0</v>
      </c>
      <c r="H2943" s="112" t="b">
        <v>0</v>
      </c>
      <c r="I2943" s="112" t="b">
        <v>0</v>
      </c>
      <c r="J2943" s="112" t="b">
        <v>0</v>
      </c>
      <c r="K2943" s="112" t="b">
        <v>0</v>
      </c>
      <c r="L2943" s="112" t="b">
        <v>0</v>
      </c>
    </row>
    <row r="2944" spans="1:12" ht="15">
      <c r="A2944" s="112" t="s">
        <v>3170</v>
      </c>
      <c r="B2944" s="112" t="s">
        <v>3254</v>
      </c>
      <c r="C2944" s="112">
        <v>2</v>
      </c>
      <c r="D2944" s="117">
        <v>0.0018084835520419478</v>
      </c>
      <c r="E2944" s="117">
        <v>1.7713424628313694</v>
      </c>
      <c r="F2944" s="112" t="s">
        <v>3048</v>
      </c>
      <c r="G2944" s="112" t="b">
        <v>0</v>
      </c>
      <c r="H2944" s="112" t="b">
        <v>0</v>
      </c>
      <c r="I2944" s="112" t="b">
        <v>0</v>
      </c>
      <c r="J2944" s="112" t="b">
        <v>0</v>
      </c>
      <c r="K2944" s="112" t="b">
        <v>0</v>
      </c>
      <c r="L2944" s="112" t="b">
        <v>0</v>
      </c>
    </row>
    <row r="2945" spans="1:12" ht="15">
      <c r="A2945" s="112" t="s">
        <v>3254</v>
      </c>
      <c r="B2945" s="112" t="s">
        <v>3113</v>
      </c>
      <c r="C2945" s="112">
        <v>2</v>
      </c>
      <c r="D2945" s="117">
        <v>0.0018084835520419478</v>
      </c>
      <c r="E2945" s="117">
        <v>1.9931912124477258</v>
      </c>
      <c r="F2945" s="112" t="s">
        <v>3048</v>
      </c>
      <c r="G2945" s="112" t="b">
        <v>0</v>
      </c>
      <c r="H2945" s="112" t="b">
        <v>0</v>
      </c>
      <c r="I2945" s="112" t="b">
        <v>0</v>
      </c>
      <c r="J2945" s="112" t="b">
        <v>0</v>
      </c>
      <c r="K2945" s="112" t="b">
        <v>0</v>
      </c>
      <c r="L2945" s="112" t="b">
        <v>0</v>
      </c>
    </row>
    <row r="2946" spans="1:12" ht="15">
      <c r="A2946" s="112" t="s">
        <v>3113</v>
      </c>
      <c r="B2946" s="112" t="s">
        <v>4626</v>
      </c>
      <c r="C2946" s="112">
        <v>2</v>
      </c>
      <c r="D2946" s="117">
        <v>0.0018084835520419478</v>
      </c>
      <c r="E2946" s="117">
        <v>2.470312467167388</v>
      </c>
      <c r="F2946" s="112" t="s">
        <v>3048</v>
      </c>
      <c r="G2946" s="112" t="b">
        <v>0</v>
      </c>
      <c r="H2946" s="112" t="b">
        <v>0</v>
      </c>
      <c r="I2946" s="112" t="b">
        <v>0</v>
      </c>
      <c r="J2946" s="112" t="b">
        <v>0</v>
      </c>
      <c r="K2946" s="112" t="b">
        <v>0</v>
      </c>
      <c r="L2946" s="112" t="b">
        <v>0</v>
      </c>
    </row>
    <row r="2947" spans="1:12" ht="15">
      <c r="A2947" s="112" t="s">
        <v>4626</v>
      </c>
      <c r="B2947" s="112" t="s">
        <v>3080</v>
      </c>
      <c r="C2947" s="112">
        <v>2</v>
      </c>
      <c r="D2947" s="117">
        <v>0.0018084835520419478</v>
      </c>
      <c r="E2947" s="117">
        <v>1.7713424628313694</v>
      </c>
      <c r="F2947" s="112" t="s">
        <v>3048</v>
      </c>
      <c r="G2947" s="112" t="b">
        <v>0</v>
      </c>
      <c r="H2947" s="112" t="b">
        <v>0</v>
      </c>
      <c r="I2947" s="112" t="b">
        <v>0</v>
      </c>
      <c r="J2947" s="112" t="b">
        <v>0</v>
      </c>
      <c r="K2947" s="112" t="b">
        <v>0</v>
      </c>
      <c r="L2947" s="112" t="b">
        <v>0</v>
      </c>
    </row>
    <row r="2948" spans="1:12" ht="15">
      <c r="A2948" s="112" t="s">
        <v>3080</v>
      </c>
      <c r="B2948" s="112" t="s">
        <v>3112</v>
      </c>
      <c r="C2948" s="112">
        <v>2</v>
      </c>
      <c r="D2948" s="117">
        <v>0.0018084835520419478</v>
      </c>
      <c r="E2948" s="117">
        <v>1.5952512037756883</v>
      </c>
      <c r="F2948" s="112" t="s">
        <v>3048</v>
      </c>
      <c r="G2948" s="112" t="b">
        <v>0</v>
      </c>
      <c r="H2948" s="112" t="b">
        <v>0</v>
      </c>
      <c r="I2948" s="112" t="b">
        <v>0</v>
      </c>
      <c r="J2948" s="112" t="b">
        <v>0</v>
      </c>
      <c r="K2948" s="112" t="b">
        <v>0</v>
      </c>
      <c r="L2948" s="112" t="b">
        <v>0</v>
      </c>
    </row>
    <row r="2949" spans="1:12" ht="15">
      <c r="A2949" s="112" t="s">
        <v>3122</v>
      </c>
      <c r="B2949" s="112" t="s">
        <v>3568</v>
      </c>
      <c r="C2949" s="112">
        <v>2</v>
      </c>
      <c r="D2949" s="117">
        <v>0.0018084835520419478</v>
      </c>
      <c r="E2949" s="117">
        <v>1.6050110410648446</v>
      </c>
      <c r="F2949" s="112" t="s">
        <v>3048</v>
      </c>
      <c r="G2949" s="112" t="b">
        <v>0</v>
      </c>
      <c r="H2949" s="112" t="b">
        <v>0</v>
      </c>
      <c r="I2949" s="112" t="b">
        <v>0</v>
      </c>
      <c r="J2949" s="112" t="b">
        <v>0</v>
      </c>
      <c r="K2949" s="112" t="b">
        <v>0</v>
      </c>
      <c r="L2949" s="112" t="b">
        <v>0</v>
      </c>
    </row>
    <row r="2950" spans="1:12" ht="15">
      <c r="A2950" s="112" t="s">
        <v>3774</v>
      </c>
      <c r="B2950" s="112" t="s">
        <v>4628</v>
      </c>
      <c r="C2950" s="112">
        <v>2</v>
      </c>
      <c r="D2950" s="117">
        <v>0.0018084835520419478</v>
      </c>
      <c r="E2950" s="117">
        <v>2.6464037262230695</v>
      </c>
      <c r="F2950" s="112" t="s">
        <v>3048</v>
      </c>
      <c r="G2950" s="112" t="b">
        <v>0</v>
      </c>
      <c r="H2950" s="112" t="b">
        <v>0</v>
      </c>
      <c r="I2950" s="112" t="b">
        <v>0</v>
      </c>
      <c r="J2950" s="112" t="b">
        <v>0</v>
      </c>
      <c r="K2950" s="112" t="b">
        <v>0</v>
      </c>
      <c r="L2950" s="112" t="b">
        <v>0</v>
      </c>
    </row>
    <row r="2951" spans="1:12" ht="15">
      <c r="A2951" s="112" t="s">
        <v>3080</v>
      </c>
      <c r="B2951" s="112" t="s">
        <v>3085</v>
      </c>
      <c r="C2951" s="112">
        <v>2</v>
      </c>
      <c r="D2951" s="117">
        <v>0.0018084835520419478</v>
      </c>
      <c r="E2951" s="117">
        <v>1.2272744184810938</v>
      </c>
      <c r="F2951" s="112" t="s">
        <v>3048</v>
      </c>
      <c r="G2951" s="112" t="b">
        <v>0</v>
      </c>
      <c r="H2951" s="112" t="b">
        <v>0</v>
      </c>
      <c r="I2951" s="112" t="b">
        <v>0</v>
      </c>
      <c r="J2951" s="112" t="b">
        <v>0</v>
      </c>
      <c r="K2951" s="112" t="b">
        <v>0</v>
      </c>
      <c r="L2951" s="112" t="b">
        <v>0</v>
      </c>
    </row>
    <row r="2952" spans="1:12" ht="15">
      <c r="A2952" s="112" t="s">
        <v>3085</v>
      </c>
      <c r="B2952" s="112" t="s">
        <v>3122</v>
      </c>
      <c r="C2952" s="112">
        <v>2</v>
      </c>
      <c r="D2952" s="117">
        <v>0.0018084835520419478</v>
      </c>
      <c r="E2952" s="117">
        <v>1.060942996714569</v>
      </c>
      <c r="F2952" s="112" t="s">
        <v>3048</v>
      </c>
      <c r="G2952" s="112" t="b">
        <v>0</v>
      </c>
      <c r="H2952" s="112" t="b">
        <v>0</v>
      </c>
      <c r="I2952" s="112" t="b">
        <v>0</v>
      </c>
      <c r="J2952" s="112" t="b">
        <v>0</v>
      </c>
      <c r="K2952" s="112" t="b">
        <v>0</v>
      </c>
      <c r="L2952" s="112" t="b">
        <v>0</v>
      </c>
    </row>
    <row r="2953" spans="1:12" ht="15">
      <c r="A2953" s="112" t="s">
        <v>3080</v>
      </c>
      <c r="B2953" s="112" t="s">
        <v>3092</v>
      </c>
      <c r="C2953" s="112">
        <v>2</v>
      </c>
      <c r="D2953" s="117">
        <v>0.0018084835520419478</v>
      </c>
      <c r="E2953" s="117">
        <v>1.4703124671673882</v>
      </c>
      <c r="F2953" s="112" t="s">
        <v>3048</v>
      </c>
      <c r="G2953" s="112" t="b">
        <v>0</v>
      </c>
      <c r="H2953" s="112" t="b">
        <v>0</v>
      </c>
      <c r="I2953" s="112" t="b">
        <v>0</v>
      </c>
      <c r="J2953" s="112" t="b">
        <v>0</v>
      </c>
      <c r="K2953" s="112" t="b">
        <v>0</v>
      </c>
      <c r="L2953" s="112" t="b">
        <v>0</v>
      </c>
    </row>
    <row r="2954" spans="1:12" ht="15">
      <c r="A2954" s="112" t="s">
        <v>3092</v>
      </c>
      <c r="B2954" s="112" t="s">
        <v>3122</v>
      </c>
      <c r="C2954" s="112">
        <v>2</v>
      </c>
      <c r="D2954" s="117">
        <v>0.0018084835520419478</v>
      </c>
      <c r="E2954" s="117">
        <v>1.3039810454008633</v>
      </c>
      <c r="F2954" s="112" t="s">
        <v>3048</v>
      </c>
      <c r="G2954" s="112" t="b">
        <v>0</v>
      </c>
      <c r="H2954" s="112" t="b">
        <v>0</v>
      </c>
      <c r="I2954" s="112" t="b">
        <v>0</v>
      </c>
      <c r="J2954" s="112" t="b">
        <v>0</v>
      </c>
      <c r="K2954" s="112" t="b">
        <v>0</v>
      </c>
      <c r="L2954" s="112" t="b">
        <v>0</v>
      </c>
    </row>
    <row r="2955" spans="1:12" ht="15">
      <c r="A2955" s="112" t="s">
        <v>3080</v>
      </c>
      <c r="B2955" s="112" t="s">
        <v>3087</v>
      </c>
      <c r="C2955" s="112">
        <v>2</v>
      </c>
      <c r="D2955" s="117">
        <v>0.0018084835520419478</v>
      </c>
      <c r="E2955" s="117">
        <v>1.2272744184810938</v>
      </c>
      <c r="F2955" s="112" t="s">
        <v>3048</v>
      </c>
      <c r="G2955" s="112" t="b">
        <v>0</v>
      </c>
      <c r="H2955" s="112" t="b">
        <v>0</v>
      </c>
      <c r="I2955" s="112" t="b">
        <v>0</v>
      </c>
      <c r="J2955" s="112" t="b">
        <v>0</v>
      </c>
      <c r="K2955" s="112" t="b">
        <v>0</v>
      </c>
      <c r="L2955" s="112" t="b">
        <v>0</v>
      </c>
    </row>
    <row r="2956" spans="1:12" ht="15">
      <c r="A2956" s="112" t="s">
        <v>3087</v>
      </c>
      <c r="B2956" s="112" t="s">
        <v>3122</v>
      </c>
      <c r="C2956" s="112">
        <v>2</v>
      </c>
      <c r="D2956" s="117">
        <v>0.0018084835520419478</v>
      </c>
      <c r="E2956" s="117">
        <v>1.060942996714569</v>
      </c>
      <c r="F2956" s="112" t="s">
        <v>3048</v>
      </c>
      <c r="G2956" s="112" t="b">
        <v>0</v>
      </c>
      <c r="H2956" s="112" t="b">
        <v>0</v>
      </c>
      <c r="I2956" s="112" t="b">
        <v>0</v>
      </c>
      <c r="J2956" s="112" t="b">
        <v>0</v>
      </c>
      <c r="K2956" s="112" t="b">
        <v>0</v>
      </c>
      <c r="L2956" s="112" t="b">
        <v>0</v>
      </c>
    </row>
    <row r="2957" spans="1:12" ht="15">
      <c r="A2957" s="112" t="s">
        <v>3080</v>
      </c>
      <c r="B2957" s="112" t="s">
        <v>3125</v>
      </c>
      <c r="C2957" s="112">
        <v>2</v>
      </c>
      <c r="D2957" s="117">
        <v>0.0018084835520419478</v>
      </c>
      <c r="E2957" s="117">
        <v>1.7713424628313694</v>
      </c>
      <c r="F2957" s="112" t="s">
        <v>3048</v>
      </c>
      <c r="G2957" s="112" t="b">
        <v>0</v>
      </c>
      <c r="H2957" s="112" t="b">
        <v>0</v>
      </c>
      <c r="I2957" s="112" t="b">
        <v>0</v>
      </c>
      <c r="J2957" s="112" t="b">
        <v>0</v>
      </c>
      <c r="K2957" s="112" t="b">
        <v>0</v>
      </c>
      <c r="L2957" s="112" t="b">
        <v>0</v>
      </c>
    </row>
    <row r="2958" spans="1:12" ht="15">
      <c r="A2958" s="112" t="s">
        <v>3125</v>
      </c>
      <c r="B2958" s="112" t="s">
        <v>3122</v>
      </c>
      <c r="C2958" s="112">
        <v>2</v>
      </c>
      <c r="D2958" s="117">
        <v>0.0018084835520419478</v>
      </c>
      <c r="E2958" s="117">
        <v>1.6050110410648446</v>
      </c>
      <c r="F2958" s="112" t="s">
        <v>3048</v>
      </c>
      <c r="G2958" s="112" t="b">
        <v>0</v>
      </c>
      <c r="H2958" s="112" t="b">
        <v>0</v>
      </c>
      <c r="I2958" s="112" t="b">
        <v>0</v>
      </c>
      <c r="J2958" s="112" t="b">
        <v>0</v>
      </c>
      <c r="K2958" s="112" t="b">
        <v>0</v>
      </c>
      <c r="L2958" s="112" t="b">
        <v>0</v>
      </c>
    </row>
    <row r="2959" spans="1:12" ht="15">
      <c r="A2959" s="112" t="s">
        <v>3882</v>
      </c>
      <c r="B2959" s="112" t="s">
        <v>3687</v>
      </c>
      <c r="C2959" s="112">
        <v>2</v>
      </c>
      <c r="D2959" s="117">
        <v>0.0024781832086915164</v>
      </c>
      <c r="E2959" s="117">
        <v>2.2942212081117073</v>
      </c>
      <c r="F2959" s="112" t="s">
        <v>3048</v>
      </c>
      <c r="G2959" s="112" t="b">
        <v>0</v>
      </c>
      <c r="H2959" s="112" t="b">
        <v>0</v>
      </c>
      <c r="I2959" s="112" t="b">
        <v>0</v>
      </c>
      <c r="J2959" s="112" t="b">
        <v>0</v>
      </c>
      <c r="K2959" s="112" t="b">
        <v>0</v>
      </c>
      <c r="L2959" s="112" t="b">
        <v>0</v>
      </c>
    </row>
    <row r="2960" spans="1:12" ht="15">
      <c r="A2960" s="112" t="s">
        <v>3687</v>
      </c>
      <c r="B2960" s="112" t="s">
        <v>3088</v>
      </c>
      <c r="C2960" s="112">
        <v>2</v>
      </c>
      <c r="D2960" s="117">
        <v>0.0024781832086915164</v>
      </c>
      <c r="E2960" s="117">
        <v>1.743313739231126</v>
      </c>
      <c r="F2960" s="112" t="s">
        <v>3048</v>
      </c>
      <c r="G2960" s="112" t="b">
        <v>0</v>
      </c>
      <c r="H2960" s="112" t="b">
        <v>0</v>
      </c>
      <c r="I2960" s="112" t="b">
        <v>0</v>
      </c>
      <c r="J2960" s="112" t="b">
        <v>0</v>
      </c>
      <c r="K2960" s="112" t="b">
        <v>0</v>
      </c>
      <c r="L2960" s="112" t="b">
        <v>0</v>
      </c>
    </row>
    <row r="2961" spans="1:12" ht="15">
      <c r="A2961" s="112" t="s">
        <v>4357</v>
      </c>
      <c r="B2961" s="112" t="s">
        <v>3883</v>
      </c>
      <c r="C2961" s="112">
        <v>2</v>
      </c>
      <c r="D2961" s="117">
        <v>0.0024781832086915164</v>
      </c>
      <c r="E2961" s="117">
        <v>2.6464037262230695</v>
      </c>
      <c r="F2961" s="112" t="s">
        <v>3048</v>
      </c>
      <c r="G2961" s="112" t="b">
        <v>0</v>
      </c>
      <c r="H2961" s="112" t="b">
        <v>0</v>
      </c>
      <c r="I2961" s="112" t="b">
        <v>0</v>
      </c>
      <c r="J2961" s="112" t="b">
        <v>0</v>
      </c>
      <c r="K2961" s="112" t="b">
        <v>0</v>
      </c>
      <c r="L2961" s="112" t="b">
        <v>0</v>
      </c>
    </row>
    <row r="2962" spans="1:12" ht="15">
      <c r="A2962" s="112" t="s">
        <v>3105</v>
      </c>
      <c r="B2962" s="112" t="s">
        <v>3104</v>
      </c>
      <c r="C2962" s="112">
        <v>2</v>
      </c>
      <c r="D2962" s="117">
        <v>0.0024781832086915164</v>
      </c>
      <c r="E2962" s="117">
        <v>2.2942212081117073</v>
      </c>
      <c r="F2962" s="112" t="s">
        <v>3048</v>
      </c>
      <c r="G2962" s="112" t="b">
        <v>0</v>
      </c>
      <c r="H2962" s="112" t="b">
        <v>0</v>
      </c>
      <c r="I2962" s="112" t="b">
        <v>0</v>
      </c>
      <c r="J2962" s="112" t="b">
        <v>0</v>
      </c>
      <c r="K2962" s="112" t="b">
        <v>0</v>
      </c>
      <c r="L2962" s="112" t="b">
        <v>0</v>
      </c>
    </row>
    <row r="2963" spans="1:12" ht="15">
      <c r="A2963" s="112" t="s">
        <v>3097</v>
      </c>
      <c r="B2963" s="112" t="s">
        <v>3080</v>
      </c>
      <c r="C2963" s="112">
        <v>9</v>
      </c>
      <c r="D2963" s="117">
        <v>0.013215859030837005</v>
      </c>
      <c r="E2963" s="117">
        <v>1.321572541849086</v>
      </c>
      <c r="F2963" s="112" t="s">
        <v>3049</v>
      </c>
      <c r="G2963" s="112" t="b">
        <v>0</v>
      </c>
      <c r="H2963" s="112" t="b">
        <v>0</v>
      </c>
      <c r="I2963" s="112" t="b">
        <v>0</v>
      </c>
      <c r="J2963" s="112" t="b">
        <v>0</v>
      </c>
      <c r="K2963" s="112" t="b">
        <v>0</v>
      </c>
      <c r="L2963" s="112" t="b">
        <v>0</v>
      </c>
    </row>
    <row r="2964" spans="1:12" ht="15">
      <c r="A2964" s="112" t="s">
        <v>3086</v>
      </c>
      <c r="B2964" s="112" t="s">
        <v>3079</v>
      </c>
      <c r="C2964" s="112">
        <v>7</v>
      </c>
      <c r="D2964" s="117">
        <v>0.0022803836230756163</v>
      </c>
      <c r="E2964" s="117">
        <v>1.7127791678621553</v>
      </c>
      <c r="F2964" s="112" t="s">
        <v>3049</v>
      </c>
      <c r="G2964" s="112" t="b">
        <v>0</v>
      </c>
      <c r="H2964" s="112" t="b">
        <v>0</v>
      </c>
      <c r="I2964" s="112" t="b">
        <v>0</v>
      </c>
      <c r="J2964" s="112" t="b">
        <v>0</v>
      </c>
      <c r="K2964" s="112" t="b">
        <v>0</v>
      </c>
      <c r="L2964" s="112" t="b">
        <v>0</v>
      </c>
    </row>
    <row r="2965" spans="1:12" ht="15">
      <c r="A2965" s="112" t="s">
        <v>3126</v>
      </c>
      <c r="B2965" s="112" t="s">
        <v>3084</v>
      </c>
      <c r="C2965" s="112">
        <v>7</v>
      </c>
      <c r="D2965" s="117">
        <v>0.010279001468428781</v>
      </c>
      <c r="E2965" s="117">
        <v>1.872480010729667</v>
      </c>
      <c r="F2965" s="112" t="s">
        <v>3049</v>
      </c>
      <c r="G2965" s="112" t="b">
        <v>0</v>
      </c>
      <c r="H2965" s="112" t="b">
        <v>0</v>
      </c>
      <c r="I2965" s="112" t="b">
        <v>0</v>
      </c>
      <c r="J2965" s="112" t="b">
        <v>0</v>
      </c>
      <c r="K2965" s="112" t="b">
        <v>0</v>
      </c>
      <c r="L2965" s="112" t="b">
        <v>0</v>
      </c>
    </row>
    <row r="2966" spans="1:12" ht="15">
      <c r="A2966" s="112" t="s">
        <v>3088</v>
      </c>
      <c r="B2966" s="112" t="s">
        <v>3078</v>
      </c>
      <c r="C2966" s="112">
        <v>6</v>
      </c>
      <c r="D2966" s="117">
        <v>0.003506079371559803</v>
      </c>
      <c r="E2966" s="117">
        <v>1.785329835010767</v>
      </c>
      <c r="F2966" s="112" t="s">
        <v>3049</v>
      </c>
      <c r="G2966" s="112" t="b">
        <v>0</v>
      </c>
      <c r="H2966" s="112" t="b">
        <v>0</v>
      </c>
      <c r="I2966" s="112" t="b">
        <v>0</v>
      </c>
      <c r="J2966" s="112" t="b">
        <v>1</v>
      </c>
      <c r="K2966" s="112" t="b">
        <v>0</v>
      </c>
      <c r="L2966" s="112" t="b">
        <v>0</v>
      </c>
    </row>
    <row r="2967" spans="1:12" ht="15">
      <c r="A2967" s="112" t="s">
        <v>3081</v>
      </c>
      <c r="B2967" s="112" t="s">
        <v>3097</v>
      </c>
      <c r="C2967" s="112">
        <v>5</v>
      </c>
      <c r="D2967" s="117">
        <v>0.005131938357826864</v>
      </c>
      <c r="E2967" s="117">
        <v>1.0151475142983986</v>
      </c>
      <c r="F2967" s="112" t="s">
        <v>3049</v>
      </c>
      <c r="G2967" s="112" t="b">
        <v>0</v>
      </c>
      <c r="H2967" s="112" t="b">
        <v>0</v>
      </c>
      <c r="I2967" s="112" t="b">
        <v>0</v>
      </c>
      <c r="J2967" s="112" t="b">
        <v>0</v>
      </c>
      <c r="K2967" s="112" t="b">
        <v>0</v>
      </c>
      <c r="L2967" s="112" t="b">
        <v>0</v>
      </c>
    </row>
    <row r="2968" spans="1:12" ht="15">
      <c r="A2968" s="112" t="s">
        <v>3098</v>
      </c>
      <c r="B2968" s="112" t="s">
        <v>3174</v>
      </c>
      <c r="C2968" s="112">
        <v>5</v>
      </c>
      <c r="D2968" s="117">
        <v>0.007342143906020558</v>
      </c>
      <c r="E2968" s="117">
        <v>1.9816244801547351</v>
      </c>
      <c r="F2968" s="112" t="s">
        <v>3049</v>
      </c>
      <c r="G2968" s="112" t="b">
        <v>0</v>
      </c>
      <c r="H2968" s="112" t="b">
        <v>0</v>
      </c>
      <c r="I2968" s="112" t="b">
        <v>0</v>
      </c>
      <c r="J2968" s="112" t="b">
        <v>0</v>
      </c>
      <c r="K2968" s="112" t="b">
        <v>0</v>
      </c>
      <c r="L2968" s="112" t="b">
        <v>0</v>
      </c>
    </row>
    <row r="2969" spans="1:12" ht="15">
      <c r="A2969" s="112" t="s">
        <v>3085</v>
      </c>
      <c r="B2969" s="112" t="s">
        <v>3081</v>
      </c>
      <c r="C2969" s="112">
        <v>4</v>
      </c>
      <c r="D2969" s="117">
        <v>0.002337386247706535</v>
      </c>
      <c r="E2969" s="117">
        <v>1.1735100063936483</v>
      </c>
      <c r="F2969" s="112" t="s">
        <v>3049</v>
      </c>
      <c r="G2969" s="112" t="b">
        <v>0</v>
      </c>
      <c r="H2969" s="112" t="b">
        <v>0</v>
      </c>
      <c r="I2969" s="112" t="b">
        <v>0</v>
      </c>
      <c r="J2969" s="112" t="b">
        <v>0</v>
      </c>
      <c r="K2969" s="112" t="b">
        <v>0</v>
      </c>
      <c r="L2969" s="112" t="b">
        <v>0</v>
      </c>
    </row>
    <row r="2970" spans="1:12" ht="15">
      <c r="A2970" s="112" t="s">
        <v>3084</v>
      </c>
      <c r="B2970" s="112" t="s">
        <v>3229</v>
      </c>
      <c r="C2970" s="112">
        <v>4</v>
      </c>
      <c r="D2970" s="117">
        <v>0.005873715124816446</v>
      </c>
      <c r="E2970" s="117">
        <v>1.8724800107296673</v>
      </c>
      <c r="F2970" s="112" t="s">
        <v>3049</v>
      </c>
      <c r="G2970" s="112" t="b">
        <v>0</v>
      </c>
      <c r="H2970" s="112" t="b">
        <v>0</v>
      </c>
      <c r="I2970" s="112" t="b">
        <v>0</v>
      </c>
      <c r="J2970" s="112" t="b">
        <v>0</v>
      </c>
      <c r="K2970" s="112" t="b">
        <v>0</v>
      </c>
      <c r="L2970" s="112" t="b">
        <v>0</v>
      </c>
    </row>
    <row r="2971" spans="1:12" ht="15">
      <c r="A2971" s="112" t="s">
        <v>3229</v>
      </c>
      <c r="B2971" s="112" t="s">
        <v>3098</v>
      </c>
      <c r="C2971" s="112">
        <v>4</v>
      </c>
      <c r="D2971" s="117">
        <v>0.005873715124816446</v>
      </c>
      <c r="E2971" s="117">
        <v>1.9816244801547351</v>
      </c>
      <c r="F2971" s="112" t="s">
        <v>3049</v>
      </c>
      <c r="G2971" s="112" t="b">
        <v>0</v>
      </c>
      <c r="H2971" s="112" t="b">
        <v>0</v>
      </c>
      <c r="I2971" s="112" t="b">
        <v>0</v>
      </c>
      <c r="J2971" s="112" t="b">
        <v>0</v>
      </c>
      <c r="K2971" s="112" t="b">
        <v>0</v>
      </c>
      <c r="L2971" s="112" t="b">
        <v>0</v>
      </c>
    </row>
    <row r="2972" spans="1:12" ht="15">
      <c r="A2972" s="112" t="s">
        <v>3212</v>
      </c>
      <c r="B2972" s="112" t="s">
        <v>3701</v>
      </c>
      <c r="C2972" s="112">
        <v>4</v>
      </c>
      <c r="D2972" s="117">
        <v>0.004105550686261491</v>
      </c>
      <c r="E2972" s="117">
        <v>2.2246625288410296</v>
      </c>
      <c r="F2972" s="112" t="s">
        <v>3049</v>
      </c>
      <c r="G2972" s="112" t="b">
        <v>0</v>
      </c>
      <c r="H2972" s="112" t="b">
        <v>0</v>
      </c>
      <c r="I2972" s="112" t="b">
        <v>0</v>
      </c>
      <c r="J2972" s="112" t="b">
        <v>0</v>
      </c>
      <c r="K2972" s="112" t="b">
        <v>0</v>
      </c>
      <c r="L2972" s="112" t="b">
        <v>0</v>
      </c>
    </row>
    <row r="2973" spans="1:12" ht="15">
      <c r="A2973" s="112" t="s">
        <v>3235</v>
      </c>
      <c r="B2973" s="112" t="s">
        <v>3702</v>
      </c>
      <c r="C2973" s="112">
        <v>4</v>
      </c>
      <c r="D2973" s="117">
        <v>0.004105550686261491</v>
      </c>
      <c r="E2973" s="117">
        <v>1.7475412741213672</v>
      </c>
      <c r="F2973" s="112" t="s">
        <v>3049</v>
      </c>
      <c r="G2973" s="112" t="b">
        <v>0</v>
      </c>
      <c r="H2973" s="112" t="b">
        <v>0</v>
      </c>
      <c r="I2973" s="112" t="b">
        <v>0</v>
      </c>
      <c r="J2973" s="112" t="b">
        <v>0</v>
      </c>
      <c r="K2973" s="112" t="b">
        <v>0</v>
      </c>
      <c r="L2973" s="112" t="b">
        <v>0</v>
      </c>
    </row>
    <row r="2974" spans="1:12" ht="15">
      <c r="A2974" s="112" t="s">
        <v>3235</v>
      </c>
      <c r="B2974" s="112" t="s">
        <v>3703</v>
      </c>
      <c r="C2974" s="112">
        <v>4</v>
      </c>
      <c r="D2974" s="117">
        <v>0.004105550686261491</v>
      </c>
      <c r="E2974" s="117">
        <v>1.7475412741213672</v>
      </c>
      <c r="F2974" s="112" t="s">
        <v>3049</v>
      </c>
      <c r="G2974" s="112" t="b">
        <v>0</v>
      </c>
      <c r="H2974" s="112" t="b">
        <v>0</v>
      </c>
      <c r="I2974" s="112" t="b">
        <v>0</v>
      </c>
      <c r="J2974" s="112" t="b">
        <v>0</v>
      </c>
      <c r="K2974" s="112" t="b">
        <v>0</v>
      </c>
      <c r="L2974" s="112" t="b">
        <v>0</v>
      </c>
    </row>
    <row r="2975" spans="1:12" ht="15">
      <c r="A2975" s="112" t="s">
        <v>3087</v>
      </c>
      <c r="B2975" s="112" t="s">
        <v>3081</v>
      </c>
      <c r="C2975" s="112">
        <v>3</v>
      </c>
      <c r="D2975" s="117">
        <v>0.002303430595948624</v>
      </c>
      <c r="E2975" s="117">
        <v>1.2034732297710915</v>
      </c>
      <c r="F2975" s="112" t="s">
        <v>3049</v>
      </c>
      <c r="G2975" s="112" t="b">
        <v>0</v>
      </c>
      <c r="H2975" s="112" t="b">
        <v>0</v>
      </c>
      <c r="I2975" s="112" t="b">
        <v>0</v>
      </c>
      <c r="J2975" s="112" t="b">
        <v>0</v>
      </c>
      <c r="K2975" s="112" t="b">
        <v>0</v>
      </c>
      <c r="L2975" s="112" t="b">
        <v>0</v>
      </c>
    </row>
    <row r="2976" spans="1:12" ht="15">
      <c r="A2976" s="112" t="s">
        <v>3185</v>
      </c>
      <c r="B2976" s="112" t="s">
        <v>3186</v>
      </c>
      <c r="C2976" s="112">
        <v>3</v>
      </c>
      <c r="D2976" s="117">
        <v>0.004405286343612335</v>
      </c>
      <c r="E2976" s="117">
        <v>2.3496012654493295</v>
      </c>
      <c r="F2976" s="112" t="s">
        <v>3049</v>
      </c>
      <c r="G2976" s="112" t="b">
        <v>0</v>
      </c>
      <c r="H2976" s="112" t="b">
        <v>0</v>
      </c>
      <c r="I2976" s="112" t="b">
        <v>0</v>
      </c>
      <c r="J2976" s="112" t="b">
        <v>0</v>
      </c>
      <c r="K2976" s="112" t="b">
        <v>0</v>
      </c>
      <c r="L2976" s="112" t="b">
        <v>0</v>
      </c>
    </row>
    <row r="2977" spans="1:12" ht="15">
      <c r="A2977" s="112" t="s">
        <v>3082</v>
      </c>
      <c r="B2977" s="112" t="s">
        <v>3078</v>
      </c>
      <c r="C2977" s="112">
        <v>2</v>
      </c>
      <c r="D2977" s="117">
        <v>0.002936857562408223</v>
      </c>
      <c r="E2977" s="117">
        <v>1.3873898263387294</v>
      </c>
      <c r="F2977" s="112" t="s">
        <v>3049</v>
      </c>
      <c r="G2977" s="112" t="b">
        <v>0</v>
      </c>
      <c r="H2977" s="112" t="b">
        <v>0</v>
      </c>
      <c r="I2977" s="112" t="b">
        <v>0</v>
      </c>
      <c r="J2977" s="112" t="b">
        <v>1</v>
      </c>
      <c r="K2977" s="112" t="b">
        <v>0</v>
      </c>
      <c r="L2977" s="112" t="b">
        <v>0</v>
      </c>
    </row>
    <row r="2978" spans="1:12" ht="15">
      <c r="A2978" s="112" t="s">
        <v>3095</v>
      </c>
      <c r="B2978" s="112" t="s">
        <v>3760</v>
      </c>
      <c r="C2978" s="112">
        <v>2</v>
      </c>
      <c r="D2978" s="117">
        <v>0.0020527753431307453</v>
      </c>
      <c r="E2978" s="117">
        <v>2.048571269785348</v>
      </c>
      <c r="F2978" s="112" t="s">
        <v>3049</v>
      </c>
      <c r="G2978" s="112" t="b">
        <v>0</v>
      </c>
      <c r="H2978" s="112" t="b">
        <v>0</v>
      </c>
      <c r="I2978" s="112" t="b">
        <v>0</v>
      </c>
      <c r="J2978" s="112" t="b">
        <v>0</v>
      </c>
      <c r="K2978" s="112" t="b">
        <v>0</v>
      </c>
      <c r="L2978" s="112" t="b">
        <v>0</v>
      </c>
    </row>
    <row r="2979" spans="1:12" ht="15">
      <c r="A2979" s="112" t="s">
        <v>3226</v>
      </c>
      <c r="B2979" s="112" t="s">
        <v>3166</v>
      </c>
      <c r="C2979" s="112">
        <v>2</v>
      </c>
      <c r="D2979" s="117">
        <v>0.0020527753431307453</v>
      </c>
      <c r="E2979" s="117">
        <v>2.3496012654493295</v>
      </c>
      <c r="F2979" s="112" t="s">
        <v>3049</v>
      </c>
      <c r="G2979" s="112" t="b">
        <v>0</v>
      </c>
      <c r="H2979" s="112" t="b">
        <v>0</v>
      </c>
      <c r="I2979" s="112" t="b">
        <v>0</v>
      </c>
      <c r="J2979" s="112" t="b">
        <v>0</v>
      </c>
      <c r="K2979" s="112" t="b">
        <v>0</v>
      </c>
      <c r="L2979" s="112" t="b">
        <v>0</v>
      </c>
    </row>
    <row r="2980" spans="1:12" ht="15">
      <c r="A2980" s="112" t="s">
        <v>3091</v>
      </c>
      <c r="B2980" s="112" t="s">
        <v>3097</v>
      </c>
      <c r="C2980" s="112">
        <v>2</v>
      </c>
      <c r="D2980" s="117">
        <v>0.0020527753431307453</v>
      </c>
      <c r="E2980" s="117">
        <v>0.8724800107296672</v>
      </c>
      <c r="F2980" s="112" t="s">
        <v>3049</v>
      </c>
      <c r="G2980" s="112" t="b">
        <v>0</v>
      </c>
      <c r="H2980" s="112" t="b">
        <v>0</v>
      </c>
      <c r="I2980" s="112" t="b">
        <v>0</v>
      </c>
      <c r="J2980" s="112" t="b">
        <v>0</v>
      </c>
      <c r="K2980" s="112" t="b">
        <v>0</v>
      </c>
      <c r="L2980" s="112" t="b">
        <v>0</v>
      </c>
    </row>
    <row r="2981" spans="1:12" ht="15">
      <c r="A2981" s="112" t="s">
        <v>3112</v>
      </c>
      <c r="B2981" s="112" t="s">
        <v>3124</v>
      </c>
      <c r="C2981" s="112">
        <v>2</v>
      </c>
      <c r="D2981" s="117">
        <v>0.0020527753431307453</v>
      </c>
      <c r="E2981" s="117">
        <v>2.048571269785348</v>
      </c>
      <c r="F2981" s="112" t="s">
        <v>3049</v>
      </c>
      <c r="G2981" s="112" t="b">
        <v>0</v>
      </c>
      <c r="H2981" s="112" t="b">
        <v>0</v>
      </c>
      <c r="I2981" s="112" t="b">
        <v>0</v>
      </c>
      <c r="J2981" s="112" t="b">
        <v>0</v>
      </c>
      <c r="K2981" s="112" t="b">
        <v>0</v>
      </c>
      <c r="L2981" s="112" t="b">
        <v>0</v>
      </c>
    </row>
    <row r="2982" spans="1:12" ht="15">
      <c r="A2982" s="112" t="s">
        <v>3108</v>
      </c>
      <c r="B2982" s="112" t="s">
        <v>3081</v>
      </c>
      <c r="C2982" s="112">
        <v>2</v>
      </c>
      <c r="D2982" s="117">
        <v>0.0020527753431307453</v>
      </c>
      <c r="E2982" s="117">
        <v>1.0943287603460237</v>
      </c>
      <c r="F2982" s="112" t="s">
        <v>3049</v>
      </c>
      <c r="G2982" s="112" t="b">
        <v>0</v>
      </c>
      <c r="H2982" s="112" t="b">
        <v>0</v>
      </c>
      <c r="I2982" s="112" t="b">
        <v>0</v>
      </c>
      <c r="J2982" s="112" t="b">
        <v>0</v>
      </c>
      <c r="K2982" s="112" t="b">
        <v>0</v>
      </c>
      <c r="L2982" s="112" t="b">
        <v>0</v>
      </c>
    </row>
    <row r="2983" spans="1:12" ht="15">
      <c r="A2983" s="112" t="s">
        <v>3092</v>
      </c>
      <c r="B2983" s="112" t="s">
        <v>3081</v>
      </c>
      <c r="C2983" s="112">
        <v>2</v>
      </c>
      <c r="D2983" s="117">
        <v>0.0020527753431307453</v>
      </c>
      <c r="E2983" s="117">
        <v>1.1735100063936483</v>
      </c>
      <c r="F2983" s="112" t="s">
        <v>3049</v>
      </c>
      <c r="G2983" s="112" t="b">
        <v>0</v>
      </c>
      <c r="H2983" s="112" t="b">
        <v>0</v>
      </c>
      <c r="I2983" s="112" t="b">
        <v>0</v>
      </c>
      <c r="J2983" s="112" t="b">
        <v>0</v>
      </c>
      <c r="K2983" s="112" t="b">
        <v>0</v>
      </c>
      <c r="L2983" s="112" t="b">
        <v>0</v>
      </c>
    </row>
    <row r="2984" spans="1:12" ht="15">
      <c r="A2984" s="112" t="s">
        <v>3335</v>
      </c>
      <c r="B2984" s="112" t="s">
        <v>3086</v>
      </c>
      <c r="C2984" s="112">
        <v>2</v>
      </c>
      <c r="D2984" s="117">
        <v>0.002936857562408223</v>
      </c>
      <c r="E2984" s="117">
        <v>1.9816244801547351</v>
      </c>
      <c r="F2984" s="112" t="s">
        <v>3049</v>
      </c>
      <c r="G2984" s="112" t="b">
        <v>0</v>
      </c>
      <c r="H2984" s="112" t="b">
        <v>0</v>
      </c>
      <c r="I2984" s="112" t="b">
        <v>0</v>
      </c>
      <c r="J2984" s="112" t="b">
        <v>0</v>
      </c>
      <c r="K2984" s="112" t="b">
        <v>0</v>
      </c>
      <c r="L2984" s="112" t="b">
        <v>0</v>
      </c>
    </row>
    <row r="2985" spans="1:12" ht="15">
      <c r="A2985" s="112" t="s">
        <v>3174</v>
      </c>
      <c r="B2985" s="112" t="s">
        <v>3081</v>
      </c>
      <c r="C2985" s="112">
        <v>2</v>
      </c>
      <c r="D2985" s="117">
        <v>0.002936857562408223</v>
      </c>
      <c r="E2985" s="117">
        <v>1.1735100063936483</v>
      </c>
      <c r="F2985" s="112" t="s">
        <v>3049</v>
      </c>
      <c r="G2985" s="112" t="b">
        <v>0</v>
      </c>
      <c r="H2985" s="112" t="b">
        <v>0</v>
      </c>
      <c r="I2985" s="112" t="b">
        <v>0</v>
      </c>
      <c r="J2985" s="112" t="b">
        <v>0</v>
      </c>
      <c r="K2985" s="112" t="b">
        <v>0</v>
      </c>
      <c r="L2985" s="112" t="b">
        <v>0</v>
      </c>
    </row>
    <row r="2986" spans="1:12" ht="15">
      <c r="A2986" s="112" t="s">
        <v>3084</v>
      </c>
      <c r="B2986" s="112" t="s">
        <v>3126</v>
      </c>
      <c r="C2986" s="112">
        <v>2</v>
      </c>
      <c r="D2986" s="117">
        <v>0.002936857562408223</v>
      </c>
      <c r="E2986" s="117">
        <v>1.3284119663793914</v>
      </c>
      <c r="F2986" s="112" t="s">
        <v>3049</v>
      </c>
      <c r="G2986" s="112" t="b">
        <v>0</v>
      </c>
      <c r="H2986" s="112" t="b">
        <v>0</v>
      </c>
      <c r="I2986" s="112" t="b">
        <v>0</v>
      </c>
      <c r="J2986" s="112" t="b">
        <v>0</v>
      </c>
      <c r="K2986" s="112" t="b">
        <v>0</v>
      </c>
      <c r="L2986" s="112" t="b">
        <v>0</v>
      </c>
    </row>
    <row r="2987" spans="1:12" ht="15">
      <c r="A2987" s="112" t="s">
        <v>3097</v>
      </c>
      <c r="B2987" s="112" t="s">
        <v>3097</v>
      </c>
      <c r="C2987" s="112">
        <v>2</v>
      </c>
      <c r="D2987" s="117">
        <v>0.002936857562408223</v>
      </c>
      <c r="E2987" s="117">
        <v>0.6172075056263611</v>
      </c>
      <c r="F2987" s="112" t="s">
        <v>3049</v>
      </c>
      <c r="G2987" s="112" t="b">
        <v>0</v>
      </c>
      <c r="H2987" s="112" t="b">
        <v>0</v>
      </c>
      <c r="I2987" s="112" t="b">
        <v>0</v>
      </c>
      <c r="J2987" s="112" t="b">
        <v>0</v>
      </c>
      <c r="K2987" s="112" t="b">
        <v>0</v>
      </c>
      <c r="L2987" s="112" t="b">
        <v>0</v>
      </c>
    </row>
    <row r="2988" spans="1:12" ht="15">
      <c r="A2988" s="112" t="s">
        <v>3078</v>
      </c>
      <c r="B2988" s="112" t="s">
        <v>3079</v>
      </c>
      <c r="C2988" s="112">
        <v>2</v>
      </c>
      <c r="D2988" s="117">
        <v>0.0020527753431307453</v>
      </c>
      <c r="E2988" s="117">
        <v>0.9724164783679115</v>
      </c>
      <c r="F2988" s="112" t="s">
        <v>3049</v>
      </c>
      <c r="G2988" s="112" t="b">
        <v>1</v>
      </c>
      <c r="H2988" s="112" t="b">
        <v>0</v>
      </c>
      <c r="I2988" s="112" t="b">
        <v>0</v>
      </c>
      <c r="J2988" s="112" t="b">
        <v>0</v>
      </c>
      <c r="K2988" s="112" t="b">
        <v>0</v>
      </c>
      <c r="L2988" s="112" t="b">
        <v>0</v>
      </c>
    </row>
    <row r="2989" spans="1:12" ht="15">
      <c r="A2989" s="112" t="s">
        <v>3079</v>
      </c>
      <c r="B2989" s="112" t="s">
        <v>3367</v>
      </c>
      <c r="C2989" s="112">
        <v>2</v>
      </c>
      <c r="D2989" s="117">
        <v>0.0020527753431307453</v>
      </c>
      <c r="E2989" s="117">
        <v>1.3148391591901176</v>
      </c>
      <c r="F2989" s="112" t="s">
        <v>3049</v>
      </c>
      <c r="G2989" s="112" t="b">
        <v>0</v>
      </c>
      <c r="H2989" s="112" t="b">
        <v>0</v>
      </c>
      <c r="I2989" s="112" t="b">
        <v>0</v>
      </c>
      <c r="J2989" s="112" t="b">
        <v>0</v>
      </c>
      <c r="K2989" s="112" t="b">
        <v>0</v>
      </c>
      <c r="L2989" s="112" t="b">
        <v>0</v>
      </c>
    </row>
    <row r="2990" spans="1:12" ht="15">
      <c r="A2990" s="112" t="s">
        <v>3091</v>
      </c>
      <c r="B2990" s="112" t="s">
        <v>3235</v>
      </c>
      <c r="C2990" s="112">
        <v>2</v>
      </c>
      <c r="D2990" s="117">
        <v>0.0020527753431307453</v>
      </c>
      <c r="E2990" s="117">
        <v>1.0863598306747482</v>
      </c>
      <c r="F2990" s="112" t="s">
        <v>3049</v>
      </c>
      <c r="G2990" s="112" t="b">
        <v>0</v>
      </c>
      <c r="H2990" s="112" t="b">
        <v>0</v>
      </c>
      <c r="I2990" s="112" t="b">
        <v>0</v>
      </c>
      <c r="J2990" s="112" t="b">
        <v>0</v>
      </c>
      <c r="K2990" s="112" t="b">
        <v>0</v>
      </c>
      <c r="L2990" s="112" t="b">
        <v>0</v>
      </c>
    </row>
    <row r="2991" spans="1:12" ht="15">
      <c r="A2991" s="112" t="s">
        <v>3235</v>
      </c>
      <c r="B2991" s="112" t="s">
        <v>3212</v>
      </c>
      <c r="C2991" s="112">
        <v>2</v>
      </c>
      <c r="D2991" s="117">
        <v>0.0020527753431307453</v>
      </c>
      <c r="E2991" s="117">
        <v>1.4465112784573861</v>
      </c>
      <c r="F2991" s="112" t="s">
        <v>3049</v>
      </c>
      <c r="G2991" s="112" t="b">
        <v>0</v>
      </c>
      <c r="H2991" s="112" t="b">
        <v>0</v>
      </c>
      <c r="I2991" s="112" t="b">
        <v>0</v>
      </c>
      <c r="J2991" s="112" t="b">
        <v>0</v>
      </c>
      <c r="K2991" s="112" t="b">
        <v>0</v>
      </c>
      <c r="L2991" s="112" t="b">
        <v>0</v>
      </c>
    </row>
    <row r="2992" spans="1:12" ht="15">
      <c r="A2992" s="112" t="s">
        <v>3701</v>
      </c>
      <c r="B2992" s="112" t="s">
        <v>3438</v>
      </c>
      <c r="C2992" s="112">
        <v>2</v>
      </c>
      <c r="D2992" s="117">
        <v>0.0020527753431307453</v>
      </c>
      <c r="E2992" s="117">
        <v>2.048571269785348</v>
      </c>
      <c r="F2992" s="112" t="s">
        <v>3049</v>
      </c>
      <c r="G2992" s="112" t="b">
        <v>0</v>
      </c>
      <c r="H2992" s="112" t="b">
        <v>0</v>
      </c>
      <c r="I2992" s="112" t="b">
        <v>0</v>
      </c>
      <c r="J2992" s="112" t="b">
        <v>0</v>
      </c>
      <c r="K2992" s="112" t="b">
        <v>0</v>
      </c>
      <c r="L2992" s="112" t="b">
        <v>0</v>
      </c>
    </row>
    <row r="2993" spans="1:12" ht="15">
      <c r="A2993" s="112" t="s">
        <v>3438</v>
      </c>
      <c r="B2993" s="112" t="s">
        <v>3101</v>
      </c>
      <c r="C2993" s="112">
        <v>2</v>
      </c>
      <c r="D2993" s="117">
        <v>0.0020527753431307453</v>
      </c>
      <c r="E2993" s="117">
        <v>1.8724800107296673</v>
      </c>
      <c r="F2993" s="112" t="s">
        <v>3049</v>
      </c>
      <c r="G2993" s="112" t="b">
        <v>0</v>
      </c>
      <c r="H2993" s="112" t="b">
        <v>0</v>
      </c>
      <c r="I2993" s="112" t="b">
        <v>0</v>
      </c>
      <c r="J2993" s="112" t="b">
        <v>0</v>
      </c>
      <c r="K2993" s="112" t="b">
        <v>0</v>
      </c>
      <c r="L2993" s="112" t="b">
        <v>0</v>
      </c>
    </row>
    <row r="2994" spans="1:12" ht="15">
      <c r="A2994" s="112" t="s">
        <v>3101</v>
      </c>
      <c r="B2994" s="112" t="s">
        <v>3109</v>
      </c>
      <c r="C2994" s="112">
        <v>2</v>
      </c>
      <c r="D2994" s="117">
        <v>0.0020527753431307453</v>
      </c>
      <c r="E2994" s="117">
        <v>1.7475412741213672</v>
      </c>
      <c r="F2994" s="112" t="s">
        <v>3049</v>
      </c>
      <c r="G2994" s="112" t="b">
        <v>0</v>
      </c>
      <c r="H2994" s="112" t="b">
        <v>0</v>
      </c>
      <c r="I2994" s="112" t="b">
        <v>0</v>
      </c>
      <c r="J2994" s="112" t="b">
        <v>0</v>
      </c>
      <c r="K2994" s="112" t="b">
        <v>0</v>
      </c>
      <c r="L2994" s="112" t="b">
        <v>0</v>
      </c>
    </row>
    <row r="2995" spans="1:12" ht="15">
      <c r="A2995" s="112" t="s">
        <v>3109</v>
      </c>
      <c r="B2995" s="112" t="s">
        <v>3089</v>
      </c>
      <c r="C2995" s="112">
        <v>2</v>
      </c>
      <c r="D2995" s="117">
        <v>0.0020527753431307453</v>
      </c>
      <c r="E2995" s="117">
        <v>2.2246625288410296</v>
      </c>
      <c r="F2995" s="112" t="s">
        <v>3049</v>
      </c>
      <c r="G2995" s="112" t="b">
        <v>0</v>
      </c>
      <c r="H2995" s="112" t="b">
        <v>0</v>
      </c>
      <c r="I2995" s="112" t="b">
        <v>0</v>
      </c>
      <c r="J2995" s="112" t="b">
        <v>0</v>
      </c>
      <c r="K2995" s="112" t="b">
        <v>0</v>
      </c>
      <c r="L2995" s="112" t="b">
        <v>0</v>
      </c>
    </row>
    <row r="2996" spans="1:12" ht="15">
      <c r="A2996" s="112" t="s">
        <v>3089</v>
      </c>
      <c r="B2996" s="112" t="s">
        <v>3103</v>
      </c>
      <c r="C2996" s="112">
        <v>2</v>
      </c>
      <c r="D2996" s="117">
        <v>0.0020527753431307453</v>
      </c>
      <c r="E2996" s="117">
        <v>2.525692524505011</v>
      </c>
      <c r="F2996" s="112" t="s">
        <v>3049</v>
      </c>
      <c r="G2996" s="112" t="b">
        <v>0</v>
      </c>
      <c r="H2996" s="112" t="b">
        <v>0</v>
      </c>
      <c r="I2996" s="112" t="b">
        <v>0</v>
      </c>
      <c r="J2996" s="112" t="b">
        <v>0</v>
      </c>
      <c r="K2996" s="112" t="b">
        <v>0</v>
      </c>
      <c r="L2996" s="112" t="b">
        <v>0</v>
      </c>
    </row>
    <row r="2997" spans="1:12" ht="15">
      <c r="A2997" s="112" t="s">
        <v>3103</v>
      </c>
      <c r="B2997" s="112" t="s">
        <v>3354</v>
      </c>
      <c r="C2997" s="112">
        <v>2</v>
      </c>
      <c r="D2997" s="117">
        <v>0.0020527753431307453</v>
      </c>
      <c r="E2997" s="117">
        <v>2.525692524505011</v>
      </c>
      <c r="F2997" s="112" t="s">
        <v>3049</v>
      </c>
      <c r="G2997" s="112" t="b">
        <v>0</v>
      </c>
      <c r="H2997" s="112" t="b">
        <v>0</v>
      </c>
      <c r="I2997" s="112" t="b">
        <v>0</v>
      </c>
      <c r="J2997" s="112" t="b">
        <v>0</v>
      </c>
      <c r="K2997" s="112" t="b">
        <v>0</v>
      </c>
      <c r="L2997" s="112" t="b">
        <v>0</v>
      </c>
    </row>
    <row r="2998" spans="1:12" ht="15">
      <c r="A2998" s="112" t="s">
        <v>3354</v>
      </c>
      <c r="B2998" s="112" t="s">
        <v>3235</v>
      </c>
      <c r="C2998" s="112">
        <v>2</v>
      </c>
      <c r="D2998" s="117">
        <v>0.0020527753431307453</v>
      </c>
      <c r="E2998" s="117">
        <v>1.7853298350107671</v>
      </c>
      <c r="F2998" s="112" t="s">
        <v>3049</v>
      </c>
      <c r="G2998" s="112" t="b">
        <v>0</v>
      </c>
      <c r="H2998" s="112" t="b">
        <v>0</v>
      </c>
      <c r="I2998" s="112" t="b">
        <v>0</v>
      </c>
      <c r="J2998" s="112" t="b">
        <v>0</v>
      </c>
      <c r="K2998" s="112" t="b">
        <v>0</v>
      </c>
      <c r="L2998" s="112" t="b">
        <v>0</v>
      </c>
    </row>
    <row r="2999" spans="1:12" ht="15">
      <c r="A2999" s="112" t="s">
        <v>3702</v>
      </c>
      <c r="B2999" s="112" t="s">
        <v>3235</v>
      </c>
      <c r="C2999" s="112">
        <v>2</v>
      </c>
      <c r="D2999" s="117">
        <v>0.0020527753431307453</v>
      </c>
      <c r="E2999" s="117">
        <v>1.4842998393467859</v>
      </c>
      <c r="F2999" s="112" t="s">
        <v>3049</v>
      </c>
      <c r="G2999" s="112" t="b">
        <v>0</v>
      </c>
      <c r="H2999" s="112" t="b">
        <v>0</v>
      </c>
      <c r="I2999" s="112" t="b">
        <v>0</v>
      </c>
      <c r="J2999" s="112" t="b">
        <v>0</v>
      </c>
      <c r="K2999" s="112" t="b">
        <v>0</v>
      </c>
      <c r="L2999" s="112" t="b">
        <v>0</v>
      </c>
    </row>
    <row r="3000" spans="1:12" ht="15">
      <c r="A3000" s="112" t="s">
        <v>3703</v>
      </c>
      <c r="B3000" s="112" t="s">
        <v>3704</v>
      </c>
      <c r="C3000" s="112">
        <v>2</v>
      </c>
      <c r="D3000" s="117">
        <v>0.0020527753431307453</v>
      </c>
      <c r="E3000" s="117">
        <v>1.9236325331770485</v>
      </c>
      <c r="F3000" s="112" t="s">
        <v>3049</v>
      </c>
      <c r="G3000" s="112" t="b">
        <v>0</v>
      </c>
      <c r="H3000" s="112" t="b">
        <v>0</v>
      </c>
      <c r="I3000" s="112" t="b">
        <v>0</v>
      </c>
      <c r="J3000" s="112" t="b">
        <v>0</v>
      </c>
      <c r="K3000" s="112" t="b">
        <v>0</v>
      </c>
      <c r="L3000" s="112" t="b">
        <v>0</v>
      </c>
    </row>
    <row r="3001" spans="1:12" ht="15">
      <c r="A3001" s="112" t="s">
        <v>3704</v>
      </c>
      <c r="B3001" s="112" t="s">
        <v>3090</v>
      </c>
      <c r="C3001" s="112">
        <v>2</v>
      </c>
      <c r="D3001" s="117">
        <v>0.0020527753431307453</v>
      </c>
      <c r="E3001" s="117">
        <v>1.571450015065686</v>
      </c>
      <c r="F3001" s="112" t="s">
        <v>3049</v>
      </c>
      <c r="G3001" s="112" t="b">
        <v>0</v>
      </c>
      <c r="H3001" s="112" t="b">
        <v>0</v>
      </c>
      <c r="I3001" s="112" t="b">
        <v>0</v>
      </c>
      <c r="J3001" s="112" t="b">
        <v>0</v>
      </c>
      <c r="K3001" s="112" t="b">
        <v>0</v>
      </c>
      <c r="L3001" s="112" t="b">
        <v>0</v>
      </c>
    </row>
    <row r="3002" spans="1:12" ht="15">
      <c r="A3002" s="112" t="s">
        <v>3090</v>
      </c>
      <c r="B3002" s="112" t="s">
        <v>4412</v>
      </c>
      <c r="C3002" s="112">
        <v>2</v>
      </c>
      <c r="D3002" s="117">
        <v>0.0020527753431307453</v>
      </c>
      <c r="E3002" s="117">
        <v>1.8724800107296673</v>
      </c>
      <c r="F3002" s="112" t="s">
        <v>3049</v>
      </c>
      <c r="G3002" s="112" t="b">
        <v>0</v>
      </c>
      <c r="H3002" s="112" t="b">
        <v>0</v>
      </c>
      <c r="I3002" s="112" t="b">
        <v>0</v>
      </c>
      <c r="J3002" s="112" t="b">
        <v>0</v>
      </c>
      <c r="K3002" s="112" t="b">
        <v>0</v>
      </c>
      <c r="L3002" s="112" t="b">
        <v>0</v>
      </c>
    </row>
    <row r="3003" spans="1:12" ht="15">
      <c r="A3003" s="112" t="s">
        <v>4412</v>
      </c>
      <c r="B3003" s="112" t="s">
        <v>3133</v>
      </c>
      <c r="C3003" s="112">
        <v>2</v>
      </c>
      <c r="D3003" s="117">
        <v>0.0020527753431307453</v>
      </c>
      <c r="E3003" s="117">
        <v>2.525692524505011</v>
      </c>
      <c r="F3003" s="112" t="s">
        <v>3049</v>
      </c>
      <c r="G3003" s="112" t="b">
        <v>0</v>
      </c>
      <c r="H3003" s="112" t="b">
        <v>0</v>
      </c>
      <c r="I3003" s="112" t="b">
        <v>0</v>
      </c>
      <c r="J3003" s="112" t="b">
        <v>0</v>
      </c>
      <c r="K3003" s="112" t="b">
        <v>0</v>
      </c>
      <c r="L3003" s="112" t="b">
        <v>0</v>
      </c>
    </row>
    <row r="3004" spans="1:12" ht="15">
      <c r="A3004" s="112" t="s">
        <v>3133</v>
      </c>
      <c r="B3004" s="112" t="s">
        <v>3113</v>
      </c>
      <c r="C3004" s="112">
        <v>2</v>
      </c>
      <c r="D3004" s="117">
        <v>0.0020527753431307453</v>
      </c>
      <c r="E3004" s="117">
        <v>2.1277525158329733</v>
      </c>
      <c r="F3004" s="112" t="s">
        <v>3049</v>
      </c>
      <c r="G3004" s="112" t="b">
        <v>0</v>
      </c>
      <c r="H3004" s="112" t="b">
        <v>0</v>
      </c>
      <c r="I3004" s="112" t="b">
        <v>0</v>
      </c>
      <c r="J3004" s="112" t="b">
        <v>0</v>
      </c>
      <c r="K3004" s="112" t="b">
        <v>0</v>
      </c>
      <c r="L3004" s="112" t="b">
        <v>0</v>
      </c>
    </row>
    <row r="3005" spans="1:12" ht="15">
      <c r="A3005" s="112" t="s">
        <v>3113</v>
      </c>
      <c r="B3005" s="112" t="s">
        <v>3105</v>
      </c>
      <c r="C3005" s="112">
        <v>2</v>
      </c>
      <c r="D3005" s="117">
        <v>0.0020527753431307453</v>
      </c>
      <c r="E3005" s="117">
        <v>2.1277525158329733</v>
      </c>
      <c r="F3005" s="112" t="s">
        <v>3049</v>
      </c>
      <c r="G3005" s="112" t="b">
        <v>0</v>
      </c>
      <c r="H3005" s="112" t="b">
        <v>0</v>
      </c>
      <c r="I3005" s="112" t="b">
        <v>0</v>
      </c>
      <c r="J3005" s="112" t="b">
        <v>0</v>
      </c>
      <c r="K3005" s="112" t="b">
        <v>0</v>
      </c>
      <c r="L3005" s="112" t="b">
        <v>0</v>
      </c>
    </row>
    <row r="3006" spans="1:12" ht="15">
      <c r="A3006" s="112" t="s">
        <v>3105</v>
      </c>
      <c r="B3006" s="112" t="s">
        <v>3121</v>
      </c>
      <c r="C3006" s="112">
        <v>2</v>
      </c>
      <c r="D3006" s="117">
        <v>0.0020527753431307453</v>
      </c>
      <c r="E3006" s="117">
        <v>2.525692524505011</v>
      </c>
      <c r="F3006" s="112" t="s">
        <v>3049</v>
      </c>
      <c r="G3006" s="112" t="b">
        <v>0</v>
      </c>
      <c r="H3006" s="112" t="b">
        <v>0</v>
      </c>
      <c r="I3006" s="112" t="b">
        <v>0</v>
      </c>
      <c r="J3006" s="112" t="b">
        <v>0</v>
      </c>
      <c r="K3006" s="112" t="b">
        <v>0</v>
      </c>
      <c r="L3006" s="112" t="b">
        <v>0</v>
      </c>
    </row>
    <row r="3007" spans="1:12" ht="15">
      <c r="A3007" s="112" t="s">
        <v>3121</v>
      </c>
      <c r="B3007" s="112" t="s">
        <v>3235</v>
      </c>
      <c r="C3007" s="112">
        <v>2</v>
      </c>
      <c r="D3007" s="117">
        <v>0.0020527753431307453</v>
      </c>
      <c r="E3007" s="117">
        <v>1.7853298350107671</v>
      </c>
      <c r="F3007" s="112" t="s">
        <v>3049</v>
      </c>
      <c r="G3007" s="112" t="b">
        <v>0</v>
      </c>
      <c r="H3007" s="112" t="b">
        <v>0</v>
      </c>
      <c r="I3007" s="112" t="b">
        <v>0</v>
      </c>
      <c r="J3007" s="112" t="b">
        <v>0</v>
      </c>
      <c r="K3007" s="112" t="b">
        <v>0</v>
      </c>
      <c r="L3007" s="112" t="b">
        <v>0</v>
      </c>
    </row>
    <row r="3008" spans="1:12" ht="15">
      <c r="A3008" s="112" t="s">
        <v>3703</v>
      </c>
      <c r="B3008" s="112" t="s">
        <v>3124</v>
      </c>
      <c r="C3008" s="112">
        <v>2</v>
      </c>
      <c r="D3008" s="117">
        <v>0.0020527753431307453</v>
      </c>
      <c r="E3008" s="117">
        <v>1.9236325331770485</v>
      </c>
      <c r="F3008" s="112" t="s">
        <v>3049</v>
      </c>
      <c r="G3008" s="112" t="b">
        <v>0</v>
      </c>
      <c r="H3008" s="112" t="b">
        <v>0</v>
      </c>
      <c r="I3008" s="112" t="b">
        <v>0</v>
      </c>
      <c r="J3008" s="112" t="b">
        <v>0</v>
      </c>
      <c r="K3008" s="112" t="b">
        <v>0</v>
      </c>
      <c r="L3008" s="112" t="b">
        <v>0</v>
      </c>
    </row>
    <row r="3009" spans="1:12" ht="15">
      <c r="A3009" s="112" t="s">
        <v>3124</v>
      </c>
      <c r="B3009" s="112" t="s">
        <v>3194</v>
      </c>
      <c r="C3009" s="112">
        <v>2</v>
      </c>
      <c r="D3009" s="117">
        <v>0.0020527753431307453</v>
      </c>
      <c r="E3009" s="117">
        <v>2.048571269785348</v>
      </c>
      <c r="F3009" s="112" t="s">
        <v>3049</v>
      </c>
      <c r="G3009" s="112" t="b">
        <v>0</v>
      </c>
      <c r="H3009" s="112" t="b">
        <v>0</v>
      </c>
      <c r="I3009" s="112" t="b">
        <v>0</v>
      </c>
      <c r="J3009" s="112" t="b">
        <v>0</v>
      </c>
      <c r="K3009" s="112" t="b">
        <v>0</v>
      </c>
      <c r="L3009" s="112" t="b">
        <v>0</v>
      </c>
    </row>
    <row r="3010" spans="1:12" ht="15">
      <c r="A3010" s="112" t="s">
        <v>3194</v>
      </c>
      <c r="B3010" s="112" t="s">
        <v>3212</v>
      </c>
      <c r="C3010" s="112">
        <v>2</v>
      </c>
      <c r="D3010" s="117">
        <v>0.0020527753431307453</v>
      </c>
      <c r="E3010" s="117">
        <v>2.048571269785348</v>
      </c>
      <c r="F3010" s="112" t="s">
        <v>3049</v>
      </c>
      <c r="G3010" s="112" t="b">
        <v>0</v>
      </c>
      <c r="H3010" s="112" t="b">
        <v>0</v>
      </c>
      <c r="I3010" s="112" t="b">
        <v>0</v>
      </c>
      <c r="J3010" s="112" t="b">
        <v>0</v>
      </c>
      <c r="K3010" s="112" t="b">
        <v>0</v>
      </c>
      <c r="L3010" s="112" t="b">
        <v>0</v>
      </c>
    </row>
    <row r="3011" spans="1:12" ht="15">
      <c r="A3011" s="112" t="s">
        <v>3701</v>
      </c>
      <c r="B3011" s="112" t="s">
        <v>3085</v>
      </c>
      <c r="C3011" s="112">
        <v>2</v>
      </c>
      <c r="D3011" s="117">
        <v>0.0020527753431307453</v>
      </c>
      <c r="E3011" s="117">
        <v>1.525692524505011</v>
      </c>
      <c r="F3011" s="112" t="s">
        <v>3049</v>
      </c>
      <c r="G3011" s="112" t="b">
        <v>0</v>
      </c>
      <c r="H3011" s="112" t="b">
        <v>0</v>
      </c>
      <c r="I3011" s="112" t="b">
        <v>0</v>
      </c>
      <c r="J3011" s="112" t="b">
        <v>0</v>
      </c>
      <c r="K3011" s="112" t="b">
        <v>0</v>
      </c>
      <c r="L3011" s="112" t="b">
        <v>0</v>
      </c>
    </row>
    <row r="3012" spans="1:12" ht="15">
      <c r="A3012" s="112" t="s">
        <v>3085</v>
      </c>
      <c r="B3012" s="112" t="s">
        <v>3085</v>
      </c>
      <c r="C3012" s="112">
        <v>2</v>
      </c>
      <c r="D3012" s="117">
        <v>0.0020527753431307453</v>
      </c>
      <c r="E3012" s="117">
        <v>1.1277525158329733</v>
      </c>
      <c r="F3012" s="112" t="s">
        <v>3049</v>
      </c>
      <c r="G3012" s="112" t="b">
        <v>0</v>
      </c>
      <c r="H3012" s="112" t="b">
        <v>0</v>
      </c>
      <c r="I3012" s="112" t="b">
        <v>0</v>
      </c>
      <c r="J3012" s="112" t="b">
        <v>0</v>
      </c>
      <c r="K3012" s="112" t="b">
        <v>0</v>
      </c>
      <c r="L3012" s="112" t="b">
        <v>0</v>
      </c>
    </row>
    <row r="3013" spans="1:12" ht="15">
      <c r="A3013" s="112" t="s">
        <v>3085</v>
      </c>
      <c r="B3013" s="112" t="s">
        <v>3704</v>
      </c>
      <c r="C3013" s="112">
        <v>2</v>
      </c>
      <c r="D3013" s="117">
        <v>0.0020527753431307453</v>
      </c>
      <c r="E3013" s="117">
        <v>1.525692524505011</v>
      </c>
      <c r="F3013" s="112" t="s">
        <v>3049</v>
      </c>
      <c r="G3013" s="112" t="b">
        <v>0</v>
      </c>
      <c r="H3013" s="112" t="b">
        <v>0</v>
      </c>
      <c r="I3013" s="112" t="b">
        <v>0</v>
      </c>
      <c r="J3013" s="112" t="b">
        <v>0</v>
      </c>
      <c r="K3013" s="112" t="b">
        <v>0</v>
      </c>
      <c r="L3013" s="112" t="b">
        <v>0</v>
      </c>
    </row>
    <row r="3014" spans="1:12" ht="15">
      <c r="A3014" s="112" t="s">
        <v>3704</v>
      </c>
      <c r="B3014" s="112" t="s">
        <v>3108</v>
      </c>
      <c r="C3014" s="112">
        <v>2</v>
      </c>
      <c r="D3014" s="117">
        <v>0.0020527753431307453</v>
      </c>
      <c r="E3014" s="117">
        <v>1.7475412741213672</v>
      </c>
      <c r="F3014" s="112" t="s">
        <v>3049</v>
      </c>
      <c r="G3014" s="112" t="b">
        <v>0</v>
      </c>
      <c r="H3014" s="112" t="b">
        <v>0</v>
      </c>
      <c r="I3014" s="112" t="b">
        <v>0</v>
      </c>
      <c r="J3014" s="112" t="b">
        <v>0</v>
      </c>
      <c r="K3014" s="112" t="b">
        <v>0</v>
      </c>
      <c r="L3014" s="112" t="b">
        <v>0</v>
      </c>
    </row>
    <row r="3015" spans="1:12" ht="15">
      <c r="A3015" s="112" t="s">
        <v>3108</v>
      </c>
      <c r="B3015" s="112" t="s">
        <v>3087</v>
      </c>
      <c r="C3015" s="112">
        <v>2</v>
      </c>
      <c r="D3015" s="117">
        <v>0.0020527753431307453</v>
      </c>
      <c r="E3015" s="117">
        <v>1.3496012654493297</v>
      </c>
      <c r="F3015" s="112" t="s">
        <v>3049</v>
      </c>
      <c r="G3015" s="112" t="b">
        <v>0</v>
      </c>
      <c r="H3015" s="112" t="b">
        <v>0</v>
      </c>
      <c r="I3015" s="112" t="b">
        <v>0</v>
      </c>
      <c r="J3015" s="112" t="b">
        <v>0</v>
      </c>
      <c r="K3015" s="112" t="b">
        <v>0</v>
      </c>
      <c r="L3015" s="112" t="b">
        <v>0</v>
      </c>
    </row>
    <row r="3016" spans="1:12" ht="15">
      <c r="A3016" s="112" t="s">
        <v>3087</v>
      </c>
      <c r="B3016" s="112" t="s">
        <v>3125</v>
      </c>
      <c r="C3016" s="112">
        <v>2</v>
      </c>
      <c r="D3016" s="117">
        <v>0.0020527753431307453</v>
      </c>
      <c r="E3016" s="117">
        <v>1.680594484490754</v>
      </c>
      <c r="F3016" s="112" t="s">
        <v>3049</v>
      </c>
      <c r="G3016" s="112" t="b">
        <v>0</v>
      </c>
      <c r="H3016" s="112" t="b">
        <v>0</v>
      </c>
      <c r="I3016" s="112" t="b">
        <v>0</v>
      </c>
      <c r="J3016" s="112" t="b">
        <v>0</v>
      </c>
      <c r="K3016" s="112" t="b">
        <v>0</v>
      </c>
      <c r="L3016" s="112" t="b">
        <v>0</v>
      </c>
    </row>
    <row r="3017" spans="1:12" ht="15">
      <c r="A3017" s="112" t="s">
        <v>3125</v>
      </c>
      <c r="B3017" s="112" t="s">
        <v>3101</v>
      </c>
      <c r="C3017" s="112">
        <v>2</v>
      </c>
      <c r="D3017" s="117">
        <v>0.0020527753431307453</v>
      </c>
      <c r="E3017" s="117">
        <v>1.7475412741213672</v>
      </c>
      <c r="F3017" s="112" t="s">
        <v>3049</v>
      </c>
      <c r="G3017" s="112" t="b">
        <v>0</v>
      </c>
      <c r="H3017" s="112" t="b">
        <v>0</v>
      </c>
      <c r="I3017" s="112" t="b">
        <v>0</v>
      </c>
      <c r="J3017" s="112" t="b">
        <v>0</v>
      </c>
      <c r="K3017" s="112" t="b">
        <v>0</v>
      </c>
      <c r="L3017" s="112" t="b">
        <v>0</v>
      </c>
    </row>
    <row r="3018" spans="1:12" ht="15">
      <c r="A3018" s="112" t="s">
        <v>3101</v>
      </c>
      <c r="B3018" s="112" t="s">
        <v>3081</v>
      </c>
      <c r="C3018" s="112">
        <v>2</v>
      </c>
      <c r="D3018" s="117">
        <v>0.0020527753431307453</v>
      </c>
      <c r="E3018" s="117">
        <v>1.0943287603460237</v>
      </c>
      <c r="F3018" s="112" t="s">
        <v>3049</v>
      </c>
      <c r="G3018" s="112" t="b">
        <v>0</v>
      </c>
      <c r="H3018" s="112" t="b">
        <v>0</v>
      </c>
      <c r="I3018" s="112" t="b">
        <v>0</v>
      </c>
      <c r="J3018" s="112" t="b">
        <v>0</v>
      </c>
      <c r="K3018" s="112" t="b">
        <v>0</v>
      </c>
      <c r="L3018" s="112" t="b">
        <v>0</v>
      </c>
    </row>
    <row r="3019" spans="1:12" ht="15">
      <c r="A3019" s="112" t="s">
        <v>3081</v>
      </c>
      <c r="B3019" s="112" t="s">
        <v>3235</v>
      </c>
      <c r="C3019" s="112">
        <v>2</v>
      </c>
      <c r="D3019" s="117">
        <v>0.0020527753431307453</v>
      </c>
      <c r="E3019" s="117">
        <v>0.8310873255714422</v>
      </c>
      <c r="F3019" s="112" t="s">
        <v>3049</v>
      </c>
      <c r="G3019" s="112" t="b">
        <v>0</v>
      </c>
      <c r="H3019" s="112" t="b">
        <v>0</v>
      </c>
      <c r="I3019" s="112" t="b">
        <v>0</v>
      </c>
      <c r="J3019" s="112" t="b">
        <v>0</v>
      </c>
      <c r="K3019" s="112" t="b">
        <v>0</v>
      </c>
      <c r="L3019" s="112" t="b">
        <v>0</v>
      </c>
    </row>
    <row r="3020" spans="1:12" ht="15">
      <c r="A3020" s="112" t="s">
        <v>3702</v>
      </c>
      <c r="B3020" s="112" t="s">
        <v>3087</v>
      </c>
      <c r="C3020" s="112">
        <v>2</v>
      </c>
      <c r="D3020" s="117">
        <v>0.0020527753431307453</v>
      </c>
      <c r="E3020" s="117">
        <v>1.525692524505011</v>
      </c>
      <c r="F3020" s="112" t="s">
        <v>3049</v>
      </c>
      <c r="G3020" s="112" t="b">
        <v>0</v>
      </c>
      <c r="H3020" s="112" t="b">
        <v>0</v>
      </c>
      <c r="I3020" s="112" t="b">
        <v>0</v>
      </c>
      <c r="J3020" s="112" t="b">
        <v>0</v>
      </c>
      <c r="K3020" s="112" t="b">
        <v>0</v>
      </c>
      <c r="L3020" s="112" t="b">
        <v>0</v>
      </c>
    </row>
    <row r="3021" spans="1:12" ht="15">
      <c r="A3021" s="112" t="s">
        <v>3367</v>
      </c>
      <c r="B3021" s="112" t="s">
        <v>3286</v>
      </c>
      <c r="C3021" s="112">
        <v>2</v>
      </c>
      <c r="D3021" s="117">
        <v>0.002936857562408223</v>
      </c>
      <c r="E3021" s="117">
        <v>2.1277525158329733</v>
      </c>
      <c r="F3021" s="112" t="s">
        <v>3049</v>
      </c>
      <c r="G3021" s="112" t="b">
        <v>0</v>
      </c>
      <c r="H3021" s="112" t="b">
        <v>0</v>
      </c>
      <c r="I3021" s="112" t="b">
        <v>0</v>
      </c>
      <c r="J3021" s="112" t="b">
        <v>0</v>
      </c>
      <c r="K3021" s="112" t="b">
        <v>0</v>
      </c>
      <c r="L3021" s="112" t="b">
        <v>0</v>
      </c>
    </row>
    <row r="3022" spans="1:12" ht="15">
      <c r="A3022" s="112" t="s">
        <v>3090</v>
      </c>
      <c r="B3022" s="112" t="s">
        <v>3083</v>
      </c>
      <c r="C3022" s="112">
        <v>2</v>
      </c>
      <c r="D3022" s="117">
        <v>0.002936857562408223</v>
      </c>
      <c r="E3022" s="117">
        <v>1.1735100063936483</v>
      </c>
      <c r="F3022" s="112" t="s">
        <v>3049</v>
      </c>
      <c r="G3022" s="112" t="b">
        <v>0</v>
      </c>
      <c r="H3022" s="112" t="b">
        <v>0</v>
      </c>
      <c r="I3022" s="112" t="b">
        <v>0</v>
      </c>
      <c r="J3022" s="112" t="b">
        <v>0</v>
      </c>
      <c r="K3022" s="112" t="b">
        <v>0</v>
      </c>
      <c r="L3022" s="112" t="b">
        <v>0</v>
      </c>
    </row>
    <row r="3023" spans="1:12" ht="15">
      <c r="A3023" s="112" t="s">
        <v>3081</v>
      </c>
      <c r="B3023" s="112" t="s">
        <v>3083</v>
      </c>
      <c r="C3023" s="112">
        <v>2</v>
      </c>
      <c r="D3023" s="117">
        <v>0.002936857562408223</v>
      </c>
      <c r="E3023" s="117">
        <v>0.8724800107296672</v>
      </c>
      <c r="F3023" s="112" t="s">
        <v>3049</v>
      </c>
      <c r="G3023" s="112" t="b">
        <v>0</v>
      </c>
      <c r="H3023" s="112" t="b">
        <v>0</v>
      </c>
      <c r="I3023" s="112" t="b">
        <v>0</v>
      </c>
      <c r="J3023" s="112" t="b">
        <v>0</v>
      </c>
      <c r="K3023" s="112" t="b">
        <v>0</v>
      </c>
      <c r="L3023" s="112" t="b">
        <v>0</v>
      </c>
    </row>
    <row r="3024" spans="1:12" ht="15">
      <c r="A3024" s="112" t="s">
        <v>3095</v>
      </c>
      <c r="B3024" s="112" t="s">
        <v>3082</v>
      </c>
      <c r="C3024" s="112">
        <v>2</v>
      </c>
      <c r="D3024" s="117">
        <v>0.0020527753431307453</v>
      </c>
      <c r="E3024" s="117">
        <v>1.650631261113311</v>
      </c>
      <c r="F3024" s="112" t="s">
        <v>3049</v>
      </c>
      <c r="G3024" s="112" t="b">
        <v>0</v>
      </c>
      <c r="H3024" s="112" t="b">
        <v>0</v>
      </c>
      <c r="I3024" s="112" t="b">
        <v>0</v>
      </c>
      <c r="J3024" s="112" t="b">
        <v>0</v>
      </c>
      <c r="K3024" s="112" t="b">
        <v>0</v>
      </c>
      <c r="L3024" s="112" t="b">
        <v>0</v>
      </c>
    </row>
    <row r="3025" spans="1:12" ht="15">
      <c r="A3025" s="112" t="s">
        <v>3082</v>
      </c>
      <c r="B3025" s="112" t="s">
        <v>3086</v>
      </c>
      <c r="C3025" s="112">
        <v>2</v>
      </c>
      <c r="D3025" s="117">
        <v>0.0020527753431307453</v>
      </c>
      <c r="E3025" s="117">
        <v>1.5836844714826976</v>
      </c>
      <c r="F3025" s="112" t="s">
        <v>3049</v>
      </c>
      <c r="G3025" s="112" t="b">
        <v>0</v>
      </c>
      <c r="H3025" s="112" t="b">
        <v>0</v>
      </c>
      <c r="I3025" s="112" t="b">
        <v>0</v>
      </c>
      <c r="J3025" s="112" t="b">
        <v>0</v>
      </c>
      <c r="K3025" s="112" t="b">
        <v>0</v>
      </c>
      <c r="L3025" s="112" t="b">
        <v>0</v>
      </c>
    </row>
    <row r="3026" spans="1:12" ht="15">
      <c r="A3026" s="112" t="s">
        <v>3081</v>
      </c>
      <c r="B3026" s="112" t="s">
        <v>3087</v>
      </c>
      <c r="C3026" s="112">
        <v>2</v>
      </c>
      <c r="D3026" s="117">
        <v>0.0020527753431307453</v>
      </c>
      <c r="E3026" s="117">
        <v>0.8724800107296672</v>
      </c>
      <c r="F3026" s="112" t="s">
        <v>3049</v>
      </c>
      <c r="G3026" s="112" t="b">
        <v>0</v>
      </c>
      <c r="H3026" s="112" t="b">
        <v>0</v>
      </c>
      <c r="I3026" s="112" t="b">
        <v>0</v>
      </c>
      <c r="J3026" s="112" t="b">
        <v>0</v>
      </c>
      <c r="K3026" s="112" t="b">
        <v>0</v>
      </c>
      <c r="L3026" s="112" t="b">
        <v>0</v>
      </c>
    </row>
    <row r="3027" spans="1:12" ht="15">
      <c r="A3027" s="112" t="s">
        <v>3263</v>
      </c>
      <c r="B3027" s="112" t="s">
        <v>4160</v>
      </c>
      <c r="C3027" s="112">
        <v>2</v>
      </c>
      <c r="D3027" s="117">
        <v>0.002936857562408223</v>
      </c>
      <c r="E3027" s="117">
        <v>2.3496012654493295</v>
      </c>
      <c r="F3027" s="112" t="s">
        <v>3049</v>
      </c>
      <c r="G3027" s="112" t="b">
        <v>0</v>
      </c>
      <c r="H3027" s="112" t="b">
        <v>0</v>
      </c>
      <c r="I3027" s="112" t="b">
        <v>0</v>
      </c>
      <c r="J3027" s="112" t="b">
        <v>0</v>
      </c>
      <c r="K3027" s="112" t="b">
        <v>0</v>
      </c>
      <c r="L3027" s="112" t="b">
        <v>0</v>
      </c>
    </row>
    <row r="3028" spans="1:12" ht="15">
      <c r="A3028" s="112" t="s">
        <v>4422</v>
      </c>
      <c r="B3028" s="112" t="s">
        <v>4423</v>
      </c>
      <c r="C3028" s="112">
        <v>2</v>
      </c>
      <c r="D3028" s="117">
        <v>0.00752574989159953</v>
      </c>
      <c r="E3028" s="117">
        <v>1.591064607026499</v>
      </c>
      <c r="F3028" s="112" t="s">
        <v>3050</v>
      </c>
      <c r="G3028" s="112" t="b">
        <v>0</v>
      </c>
      <c r="H3028" s="112" t="b">
        <v>0</v>
      </c>
      <c r="I3028" s="112" t="b">
        <v>0</v>
      </c>
      <c r="J3028" s="112" t="b">
        <v>0</v>
      </c>
      <c r="K3028" s="112" t="b">
        <v>0</v>
      </c>
      <c r="L3028" s="112" t="b">
        <v>0</v>
      </c>
    </row>
    <row r="3029" spans="1:12" ht="15">
      <c r="A3029" s="112" t="s">
        <v>3088</v>
      </c>
      <c r="B3029" s="112" t="s">
        <v>3078</v>
      </c>
      <c r="C3029" s="112">
        <v>12</v>
      </c>
      <c r="D3029" s="117">
        <v>0.002247954787075343</v>
      </c>
      <c r="E3029" s="117">
        <v>2.0251797818027426</v>
      </c>
      <c r="F3029" s="112" t="s">
        <v>4761</v>
      </c>
      <c r="G3029" s="112" t="b">
        <v>0</v>
      </c>
      <c r="H3029" s="112" t="b">
        <v>0</v>
      </c>
      <c r="I3029" s="112" t="b">
        <v>0</v>
      </c>
      <c r="J3029" s="112" t="b">
        <v>1</v>
      </c>
      <c r="K3029" s="112" t="b">
        <v>0</v>
      </c>
      <c r="L3029" s="112" t="b">
        <v>0</v>
      </c>
    </row>
    <row r="3030" spans="1:12" ht="15">
      <c r="A3030" s="112" t="s">
        <v>3086</v>
      </c>
      <c r="B3030" s="112" t="s">
        <v>3079</v>
      </c>
      <c r="C3030" s="112">
        <v>11</v>
      </c>
      <c r="D3030" s="117">
        <v>0.0027146792540863746</v>
      </c>
      <c r="E3030" s="117">
        <v>1.8838506290062735</v>
      </c>
      <c r="F3030" s="112" t="s">
        <v>4761</v>
      </c>
      <c r="G3030" s="112" t="b">
        <v>0</v>
      </c>
      <c r="H3030" s="112" t="b">
        <v>0</v>
      </c>
      <c r="I3030" s="112" t="b">
        <v>0</v>
      </c>
      <c r="J3030" s="112" t="b">
        <v>0</v>
      </c>
      <c r="K3030" s="112" t="b">
        <v>0</v>
      </c>
      <c r="L3030" s="112" t="b">
        <v>0</v>
      </c>
    </row>
    <row r="3031" spans="1:12" ht="15">
      <c r="A3031" s="112" t="s">
        <v>3093</v>
      </c>
      <c r="B3031" s="112" t="s">
        <v>3080</v>
      </c>
      <c r="C3031" s="112">
        <v>11</v>
      </c>
      <c r="D3031" s="117">
        <v>0.006985526140118781</v>
      </c>
      <c r="E3031" s="117">
        <v>2.0221533271725547</v>
      </c>
      <c r="F3031" s="112" t="s">
        <v>4761</v>
      </c>
      <c r="G3031" s="112" t="b">
        <v>0</v>
      </c>
      <c r="H3031" s="112" t="b">
        <v>0</v>
      </c>
      <c r="I3031" s="112" t="b">
        <v>0</v>
      </c>
      <c r="J3031" s="112" t="b">
        <v>0</v>
      </c>
      <c r="K3031" s="112" t="b">
        <v>0</v>
      </c>
      <c r="L3031" s="112" t="b">
        <v>0</v>
      </c>
    </row>
    <row r="3032" spans="1:12" ht="15">
      <c r="A3032" s="112" t="s">
        <v>3078</v>
      </c>
      <c r="B3032" s="112" t="s">
        <v>3079</v>
      </c>
      <c r="C3032" s="112">
        <v>5</v>
      </c>
      <c r="D3032" s="117">
        <v>0.001672724097987196</v>
      </c>
      <c r="E3032" s="117">
        <v>1.2026093916306861</v>
      </c>
      <c r="F3032" s="112" t="s">
        <v>4761</v>
      </c>
      <c r="G3032" s="112" t="b">
        <v>1</v>
      </c>
      <c r="H3032" s="112" t="b">
        <v>0</v>
      </c>
      <c r="I3032" s="112" t="b">
        <v>0</v>
      </c>
      <c r="J3032" s="112" t="b">
        <v>0</v>
      </c>
      <c r="K3032" s="112" t="b">
        <v>0</v>
      </c>
      <c r="L3032" s="112" t="b">
        <v>0</v>
      </c>
    </row>
    <row r="3033" spans="1:12" ht="15">
      <c r="A3033" s="112" t="s">
        <v>3085</v>
      </c>
      <c r="B3033" s="112" t="s">
        <v>3092</v>
      </c>
      <c r="C3033" s="112">
        <v>5</v>
      </c>
      <c r="D3033" s="117">
        <v>0.001672724097987196</v>
      </c>
      <c r="E3033" s="117">
        <v>1.6797306463503487</v>
      </c>
      <c r="F3033" s="112" t="s">
        <v>4761</v>
      </c>
      <c r="G3033" s="112" t="b">
        <v>0</v>
      </c>
      <c r="H3033" s="112" t="b">
        <v>0</v>
      </c>
      <c r="I3033" s="112" t="b">
        <v>0</v>
      </c>
      <c r="J3033" s="112" t="b">
        <v>0</v>
      </c>
      <c r="K3033" s="112" t="b">
        <v>0</v>
      </c>
      <c r="L3033" s="112" t="b">
        <v>0</v>
      </c>
    </row>
    <row r="3034" spans="1:12" ht="15">
      <c r="A3034" s="112" t="s">
        <v>3236</v>
      </c>
      <c r="B3034" s="112" t="s">
        <v>3280</v>
      </c>
      <c r="C3034" s="112">
        <v>5</v>
      </c>
      <c r="D3034" s="117">
        <v>0.0031752391545994464</v>
      </c>
      <c r="E3034" s="117">
        <v>2.281790637678311</v>
      </c>
      <c r="F3034" s="112" t="s">
        <v>4761</v>
      </c>
      <c r="G3034" s="112" t="b">
        <v>0</v>
      </c>
      <c r="H3034" s="112" t="b">
        <v>0</v>
      </c>
      <c r="I3034" s="112" t="b">
        <v>0</v>
      </c>
      <c r="J3034" s="112" t="b">
        <v>0</v>
      </c>
      <c r="K3034" s="112" t="b">
        <v>0</v>
      </c>
      <c r="L3034" s="112" t="b">
        <v>0</v>
      </c>
    </row>
    <row r="3035" spans="1:12" ht="15">
      <c r="A3035" s="112" t="s">
        <v>3085</v>
      </c>
      <c r="B3035" s="112" t="s">
        <v>3087</v>
      </c>
      <c r="C3035" s="112">
        <v>4</v>
      </c>
      <c r="D3035" s="117">
        <v>0.001504834502823216</v>
      </c>
      <c r="E3035" s="117">
        <v>1.6127838567197355</v>
      </c>
      <c r="F3035" s="112" t="s">
        <v>4761</v>
      </c>
      <c r="G3035" s="112" t="b">
        <v>0</v>
      </c>
      <c r="H3035" s="112" t="b">
        <v>0</v>
      </c>
      <c r="I3035" s="112" t="b">
        <v>0</v>
      </c>
      <c r="J3035" s="112" t="b">
        <v>0</v>
      </c>
      <c r="K3035" s="112" t="b">
        <v>0</v>
      </c>
      <c r="L3035" s="112" t="b">
        <v>0</v>
      </c>
    </row>
    <row r="3036" spans="1:12" ht="15">
      <c r="A3036" s="112" t="s">
        <v>3087</v>
      </c>
      <c r="B3036" s="112" t="s">
        <v>3092</v>
      </c>
      <c r="C3036" s="112">
        <v>4</v>
      </c>
      <c r="D3036" s="117">
        <v>0.001504834502823216</v>
      </c>
      <c r="E3036" s="117">
        <v>1.7077593699505922</v>
      </c>
      <c r="F3036" s="112" t="s">
        <v>4761</v>
      </c>
      <c r="G3036" s="112" t="b">
        <v>0</v>
      </c>
      <c r="H3036" s="112" t="b">
        <v>0</v>
      </c>
      <c r="I3036" s="112" t="b">
        <v>0</v>
      </c>
      <c r="J3036" s="112" t="b">
        <v>0</v>
      </c>
      <c r="K3036" s="112" t="b">
        <v>0</v>
      </c>
      <c r="L3036" s="112" t="b">
        <v>0</v>
      </c>
    </row>
    <row r="3037" spans="1:12" ht="15">
      <c r="A3037" s="112" t="s">
        <v>3095</v>
      </c>
      <c r="B3037" s="112" t="s">
        <v>3082</v>
      </c>
      <c r="C3037" s="112">
        <v>4</v>
      </c>
      <c r="D3037" s="117">
        <v>0.0017196904557179708</v>
      </c>
      <c r="E3037" s="117">
        <v>1.9673966804563485</v>
      </c>
      <c r="F3037" s="112" t="s">
        <v>4761</v>
      </c>
      <c r="G3037" s="112" t="b">
        <v>0</v>
      </c>
      <c r="H3037" s="112" t="b">
        <v>0</v>
      </c>
      <c r="I3037" s="112" t="b">
        <v>0</v>
      </c>
      <c r="J3037" s="112" t="b">
        <v>0</v>
      </c>
      <c r="K3037" s="112" t="b">
        <v>0</v>
      </c>
      <c r="L3037" s="112" t="b">
        <v>0</v>
      </c>
    </row>
    <row r="3038" spans="1:12" ht="15">
      <c r="A3038" s="112" t="s">
        <v>3082</v>
      </c>
      <c r="B3038" s="112" t="s">
        <v>3086</v>
      </c>
      <c r="C3038" s="112">
        <v>4</v>
      </c>
      <c r="D3038" s="117">
        <v>0.0017196904557179708</v>
      </c>
      <c r="E3038" s="117">
        <v>1.8802465047374484</v>
      </c>
      <c r="F3038" s="112" t="s">
        <v>4761</v>
      </c>
      <c r="G3038" s="112" t="b">
        <v>0</v>
      </c>
      <c r="H3038" s="112" t="b">
        <v>0</v>
      </c>
      <c r="I3038" s="112" t="b">
        <v>0</v>
      </c>
      <c r="J3038" s="112" t="b">
        <v>0</v>
      </c>
      <c r="K3038" s="112" t="b">
        <v>0</v>
      </c>
      <c r="L3038" s="112" t="b">
        <v>0</v>
      </c>
    </row>
    <row r="3039" spans="1:12" ht="15">
      <c r="A3039" s="112" t="s">
        <v>3080</v>
      </c>
      <c r="B3039" s="112" t="s">
        <v>3109</v>
      </c>
      <c r="C3039" s="112">
        <v>4</v>
      </c>
      <c r="D3039" s="117">
        <v>0.002540191323679557</v>
      </c>
      <c r="E3039" s="117">
        <v>1.9630318750538984</v>
      </c>
      <c r="F3039" s="112" t="s">
        <v>4761</v>
      </c>
      <c r="G3039" s="112" t="b">
        <v>0</v>
      </c>
      <c r="H3039" s="112" t="b">
        <v>0</v>
      </c>
      <c r="I3039" s="112" t="b">
        <v>0</v>
      </c>
      <c r="J3039" s="112" t="b">
        <v>0</v>
      </c>
      <c r="K3039" s="112" t="b">
        <v>0</v>
      </c>
      <c r="L3039" s="112" t="b">
        <v>0</v>
      </c>
    </row>
    <row r="3040" spans="1:12" ht="15">
      <c r="A3040" s="112" t="s">
        <v>3087</v>
      </c>
      <c r="B3040" s="112" t="s">
        <v>3085</v>
      </c>
      <c r="C3040" s="112">
        <v>4</v>
      </c>
      <c r="D3040" s="117">
        <v>0.001504834502823216</v>
      </c>
      <c r="E3040" s="117">
        <v>1.6534017076279994</v>
      </c>
      <c r="F3040" s="112" t="s">
        <v>4761</v>
      </c>
      <c r="G3040" s="112" t="b">
        <v>0</v>
      </c>
      <c r="H3040" s="112" t="b">
        <v>0</v>
      </c>
      <c r="I3040" s="112" t="b">
        <v>0</v>
      </c>
      <c r="J3040" s="112" t="b">
        <v>0</v>
      </c>
      <c r="K3040" s="112" t="b">
        <v>0</v>
      </c>
      <c r="L3040" s="112" t="b">
        <v>0</v>
      </c>
    </row>
    <row r="3041" spans="1:12" ht="15">
      <c r="A3041" s="112" t="s">
        <v>3197</v>
      </c>
      <c r="B3041" s="112" t="s">
        <v>3597</v>
      </c>
      <c r="C3041" s="112">
        <v>3</v>
      </c>
      <c r="D3041" s="117">
        <v>0.0012897678417884782</v>
      </c>
      <c r="E3041" s="117">
        <v>2.5370631427816175</v>
      </c>
      <c r="F3041" s="112" t="s">
        <v>4761</v>
      </c>
      <c r="G3041" s="112" t="b">
        <v>0</v>
      </c>
      <c r="H3041" s="112" t="b">
        <v>0</v>
      </c>
      <c r="I3041" s="112" t="b">
        <v>0</v>
      </c>
      <c r="J3041" s="112" t="b">
        <v>0</v>
      </c>
      <c r="K3041" s="112" t="b">
        <v>0</v>
      </c>
      <c r="L3041" s="112" t="b">
        <v>0</v>
      </c>
    </row>
    <row r="3042" spans="1:12" ht="15">
      <c r="A3042" s="112" t="s">
        <v>3597</v>
      </c>
      <c r="B3042" s="112" t="s">
        <v>3307</v>
      </c>
      <c r="C3042" s="112">
        <v>3</v>
      </c>
      <c r="D3042" s="117">
        <v>0.0012897678417884782</v>
      </c>
      <c r="E3042" s="117">
        <v>2.6339731557896737</v>
      </c>
      <c r="F3042" s="112" t="s">
        <v>4761</v>
      </c>
      <c r="G3042" s="112" t="b">
        <v>0</v>
      </c>
      <c r="H3042" s="112" t="b">
        <v>0</v>
      </c>
      <c r="I3042" s="112" t="b">
        <v>0</v>
      </c>
      <c r="J3042" s="112" t="b">
        <v>0</v>
      </c>
      <c r="K3042" s="112" t="b">
        <v>0</v>
      </c>
      <c r="L3042" s="112" t="b">
        <v>0</v>
      </c>
    </row>
    <row r="3043" spans="1:12" ht="15">
      <c r="A3043" s="112" t="s">
        <v>3199</v>
      </c>
      <c r="B3043" s="112" t="s">
        <v>3177</v>
      </c>
      <c r="C3043" s="112">
        <v>3</v>
      </c>
      <c r="D3043" s="117">
        <v>0.0012897678417884782</v>
      </c>
      <c r="E3043" s="117">
        <v>2.8838506290062735</v>
      </c>
      <c r="F3043" s="112" t="s">
        <v>4761</v>
      </c>
      <c r="G3043" s="112" t="b">
        <v>0</v>
      </c>
      <c r="H3043" s="112" t="b">
        <v>0</v>
      </c>
      <c r="I3043" s="112" t="b">
        <v>0</v>
      </c>
      <c r="J3043" s="112" t="b">
        <v>0</v>
      </c>
      <c r="K3043" s="112" t="b">
        <v>0</v>
      </c>
      <c r="L3043" s="112" t="b">
        <v>0</v>
      </c>
    </row>
    <row r="3044" spans="1:12" ht="15">
      <c r="A3044" s="112" t="s">
        <v>3082</v>
      </c>
      <c r="B3044" s="112" t="s">
        <v>3088</v>
      </c>
      <c r="C3044" s="112">
        <v>3</v>
      </c>
      <c r="D3044" s="117">
        <v>0.0012897678417884782</v>
      </c>
      <c r="E3044" s="117">
        <v>1.6827571009805364</v>
      </c>
      <c r="F3044" s="112" t="s">
        <v>4761</v>
      </c>
      <c r="G3044" s="112" t="b">
        <v>0</v>
      </c>
      <c r="H3044" s="112" t="b">
        <v>0</v>
      </c>
      <c r="I3044" s="112" t="b">
        <v>0</v>
      </c>
      <c r="J3044" s="112" t="b">
        <v>0</v>
      </c>
      <c r="K3044" s="112" t="b">
        <v>0</v>
      </c>
      <c r="L3044" s="112" t="b">
        <v>0</v>
      </c>
    </row>
    <row r="3045" spans="1:12" ht="15">
      <c r="A3045" s="112" t="s">
        <v>3115</v>
      </c>
      <c r="B3045" s="112" t="s">
        <v>3166</v>
      </c>
      <c r="C3045" s="112">
        <v>3</v>
      </c>
      <c r="D3045" s="117">
        <v>0.0012897678417884782</v>
      </c>
      <c r="E3045" s="117">
        <v>2.2360331471176362</v>
      </c>
      <c r="F3045" s="112" t="s">
        <v>4761</v>
      </c>
      <c r="G3045" s="112" t="b">
        <v>0</v>
      </c>
      <c r="H3045" s="112" t="b">
        <v>0</v>
      </c>
      <c r="I3045" s="112" t="b">
        <v>0</v>
      </c>
      <c r="J3045" s="112" t="b">
        <v>0</v>
      </c>
      <c r="K3045" s="112" t="b">
        <v>0</v>
      </c>
      <c r="L3045" s="112" t="b">
        <v>0</v>
      </c>
    </row>
    <row r="3046" spans="1:12" ht="15">
      <c r="A3046" s="112" t="s">
        <v>3078</v>
      </c>
      <c r="B3046" s="112" t="s">
        <v>3086</v>
      </c>
      <c r="C3046" s="112">
        <v>3</v>
      </c>
      <c r="D3046" s="117">
        <v>0.0012897678417884782</v>
      </c>
      <c r="E3046" s="117">
        <v>1.4164892115757672</v>
      </c>
      <c r="F3046" s="112" t="s">
        <v>4761</v>
      </c>
      <c r="G3046" s="112" t="b">
        <v>1</v>
      </c>
      <c r="H3046" s="112" t="b">
        <v>0</v>
      </c>
      <c r="I3046" s="112" t="b">
        <v>0</v>
      </c>
      <c r="J3046" s="112" t="b">
        <v>0</v>
      </c>
      <c r="K3046" s="112" t="b">
        <v>0</v>
      </c>
      <c r="L3046" s="112" t="b">
        <v>0</v>
      </c>
    </row>
    <row r="3047" spans="1:12" ht="15">
      <c r="A3047" s="112" t="s">
        <v>3563</v>
      </c>
      <c r="B3047" s="112" t="s">
        <v>3564</v>
      </c>
      <c r="C3047" s="112">
        <v>3</v>
      </c>
      <c r="D3047" s="117">
        <v>0.001905143492759668</v>
      </c>
      <c r="E3047" s="117">
        <v>2.8838506290062735</v>
      </c>
      <c r="F3047" s="112" t="s">
        <v>4761</v>
      </c>
      <c r="G3047" s="112" t="b">
        <v>0</v>
      </c>
      <c r="H3047" s="112" t="b">
        <v>0</v>
      </c>
      <c r="I3047" s="112" t="b">
        <v>0</v>
      </c>
      <c r="J3047" s="112" t="b">
        <v>0</v>
      </c>
      <c r="K3047" s="112" t="b">
        <v>0</v>
      </c>
      <c r="L3047" s="112" t="b">
        <v>0</v>
      </c>
    </row>
    <row r="3048" spans="1:12" ht="15">
      <c r="A3048" s="112" t="s">
        <v>3081</v>
      </c>
      <c r="B3048" s="112" t="s">
        <v>3093</v>
      </c>
      <c r="C3048" s="112">
        <v>3</v>
      </c>
      <c r="D3048" s="117">
        <v>0.001905143492759668</v>
      </c>
      <c r="E3048" s="117">
        <v>1.9138138523837167</v>
      </c>
      <c r="F3048" s="112" t="s">
        <v>4761</v>
      </c>
      <c r="G3048" s="112" t="b">
        <v>0</v>
      </c>
      <c r="H3048" s="112" t="b">
        <v>0</v>
      </c>
      <c r="I3048" s="112" t="b">
        <v>0</v>
      </c>
      <c r="J3048" s="112" t="b">
        <v>0</v>
      </c>
      <c r="K3048" s="112" t="b">
        <v>0</v>
      </c>
      <c r="L3048" s="112" t="b">
        <v>0</v>
      </c>
    </row>
    <row r="3049" spans="1:12" ht="15">
      <c r="A3049" s="112" t="s">
        <v>3218</v>
      </c>
      <c r="B3049" s="112" t="s">
        <v>3219</v>
      </c>
      <c r="C3049" s="112">
        <v>3</v>
      </c>
      <c r="D3049" s="117">
        <v>0.0012897678417884782</v>
      </c>
      <c r="E3049" s="117">
        <v>2.8838506290062735</v>
      </c>
      <c r="F3049" s="112" t="s">
        <v>4761</v>
      </c>
      <c r="G3049" s="112" t="b">
        <v>0</v>
      </c>
      <c r="H3049" s="112" t="b">
        <v>0</v>
      </c>
      <c r="I3049" s="112" t="b">
        <v>0</v>
      </c>
      <c r="J3049" s="112" t="b">
        <v>0</v>
      </c>
      <c r="K3049" s="112" t="b">
        <v>0</v>
      </c>
      <c r="L3049" s="112" t="b">
        <v>0</v>
      </c>
    </row>
    <row r="3050" spans="1:12" ht="15">
      <c r="A3050" s="112" t="s">
        <v>3189</v>
      </c>
      <c r="B3050" s="112" t="s">
        <v>3149</v>
      </c>
      <c r="C3050" s="112">
        <v>3</v>
      </c>
      <c r="D3050" s="117">
        <v>0.0012897678417884782</v>
      </c>
      <c r="E3050" s="117">
        <v>2.6339731557896737</v>
      </c>
      <c r="F3050" s="112" t="s">
        <v>4761</v>
      </c>
      <c r="G3050" s="112" t="b">
        <v>0</v>
      </c>
      <c r="H3050" s="112" t="b">
        <v>0</v>
      </c>
      <c r="I3050" s="112" t="b">
        <v>0</v>
      </c>
      <c r="J3050" s="112" t="b">
        <v>0</v>
      </c>
      <c r="K3050" s="112" t="b">
        <v>0</v>
      </c>
      <c r="L3050" s="112" t="b">
        <v>0</v>
      </c>
    </row>
    <row r="3051" spans="1:12" ht="15">
      <c r="A3051" s="112" t="s">
        <v>3078</v>
      </c>
      <c r="B3051" s="112" t="s">
        <v>3658</v>
      </c>
      <c r="C3051" s="112">
        <v>3</v>
      </c>
      <c r="D3051" s="117">
        <v>0.0012897678417884782</v>
      </c>
      <c r="E3051" s="117">
        <v>1.9807606420143298</v>
      </c>
      <c r="F3051" s="112" t="s">
        <v>4761</v>
      </c>
      <c r="G3051" s="112" t="b">
        <v>1</v>
      </c>
      <c r="H3051" s="112" t="b">
        <v>0</v>
      </c>
      <c r="I3051" s="112" t="b">
        <v>0</v>
      </c>
      <c r="J3051" s="112" t="b">
        <v>0</v>
      </c>
      <c r="K3051" s="112" t="b">
        <v>0</v>
      </c>
      <c r="L3051" s="112" t="b">
        <v>0</v>
      </c>
    </row>
    <row r="3052" spans="1:12" ht="15">
      <c r="A3052" s="112" t="s">
        <v>3658</v>
      </c>
      <c r="B3052" s="112" t="s">
        <v>3079</v>
      </c>
      <c r="C3052" s="112">
        <v>3</v>
      </c>
      <c r="D3052" s="117">
        <v>0.0012897678417884782</v>
      </c>
      <c r="E3052" s="117">
        <v>1.8838506290062735</v>
      </c>
      <c r="F3052" s="112" t="s">
        <v>4761</v>
      </c>
      <c r="G3052" s="112" t="b">
        <v>0</v>
      </c>
      <c r="H3052" s="112" t="b">
        <v>0</v>
      </c>
      <c r="I3052" s="112" t="b">
        <v>0</v>
      </c>
      <c r="J3052" s="112" t="b">
        <v>0</v>
      </c>
      <c r="K3052" s="112" t="b">
        <v>0</v>
      </c>
      <c r="L3052" s="112" t="b">
        <v>0</v>
      </c>
    </row>
    <row r="3053" spans="1:12" ht="15">
      <c r="A3053" s="112" t="s">
        <v>4041</v>
      </c>
      <c r="B3053" s="112" t="s">
        <v>4042</v>
      </c>
      <c r="C3053" s="112">
        <v>3</v>
      </c>
      <c r="D3053" s="117">
        <v>0.0015168846849385402</v>
      </c>
      <c r="E3053" s="117">
        <v>2.8838506290062735</v>
      </c>
      <c r="F3053" s="112" t="s">
        <v>4761</v>
      </c>
      <c r="G3053" s="112" t="b">
        <v>0</v>
      </c>
      <c r="H3053" s="112" t="b">
        <v>0</v>
      </c>
      <c r="I3053" s="112" t="b">
        <v>0</v>
      </c>
      <c r="J3053" s="112" t="b">
        <v>0</v>
      </c>
      <c r="K3053" s="112" t="b">
        <v>0</v>
      </c>
      <c r="L3053" s="112" t="b">
        <v>0</v>
      </c>
    </row>
    <row r="3054" spans="1:12" ht="15">
      <c r="A3054" s="112" t="s">
        <v>4044</v>
      </c>
      <c r="B3054" s="112" t="s">
        <v>4045</v>
      </c>
      <c r="C3054" s="112">
        <v>3</v>
      </c>
      <c r="D3054" s="117">
        <v>0.001905143492759668</v>
      </c>
      <c r="E3054" s="117">
        <v>2.8838506290062735</v>
      </c>
      <c r="F3054" s="112" t="s">
        <v>4761</v>
      </c>
      <c r="G3054" s="112" t="b">
        <v>0</v>
      </c>
      <c r="H3054" s="112" t="b">
        <v>0</v>
      </c>
      <c r="I3054" s="112" t="b">
        <v>0</v>
      </c>
      <c r="J3054" s="112" t="b">
        <v>0</v>
      </c>
      <c r="K3054" s="112" t="b">
        <v>0</v>
      </c>
      <c r="L3054" s="112" t="b">
        <v>0</v>
      </c>
    </row>
    <row r="3055" spans="1:12" ht="15">
      <c r="A3055" s="112" t="s">
        <v>3307</v>
      </c>
      <c r="B3055" s="112" t="s">
        <v>4647</v>
      </c>
      <c r="C3055" s="112">
        <v>2</v>
      </c>
      <c r="D3055" s="117">
        <v>0.0010112564566256933</v>
      </c>
      <c r="E3055" s="117">
        <v>2.7589118923979736</v>
      </c>
      <c r="F3055" s="112" t="s">
        <v>4761</v>
      </c>
      <c r="G3055" s="112" t="b">
        <v>0</v>
      </c>
      <c r="H3055" s="112" t="b">
        <v>0</v>
      </c>
      <c r="I3055" s="112" t="b">
        <v>0</v>
      </c>
      <c r="J3055" s="112" t="b">
        <v>0</v>
      </c>
      <c r="K3055" s="112" t="b">
        <v>0</v>
      </c>
      <c r="L3055" s="112" t="b">
        <v>0</v>
      </c>
    </row>
    <row r="3056" spans="1:12" ht="15">
      <c r="A3056" s="112" t="s">
        <v>4647</v>
      </c>
      <c r="B3056" s="112" t="s">
        <v>3211</v>
      </c>
      <c r="C3056" s="112">
        <v>2</v>
      </c>
      <c r="D3056" s="117">
        <v>0.0010112564566256933</v>
      </c>
      <c r="E3056" s="117">
        <v>2.662001879389917</v>
      </c>
      <c r="F3056" s="112" t="s">
        <v>4761</v>
      </c>
      <c r="G3056" s="112" t="b">
        <v>0</v>
      </c>
      <c r="H3056" s="112" t="b">
        <v>0</v>
      </c>
      <c r="I3056" s="112" t="b">
        <v>0</v>
      </c>
      <c r="J3056" s="112" t="b">
        <v>0</v>
      </c>
      <c r="K3056" s="112" t="b">
        <v>0</v>
      </c>
      <c r="L3056" s="112" t="b">
        <v>0</v>
      </c>
    </row>
    <row r="3057" spans="1:12" ht="15">
      <c r="A3057" s="112" t="s">
        <v>3107</v>
      </c>
      <c r="B3057" s="112" t="s">
        <v>3091</v>
      </c>
      <c r="C3057" s="112">
        <v>2</v>
      </c>
      <c r="D3057" s="117">
        <v>0.0010112564566256933</v>
      </c>
      <c r="E3057" s="117">
        <v>2.406729374286611</v>
      </c>
      <c r="F3057" s="112" t="s">
        <v>4761</v>
      </c>
      <c r="G3057" s="112" t="b">
        <v>0</v>
      </c>
      <c r="H3057" s="112" t="b">
        <v>0</v>
      </c>
      <c r="I3057" s="112" t="b">
        <v>0</v>
      </c>
      <c r="J3057" s="112" t="b">
        <v>0</v>
      </c>
      <c r="K3057" s="112" t="b">
        <v>0</v>
      </c>
      <c r="L3057" s="112" t="b">
        <v>0</v>
      </c>
    </row>
    <row r="3058" spans="1:12" ht="15">
      <c r="A3058" s="112" t="s">
        <v>3740</v>
      </c>
      <c r="B3058" s="112" t="s">
        <v>4649</v>
      </c>
      <c r="C3058" s="112">
        <v>2</v>
      </c>
      <c r="D3058" s="117">
        <v>0.0012700956618397785</v>
      </c>
      <c r="E3058" s="117">
        <v>2.7589118923979736</v>
      </c>
      <c r="F3058" s="112" t="s">
        <v>4761</v>
      </c>
      <c r="G3058" s="112" t="b">
        <v>0</v>
      </c>
      <c r="H3058" s="112" t="b">
        <v>0</v>
      </c>
      <c r="I3058" s="112" t="b">
        <v>0</v>
      </c>
      <c r="J3058" s="112" t="b">
        <v>0</v>
      </c>
      <c r="K3058" s="112" t="b">
        <v>0</v>
      </c>
      <c r="L3058" s="112" t="b">
        <v>0</v>
      </c>
    </row>
    <row r="3059" spans="1:12" ht="15">
      <c r="A3059" s="112" t="s">
        <v>3106</v>
      </c>
      <c r="B3059" s="112" t="s">
        <v>3510</v>
      </c>
      <c r="C3059" s="112">
        <v>2</v>
      </c>
      <c r="D3059" s="117">
        <v>0.0010112564566256933</v>
      </c>
      <c r="E3059" s="117">
        <v>1.5616313342723542</v>
      </c>
      <c r="F3059" s="112" t="s">
        <v>4761</v>
      </c>
      <c r="G3059" s="112" t="b">
        <v>0</v>
      </c>
      <c r="H3059" s="112" t="b">
        <v>1</v>
      </c>
      <c r="I3059" s="112" t="b">
        <v>0</v>
      </c>
      <c r="J3059" s="112" t="b">
        <v>0</v>
      </c>
      <c r="K3059" s="112" t="b">
        <v>0</v>
      </c>
      <c r="L3059" s="112" t="b">
        <v>0</v>
      </c>
    </row>
    <row r="3060" spans="1:12" ht="15">
      <c r="A3060" s="112" t="s">
        <v>3180</v>
      </c>
      <c r="B3060" s="112" t="s">
        <v>3119</v>
      </c>
      <c r="C3060" s="112">
        <v>2</v>
      </c>
      <c r="D3060" s="117">
        <v>0.0012700956618397785</v>
      </c>
      <c r="E3060" s="117">
        <v>2.662001879389917</v>
      </c>
      <c r="F3060" s="112" t="s">
        <v>4761</v>
      </c>
      <c r="G3060" s="112" t="b">
        <v>0</v>
      </c>
      <c r="H3060" s="112" t="b">
        <v>0</v>
      </c>
      <c r="I3060" s="112" t="b">
        <v>0</v>
      </c>
      <c r="J3060" s="112" t="b">
        <v>0</v>
      </c>
      <c r="K3060" s="112" t="b">
        <v>0</v>
      </c>
      <c r="L3060" s="112" t="b">
        <v>0</v>
      </c>
    </row>
    <row r="3061" spans="1:12" ht="15">
      <c r="A3061" s="112" t="s">
        <v>3116</v>
      </c>
      <c r="B3061" s="112" t="s">
        <v>3394</v>
      </c>
      <c r="C3061" s="112">
        <v>2</v>
      </c>
      <c r="D3061" s="117">
        <v>0.0010112564566256933</v>
      </c>
      <c r="E3061" s="117">
        <v>2.7589118923979736</v>
      </c>
      <c r="F3061" s="112" t="s">
        <v>4761</v>
      </c>
      <c r="G3061" s="112" t="b">
        <v>0</v>
      </c>
      <c r="H3061" s="112" t="b">
        <v>0</v>
      </c>
      <c r="I3061" s="112" t="b">
        <v>0</v>
      </c>
      <c r="J3061" s="112" t="b">
        <v>0</v>
      </c>
      <c r="K3061" s="112" t="b">
        <v>0</v>
      </c>
      <c r="L3061" s="112" t="b">
        <v>0</v>
      </c>
    </row>
    <row r="3062" spans="1:12" ht="15">
      <c r="A3062" s="112" t="s">
        <v>3177</v>
      </c>
      <c r="B3062" s="112" t="s">
        <v>3195</v>
      </c>
      <c r="C3062" s="112">
        <v>2</v>
      </c>
      <c r="D3062" s="117">
        <v>0.0010112564566256933</v>
      </c>
      <c r="E3062" s="117">
        <v>2.5828206333422923</v>
      </c>
      <c r="F3062" s="112" t="s">
        <v>4761</v>
      </c>
      <c r="G3062" s="112" t="b">
        <v>0</v>
      </c>
      <c r="H3062" s="112" t="b">
        <v>0</v>
      </c>
      <c r="I3062" s="112" t="b">
        <v>0</v>
      </c>
      <c r="J3062" s="112" t="b">
        <v>0</v>
      </c>
      <c r="K3062" s="112" t="b">
        <v>0</v>
      </c>
      <c r="L3062" s="112" t="b">
        <v>0</v>
      </c>
    </row>
    <row r="3063" spans="1:12" ht="15">
      <c r="A3063" s="112" t="s">
        <v>3195</v>
      </c>
      <c r="B3063" s="112" t="s">
        <v>3404</v>
      </c>
      <c r="C3063" s="112">
        <v>2</v>
      </c>
      <c r="D3063" s="117">
        <v>0.0010112564566256933</v>
      </c>
      <c r="E3063" s="117">
        <v>2.8838506290062735</v>
      </c>
      <c r="F3063" s="112" t="s">
        <v>4761</v>
      </c>
      <c r="G3063" s="112" t="b">
        <v>0</v>
      </c>
      <c r="H3063" s="112" t="b">
        <v>0</v>
      </c>
      <c r="I3063" s="112" t="b">
        <v>0</v>
      </c>
      <c r="J3063" s="112" t="b">
        <v>0</v>
      </c>
      <c r="K3063" s="112" t="b">
        <v>0</v>
      </c>
      <c r="L3063" s="112" t="b">
        <v>0</v>
      </c>
    </row>
    <row r="3064" spans="1:12" ht="15">
      <c r="A3064" s="112" t="s">
        <v>3404</v>
      </c>
      <c r="B3064" s="112" t="s">
        <v>3756</v>
      </c>
      <c r="C3064" s="112">
        <v>2</v>
      </c>
      <c r="D3064" s="117">
        <v>0.0010112564566256933</v>
      </c>
      <c r="E3064" s="117">
        <v>2.8838506290062735</v>
      </c>
      <c r="F3064" s="112" t="s">
        <v>4761</v>
      </c>
      <c r="G3064" s="112" t="b">
        <v>0</v>
      </c>
      <c r="H3064" s="112" t="b">
        <v>0</v>
      </c>
      <c r="I3064" s="112" t="b">
        <v>0</v>
      </c>
      <c r="J3064" s="112" t="b">
        <v>0</v>
      </c>
      <c r="K3064" s="112" t="b">
        <v>0</v>
      </c>
      <c r="L3064" s="112" t="b">
        <v>0</v>
      </c>
    </row>
    <row r="3065" spans="1:12" ht="15">
      <c r="A3065" s="112" t="s">
        <v>3756</v>
      </c>
      <c r="B3065" s="112" t="s">
        <v>3757</v>
      </c>
      <c r="C3065" s="112">
        <v>2</v>
      </c>
      <c r="D3065" s="117">
        <v>0.0010112564566256933</v>
      </c>
      <c r="E3065" s="117">
        <v>3.059941888061955</v>
      </c>
      <c r="F3065" s="112" t="s">
        <v>4761</v>
      </c>
      <c r="G3065" s="112" t="b">
        <v>0</v>
      </c>
      <c r="H3065" s="112" t="b">
        <v>0</v>
      </c>
      <c r="I3065" s="112" t="b">
        <v>0</v>
      </c>
      <c r="J3065" s="112" t="b">
        <v>0</v>
      </c>
      <c r="K3065" s="112" t="b">
        <v>0</v>
      </c>
      <c r="L3065" s="112" t="b">
        <v>0</v>
      </c>
    </row>
    <row r="3066" spans="1:12" ht="15">
      <c r="A3066" s="112" t="s">
        <v>4656</v>
      </c>
      <c r="B3066" s="112" t="s">
        <v>4657</v>
      </c>
      <c r="C3066" s="112">
        <v>2</v>
      </c>
      <c r="D3066" s="117">
        <v>0.0012700956618397785</v>
      </c>
      <c r="E3066" s="117">
        <v>3.059941888061955</v>
      </c>
      <c r="F3066" s="112" t="s">
        <v>4761</v>
      </c>
      <c r="G3066" s="112" t="b">
        <v>0</v>
      </c>
      <c r="H3066" s="112" t="b">
        <v>0</v>
      </c>
      <c r="I3066" s="112" t="b">
        <v>0</v>
      </c>
      <c r="J3066" s="112" t="b">
        <v>0</v>
      </c>
      <c r="K3066" s="112" t="b">
        <v>0</v>
      </c>
      <c r="L3066" s="112" t="b">
        <v>0</v>
      </c>
    </row>
    <row r="3067" spans="1:12" ht="15">
      <c r="A3067" s="112" t="s">
        <v>3175</v>
      </c>
      <c r="B3067" s="112" t="s">
        <v>3085</v>
      </c>
      <c r="C3067" s="112">
        <v>2</v>
      </c>
      <c r="D3067" s="117">
        <v>0.0010112564566256933</v>
      </c>
      <c r="E3067" s="117">
        <v>1.7325829536756243</v>
      </c>
      <c r="F3067" s="112" t="s">
        <v>4761</v>
      </c>
      <c r="G3067" s="112" t="b">
        <v>0</v>
      </c>
      <c r="H3067" s="112" t="b">
        <v>0</v>
      </c>
      <c r="I3067" s="112" t="b">
        <v>0</v>
      </c>
      <c r="J3067" s="112" t="b">
        <v>0</v>
      </c>
      <c r="K3067" s="112" t="b">
        <v>0</v>
      </c>
      <c r="L3067" s="112" t="b">
        <v>0</v>
      </c>
    </row>
    <row r="3068" spans="1:12" ht="15">
      <c r="A3068" s="112" t="s">
        <v>3263</v>
      </c>
      <c r="B3068" s="112" t="s">
        <v>3430</v>
      </c>
      <c r="C3068" s="112">
        <v>2</v>
      </c>
      <c r="D3068" s="117">
        <v>0.0010112564566256933</v>
      </c>
      <c r="E3068" s="117">
        <v>3.059941888061955</v>
      </c>
      <c r="F3068" s="112" t="s">
        <v>4761</v>
      </c>
      <c r="G3068" s="112" t="b">
        <v>0</v>
      </c>
      <c r="H3068" s="112" t="b">
        <v>0</v>
      </c>
      <c r="I3068" s="112" t="b">
        <v>0</v>
      </c>
      <c r="J3068" s="112" t="b">
        <v>0</v>
      </c>
      <c r="K3068" s="112" t="b">
        <v>0</v>
      </c>
      <c r="L3068" s="112" t="b">
        <v>0</v>
      </c>
    </row>
    <row r="3069" spans="1:12" ht="15">
      <c r="A3069" s="112" t="s">
        <v>3227</v>
      </c>
      <c r="B3069" s="112" t="s">
        <v>3080</v>
      </c>
      <c r="C3069" s="112">
        <v>2</v>
      </c>
      <c r="D3069" s="117">
        <v>0.0012700956618397785</v>
      </c>
      <c r="E3069" s="117">
        <v>2.059941888061955</v>
      </c>
      <c r="F3069" s="112" t="s">
        <v>4761</v>
      </c>
      <c r="G3069" s="112" t="b">
        <v>0</v>
      </c>
      <c r="H3069" s="112" t="b">
        <v>0</v>
      </c>
      <c r="I3069" s="112" t="b">
        <v>0</v>
      </c>
      <c r="J3069" s="112" t="b">
        <v>0</v>
      </c>
      <c r="K3069" s="112" t="b">
        <v>0</v>
      </c>
      <c r="L3069" s="112" t="b">
        <v>0</v>
      </c>
    </row>
    <row r="3070" spans="1:12" ht="15">
      <c r="A3070" s="112" t="s">
        <v>3090</v>
      </c>
      <c r="B3070" s="112" t="s">
        <v>3093</v>
      </c>
      <c r="C3070" s="112">
        <v>2</v>
      </c>
      <c r="D3070" s="117">
        <v>0.0012700956618397785</v>
      </c>
      <c r="E3070" s="117">
        <v>1.8838506290062735</v>
      </c>
      <c r="F3070" s="112" t="s">
        <v>4761</v>
      </c>
      <c r="G3070" s="112" t="b">
        <v>0</v>
      </c>
      <c r="H3070" s="112" t="b">
        <v>0</v>
      </c>
      <c r="I3070" s="112" t="b">
        <v>0</v>
      </c>
      <c r="J3070" s="112" t="b">
        <v>0</v>
      </c>
      <c r="K3070" s="112" t="b">
        <v>0</v>
      </c>
      <c r="L3070" s="112" t="b">
        <v>0</v>
      </c>
    </row>
    <row r="3071" spans="1:12" ht="15">
      <c r="A3071" s="112" t="s">
        <v>3080</v>
      </c>
      <c r="B3071" s="112" t="s">
        <v>3094</v>
      </c>
      <c r="C3071" s="112">
        <v>2</v>
      </c>
      <c r="D3071" s="117">
        <v>0.0012700956618397785</v>
      </c>
      <c r="E3071" s="117">
        <v>1.360971883725936</v>
      </c>
      <c r="F3071" s="112" t="s">
        <v>4761</v>
      </c>
      <c r="G3071" s="112" t="b">
        <v>0</v>
      </c>
      <c r="H3071" s="112" t="b">
        <v>0</v>
      </c>
      <c r="I3071" s="112" t="b">
        <v>0</v>
      </c>
      <c r="J3071" s="112" t="b">
        <v>0</v>
      </c>
      <c r="K3071" s="112" t="b">
        <v>0</v>
      </c>
      <c r="L3071" s="112" t="b">
        <v>0</v>
      </c>
    </row>
    <row r="3072" spans="1:12" ht="15">
      <c r="A3072" s="112" t="s">
        <v>3094</v>
      </c>
      <c r="B3072" s="112" t="s">
        <v>3091</v>
      </c>
      <c r="C3072" s="112">
        <v>2</v>
      </c>
      <c r="D3072" s="117">
        <v>0.0012700956618397785</v>
      </c>
      <c r="E3072" s="117">
        <v>1.7077593699505922</v>
      </c>
      <c r="F3072" s="112" t="s">
        <v>4761</v>
      </c>
      <c r="G3072" s="112" t="b">
        <v>0</v>
      </c>
      <c r="H3072" s="112" t="b">
        <v>0</v>
      </c>
      <c r="I3072" s="112" t="b">
        <v>0</v>
      </c>
      <c r="J3072" s="112" t="b">
        <v>0</v>
      </c>
      <c r="K3072" s="112" t="b">
        <v>0</v>
      </c>
      <c r="L3072" s="112" t="b">
        <v>0</v>
      </c>
    </row>
    <row r="3073" spans="1:12" ht="15">
      <c r="A3073" s="112" t="s">
        <v>3091</v>
      </c>
      <c r="B3073" s="112" t="s">
        <v>3093</v>
      </c>
      <c r="C3073" s="112">
        <v>2</v>
      </c>
      <c r="D3073" s="117">
        <v>0.0012700956618397785</v>
      </c>
      <c r="E3073" s="117">
        <v>1.6285781239029673</v>
      </c>
      <c r="F3073" s="112" t="s">
        <v>4761</v>
      </c>
      <c r="G3073" s="112" t="b">
        <v>0</v>
      </c>
      <c r="H3073" s="112" t="b">
        <v>0</v>
      </c>
      <c r="I3073" s="112" t="b">
        <v>0</v>
      </c>
      <c r="J3073" s="112" t="b">
        <v>0</v>
      </c>
      <c r="K3073" s="112" t="b">
        <v>0</v>
      </c>
      <c r="L3073" s="112" t="b">
        <v>0</v>
      </c>
    </row>
    <row r="3074" spans="1:12" ht="15">
      <c r="A3074" s="112" t="s">
        <v>3080</v>
      </c>
      <c r="B3074" s="112" t="s">
        <v>3104</v>
      </c>
      <c r="C3074" s="112">
        <v>2</v>
      </c>
      <c r="D3074" s="117">
        <v>0.0012700956618397785</v>
      </c>
      <c r="E3074" s="117">
        <v>1.515873843711679</v>
      </c>
      <c r="F3074" s="112" t="s">
        <v>4761</v>
      </c>
      <c r="G3074" s="112" t="b">
        <v>0</v>
      </c>
      <c r="H3074" s="112" t="b">
        <v>0</v>
      </c>
      <c r="I3074" s="112" t="b">
        <v>0</v>
      </c>
      <c r="J3074" s="112" t="b">
        <v>0</v>
      </c>
      <c r="K3074" s="112" t="b">
        <v>0</v>
      </c>
      <c r="L3074" s="112" t="b">
        <v>0</v>
      </c>
    </row>
    <row r="3075" spans="1:12" ht="15">
      <c r="A3075" s="112" t="s">
        <v>3104</v>
      </c>
      <c r="B3075" s="112" t="s">
        <v>3094</v>
      </c>
      <c r="C3075" s="112">
        <v>2</v>
      </c>
      <c r="D3075" s="117">
        <v>0.0012700956618397785</v>
      </c>
      <c r="E3075" s="117">
        <v>1.8838506290062735</v>
      </c>
      <c r="F3075" s="112" t="s">
        <v>4761</v>
      </c>
      <c r="G3075" s="112" t="b">
        <v>0</v>
      </c>
      <c r="H3075" s="112" t="b">
        <v>0</v>
      </c>
      <c r="I3075" s="112" t="b">
        <v>0</v>
      </c>
      <c r="J3075" s="112" t="b">
        <v>0</v>
      </c>
      <c r="K3075" s="112" t="b">
        <v>0</v>
      </c>
      <c r="L3075" s="112" t="b">
        <v>0</v>
      </c>
    </row>
    <row r="3076" spans="1:12" ht="15">
      <c r="A3076" s="112" t="s">
        <v>3094</v>
      </c>
      <c r="B3076" s="112" t="s">
        <v>3093</v>
      </c>
      <c r="C3076" s="112">
        <v>2</v>
      </c>
      <c r="D3076" s="117">
        <v>0.0012700956618397785</v>
      </c>
      <c r="E3076" s="117">
        <v>1.5828206333422923</v>
      </c>
      <c r="F3076" s="112" t="s">
        <v>4761</v>
      </c>
      <c r="G3076" s="112" t="b">
        <v>0</v>
      </c>
      <c r="H3076" s="112" t="b">
        <v>0</v>
      </c>
      <c r="I3076" s="112" t="b">
        <v>0</v>
      </c>
      <c r="J3076" s="112" t="b">
        <v>0</v>
      </c>
      <c r="K3076" s="112" t="b">
        <v>0</v>
      </c>
      <c r="L3076" s="112" t="b">
        <v>0</v>
      </c>
    </row>
    <row r="3077" spans="1:12" ht="15">
      <c r="A3077" s="112" t="s">
        <v>3109</v>
      </c>
      <c r="B3077" s="112" t="s">
        <v>3100</v>
      </c>
      <c r="C3077" s="112">
        <v>2</v>
      </c>
      <c r="D3077" s="117">
        <v>0.0012700956618397785</v>
      </c>
      <c r="E3077" s="117">
        <v>2.485910620334236</v>
      </c>
      <c r="F3077" s="112" t="s">
        <v>4761</v>
      </c>
      <c r="G3077" s="112" t="b">
        <v>0</v>
      </c>
      <c r="H3077" s="112" t="b">
        <v>0</v>
      </c>
      <c r="I3077" s="112" t="b">
        <v>0</v>
      </c>
      <c r="J3077" s="112" t="b">
        <v>0</v>
      </c>
      <c r="K3077" s="112" t="b">
        <v>0</v>
      </c>
      <c r="L3077" s="112" t="b">
        <v>0</v>
      </c>
    </row>
    <row r="3078" spans="1:12" ht="15">
      <c r="A3078" s="112" t="s">
        <v>3080</v>
      </c>
      <c r="B3078" s="112" t="s">
        <v>3085</v>
      </c>
      <c r="C3078" s="112">
        <v>2</v>
      </c>
      <c r="D3078" s="117">
        <v>0.0010112564566256933</v>
      </c>
      <c r="E3078" s="117">
        <v>1.130522962347662</v>
      </c>
      <c r="F3078" s="112" t="s">
        <v>4761</v>
      </c>
      <c r="G3078" s="112" t="b">
        <v>0</v>
      </c>
      <c r="H3078" s="112" t="b">
        <v>0</v>
      </c>
      <c r="I3078" s="112" t="b">
        <v>0</v>
      </c>
      <c r="J3078" s="112" t="b">
        <v>0</v>
      </c>
      <c r="K3078" s="112" t="b">
        <v>0</v>
      </c>
      <c r="L3078" s="112" t="b">
        <v>0</v>
      </c>
    </row>
    <row r="3079" spans="1:12" ht="15">
      <c r="A3079" s="112" t="s">
        <v>3188</v>
      </c>
      <c r="B3079" s="112" t="s">
        <v>3189</v>
      </c>
      <c r="C3079" s="112">
        <v>2</v>
      </c>
      <c r="D3079" s="117">
        <v>0.0010112564566256933</v>
      </c>
      <c r="E3079" s="117">
        <v>2.7589118923979736</v>
      </c>
      <c r="F3079" s="112" t="s">
        <v>4761</v>
      </c>
      <c r="G3079" s="112" t="b">
        <v>0</v>
      </c>
      <c r="H3079" s="112" t="b">
        <v>0</v>
      </c>
      <c r="I3079" s="112" t="b">
        <v>0</v>
      </c>
      <c r="J3079" s="112" t="b">
        <v>0</v>
      </c>
      <c r="K3079" s="112" t="b">
        <v>0</v>
      </c>
      <c r="L3079" s="112" t="b">
        <v>0</v>
      </c>
    </row>
    <row r="3080" spans="1:12" ht="15">
      <c r="A3080" s="112" t="s">
        <v>3085</v>
      </c>
      <c r="B3080" s="112" t="s">
        <v>3108</v>
      </c>
      <c r="C3080" s="112">
        <v>2</v>
      </c>
      <c r="D3080" s="117">
        <v>0.0010112564566256933</v>
      </c>
      <c r="E3080" s="117">
        <v>1.9807606420143298</v>
      </c>
      <c r="F3080" s="112" t="s">
        <v>4761</v>
      </c>
      <c r="G3080" s="112" t="b">
        <v>0</v>
      </c>
      <c r="H3080" s="112" t="b">
        <v>0</v>
      </c>
      <c r="I3080" s="112" t="b">
        <v>0</v>
      </c>
      <c r="J3080" s="112" t="b">
        <v>0</v>
      </c>
      <c r="K3080" s="112" t="b">
        <v>0</v>
      </c>
      <c r="L3080" s="112" t="b">
        <v>0</v>
      </c>
    </row>
    <row r="3081" spans="1:12" ht="15">
      <c r="A3081" s="112" t="s">
        <v>3322</v>
      </c>
      <c r="B3081" s="112" t="s">
        <v>3164</v>
      </c>
      <c r="C3081" s="112">
        <v>2</v>
      </c>
      <c r="D3081" s="117">
        <v>0.0010112564566256933</v>
      </c>
      <c r="E3081" s="117">
        <v>2.8838506290062735</v>
      </c>
      <c r="F3081" s="112" t="s">
        <v>4761</v>
      </c>
      <c r="G3081" s="112" t="b">
        <v>0</v>
      </c>
      <c r="H3081" s="112" t="b">
        <v>0</v>
      </c>
      <c r="I3081" s="112" t="b">
        <v>0</v>
      </c>
      <c r="J3081" s="112" t="b">
        <v>0</v>
      </c>
      <c r="K3081" s="112" t="b">
        <v>0</v>
      </c>
      <c r="L3081" s="112" t="b">
        <v>0</v>
      </c>
    </row>
    <row r="3082" spans="1:12" ht="15">
      <c r="A3082" s="112" t="s">
        <v>3392</v>
      </c>
      <c r="B3082" s="112" t="s">
        <v>3530</v>
      </c>
      <c r="C3082" s="112">
        <v>2</v>
      </c>
      <c r="D3082" s="117">
        <v>0.0010112564566256933</v>
      </c>
      <c r="E3082" s="117">
        <v>3.059941888061955</v>
      </c>
      <c r="F3082" s="112" t="s">
        <v>4761</v>
      </c>
      <c r="G3082" s="112" t="b">
        <v>0</v>
      </c>
      <c r="H3082" s="112" t="b">
        <v>0</v>
      </c>
      <c r="I3082" s="112" t="b">
        <v>0</v>
      </c>
      <c r="J3082" s="112" t="b">
        <v>0</v>
      </c>
      <c r="K3082" s="112" t="b">
        <v>0</v>
      </c>
      <c r="L3082" s="112" t="b">
        <v>0</v>
      </c>
    </row>
    <row r="3083" spans="1:12" ht="15">
      <c r="A3083" s="112" t="s">
        <v>4031</v>
      </c>
      <c r="B3083" s="112" t="s">
        <v>3507</v>
      </c>
      <c r="C3083" s="112">
        <v>2</v>
      </c>
      <c r="D3083" s="117">
        <v>0.0012700956618397785</v>
      </c>
      <c r="E3083" s="117">
        <v>2.7589118923979736</v>
      </c>
      <c r="F3083" s="112" t="s">
        <v>4761</v>
      </c>
      <c r="G3083" s="112" t="b">
        <v>0</v>
      </c>
      <c r="H3083" s="112" t="b">
        <v>0</v>
      </c>
      <c r="I3083" s="112" t="b">
        <v>0</v>
      </c>
      <c r="J3083" s="112" t="b">
        <v>0</v>
      </c>
      <c r="K3083" s="112" t="b">
        <v>0</v>
      </c>
      <c r="L3083" s="112" t="b">
        <v>0</v>
      </c>
    </row>
    <row r="3084" spans="1:12" ht="15">
      <c r="A3084" s="112" t="s">
        <v>3507</v>
      </c>
      <c r="B3084" s="112" t="s">
        <v>3363</v>
      </c>
      <c r="C3084" s="112">
        <v>2</v>
      </c>
      <c r="D3084" s="117">
        <v>0.0012700956618397785</v>
      </c>
      <c r="E3084" s="117">
        <v>2.156851901070011</v>
      </c>
      <c r="F3084" s="112" t="s">
        <v>4761</v>
      </c>
      <c r="G3084" s="112" t="b">
        <v>0</v>
      </c>
      <c r="H3084" s="112" t="b">
        <v>0</v>
      </c>
      <c r="I3084" s="112" t="b">
        <v>0</v>
      </c>
      <c r="J3084" s="112" t="b">
        <v>0</v>
      </c>
      <c r="K3084" s="112" t="b">
        <v>0</v>
      </c>
      <c r="L3084" s="112" t="b">
        <v>0</v>
      </c>
    </row>
    <row r="3085" spans="1:12" ht="15">
      <c r="A3085" s="112" t="s">
        <v>4664</v>
      </c>
      <c r="B3085" s="112" t="s">
        <v>4665</v>
      </c>
      <c r="C3085" s="112">
        <v>2</v>
      </c>
      <c r="D3085" s="117">
        <v>0.0012700956618397785</v>
      </c>
      <c r="E3085" s="117">
        <v>3.059941888061955</v>
      </c>
      <c r="F3085" s="112" t="s">
        <v>4761</v>
      </c>
      <c r="G3085" s="112" t="b">
        <v>0</v>
      </c>
      <c r="H3085" s="112" t="b">
        <v>0</v>
      </c>
      <c r="I3085" s="112" t="b">
        <v>0</v>
      </c>
      <c r="J3085" s="112" t="b">
        <v>0</v>
      </c>
      <c r="K3085" s="112" t="b">
        <v>0</v>
      </c>
      <c r="L3085" s="112" t="b">
        <v>0</v>
      </c>
    </row>
    <row r="3086" spans="1:12" ht="15">
      <c r="A3086" s="112" t="s">
        <v>3307</v>
      </c>
      <c r="B3086" s="112" t="s">
        <v>3252</v>
      </c>
      <c r="C3086" s="112">
        <v>2</v>
      </c>
      <c r="D3086" s="117">
        <v>0.0010112564566256933</v>
      </c>
      <c r="E3086" s="117">
        <v>2.4578818967339924</v>
      </c>
      <c r="F3086" s="112" t="s">
        <v>4761</v>
      </c>
      <c r="G3086" s="112" t="b">
        <v>0</v>
      </c>
      <c r="H3086" s="112" t="b">
        <v>0</v>
      </c>
      <c r="I3086" s="112" t="b">
        <v>0</v>
      </c>
      <c r="J3086" s="112" t="b">
        <v>0</v>
      </c>
      <c r="K3086" s="112" t="b">
        <v>0</v>
      </c>
      <c r="L3086" s="112" t="b">
        <v>0</v>
      </c>
    </row>
    <row r="3087" spans="1:12" ht="15">
      <c r="A3087" s="112" t="s">
        <v>3106</v>
      </c>
      <c r="B3087" s="112" t="s">
        <v>4667</v>
      </c>
      <c r="C3087" s="112">
        <v>2</v>
      </c>
      <c r="D3087" s="117">
        <v>0.0012700956618397785</v>
      </c>
      <c r="E3087" s="117">
        <v>2.0387525889920166</v>
      </c>
      <c r="F3087" s="112" t="s">
        <v>4761</v>
      </c>
      <c r="G3087" s="112" t="b">
        <v>0</v>
      </c>
      <c r="H3087" s="112" t="b">
        <v>1</v>
      </c>
      <c r="I3087" s="112" t="b">
        <v>0</v>
      </c>
      <c r="J3087" s="112" t="b">
        <v>0</v>
      </c>
      <c r="K3087" s="112" t="b">
        <v>0</v>
      </c>
      <c r="L3087" s="112" t="b">
        <v>0</v>
      </c>
    </row>
    <row r="3088" spans="1:12" ht="15">
      <c r="A3088" s="112" t="s">
        <v>3811</v>
      </c>
      <c r="B3088" s="112" t="s">
        <v>3080</v>
      </c>
      <c r="C3088" s="112">
        <v>2</v>
      </c>
      <c r="D3088" s="117">
        <v>0.0010112564566256933</v>
      </c>
      <c r="E3088" s="117">
        <v>2.059941888061955</v>
      </c>
      <c r="F3088" s="112" t="s">
        <v>4761</v>
      </c>
      <c r="G3088" s="112" t="b">
        <v>0</v>
      </c>
      <c r="H3088" s="112" t="b">
        <v>1</v>
      </c>
      <c r="I3088" s="112" t="b">
        <v>0</v>
      </c>
      <c r="J3088" s="112" t="b">
        <v>0</v>
      </c>
      <c r="K3088" s="112" t="b">
        <v>0</v>
      </c>
      <c r="L3088" s="112" t="b">
        <v>0</v>
      </c>
    </row>
    <row r="3089" spans="1:12" ht="15">
      <c r="A3089" s="112" t="s">
        <v>3106</v>
      </c>
      <c r="B3089" s="112" t="s">
        <v>4669</v>
      </c>
      <c r="C3089" s="112">
        <v>2</v>
      </c>
      <c r="D3089" s="117">
        <v>0.0012700956618397785</v>
      </c>
      <c r="E3089" s="117">
        <v>2.0387525889920166</v>
      </c>
      <c r="F3089" s="112" t="s">
        <v>4761</v>
      </c>
      <c r="G3089" s="112" t="b">
        <v>0</v>
      </c>
      <c r="H3089" s="112" t="b">
        <v>1</v>
      </c>
      <c r="I3089" s="112" t="b">
        <v>0</v>
      </c>
      <c r="J3089" s="112" t="b">
        <v>0</v>
      </c>
      <c r="K3089" s="112" t="b">
        <v>0</v>
      </c>
      <c r="L3089" s="112" t="b">
        <v>0</v>
      </c>
    </row>
    <row r="3090" spans="1:12" ht="15">
      <c r="A3090" s="112" t="s">
        <v>4039</v>
      </c>
      <c r="B3090" s="112" t="s">
        <v>3285</v>
      </c>
      <c r="C3090" s="112">
        <v>2</v>
      </c>
      <c r="D3090" s="117">
        <v>0.0012700956618397785</v>
      </c>
      <c r="E3090" s="117">
        <v>2.8838506290062735</v>
      </c>
      <c r="F3090" s="112" t="s">
        <v>4761</v>
      </c>
      <c r="G3090" s="112" t="b">
        <v>0</v>
      </c>
      <c r="H3090" s="112" t="b">
        <v>0</v>
      </c>
      <c r="I3090" s="112" t="b">
        <v>0</v>
      </c>
      <c r="J3090" s="112" t="b">
        <v>0</v>
      </c>
      <c r="K3090" s="112" t="b">
        <v>0</v>
      </c>
      <c r="L3090" s="112" t="b">
        <v>0</v>
      </c>
    </row>
    <row r="3091" spans="1:12" ht="15">
      <c r="A3091" s="112" t="s">
        <v>3081</v>
      </c>
      <c r="B3091" s="112" t="s">
        <v>3087</v>
      </c>
      <c r="C3091" s="112">
        <v>2</v>
      </c>
      <c r="D3091" s="117">
        <v>0.0010112564566256933</v>
      </c>
      <c r="E3091" s="117">
        <v>1.6707758036974223</v>
      </c>
      <c r="F3091" s="112" t="s">
        <v>4761</v>
      </c>
      <c r="G3091" s="112" t="b">
        <v>0</v>
      </c>
      <c r="H3091" s="112" t="b">
        <v>0</v>
      </c>
      <c r="I3091" s="112" t="b">
        <v>0</v>
      </c>
      <c r="J3091" s="112" t="b">
        <v>0</v>
      </c>
      <c r="K3091" s="112" t="b">
        <v>0</v>
      </c>
      <c r="L3091" s="112" t="b">
        <v>0</v>
      </c>
    </row>
    <row r="3092" spans="1:12" ht="15">
      <c r="A3092" s="112" t="s">
        <v>3603</v>
      </c>
      <c r="B3092" s="112" t="s">
        <v>3685</v>
      </c>
      <c r="C3092" s="112">
        <v>2</v>
      </c>
      <c r="D3092" s="117">
        <v>0.0010112564566256933</v>
      </c>
      <c r="E3092" s="117">
        <v>3.059941888061955</v>
      </c>
      <c r="F3092" s="112" t="s">
        <v>4761</v>
      </c>
      <c r="G3092" s="112" t="b">
        <v>0</v>
      </c>
      <c r="H3092" s="112" t="b">
        <v>0</v>
      </c>
      <c r="I3092" s="112" t="b">
        <v>0</v>
      </c>
      <c r="J3092" s="112" t="b">
        <v>1</v>
      </c>
      <c r="K3092" s="112" t="b">
        <v>0</v>
      </c>
      <c r="L3092" s="112" t="b">
        <v>0</v>
      </c>
    </row>
    <row r="3093" spans="1:12" ht="15">
      <c r="A3093" s="112" t="s">
        <v>3685</v>
      </c>
      <c r="B3093" s="112" t="s">
        <v>3734</v>
      </c>
      <c r="C3093" s="112">
        <v>2</v>
      </c>
      <c r="D3093" s="117">
        <v>0.0010112564566256933</v>
      </c>
      <c r="E3093" s="117">
        <v>2.8838506290062735</v>
      </c>
      <c r="F3093" s="112" t="s">
        <v>4761</v>
      </c>
      <c r="G3093" s="112" t="b">
        <v>1</v>
      </c>
      <c r="H3093" s="112" t="b">
        <v>0</v>
      </c>
      <c r="I3093" s="112" t="b">
        <v>0</v>
      </c>
      <c r="J3093" s="112" t="b">
        <v>0</v>
      </c>
      <c r="K3093" s="112" t="b">
        <v>0</v>
      </c>
      <c r="L3093" s="112" t="b">
        <v>0</v>
      </c>
    </row>
    <row r="3094" spans="1:12" ht="15">
      <c r="A3094" s="112" t="s">
        <v>3419</v>
      </c>
      <c r="B3094" s="112" t="s">
        <v>4040</v>
      </c>
      <c r="C3094" s="112">
        <v>2</v>
      </c>
      <c r="D3094" s="117">
        <v>0.0010112564566256933</v>
      </c>
      <c r="E3094" s="117">
        <v>2.5828206333422923</v>
      </c>
      <c r="F3094" s="112" t="s">
        <v>4761</v>
      </c>
      <c r="G3094" s="112" t="b">
        <v>0</v>
      </c>
      <c r="H3094" s="112" t="b">
        <v>0</v>
      </c>
      <c r="I3094" s="112" t="b">
        <v>0</v>
      </c>
      <c r="J3094" s="112" t="b">
        <v>0</v>
      </c>
      <c r="K3094" s="112" t="b">
        <v>0</v>
      </c>
      <c r="L3094" s="112" t="b">
        <v>0</v>
      </c>
    </row>
    <row r="3095" spans="1:12" ht="15">
      <c r="A3095" s="112" t="s">
        <v>4040</v>
      </c>
      <c r="B3095" s="112" t="s">
        <v>4681</v>
      </c>
      <c r="C3095" s="112">
        <v>2</v>
      </c>
      <c r="D3095" s="117">
        <v>0.0010112564566256933</v>
      </c>
      <c r="E3095" s="117">
        <v>2.8838506290062735</v>
      </c>
      <c r="F3095" s="112" t="s">
        <v>4761</v>
      </c>
      <c r="G3095" s="112" t="b">
        <v>0</v>
      </c>
      <c r="H3095" s="112" t="b">
        <v>0</v>
      </c>
      <c r="I3095" s="112" t="b">
        <v>0</v>
      </c>
      <c r="J3095" s="112" t="b">
        <v>0</v>
      </c>
      <c r="K3095" s="112" t="b">
        <v>0</v>
      </c>
      <c r="L3095" s="112" t="b">
        <v>0</v>
      </c>
    </row>
    <row r="3096" spans="1:12" ht="15">
      <c r="A3096" s="112" t="s">
        <v>4681</v>
      </c>
      <c r="B3096" s="112" t="s">
        <v>4682</v>
      </c>
      <c r="C3096" s="112">
        <v>2</v>
      </c>
      <c r="D3096" s="117">
        <v>0.0010112564566256933</v>
      </c>
      <c r="E3096" s="117">
        <v>3.059941888061955</v>
      </c>
      <c r="F3096" s="112" t="s">
        <v>4761</v>
      </c>
      <c r="G3096" s="112" t="b">
        <v>0</v>
      </c>
      <c r="H3096" s="112" t="b">
        <v>0</v>
      </c>
      <c r="I3096" s="112" t="b">
        <v>0</v>
      </c>
      <c r="J3096" s="112" t="b">
        <v>0</v>
      </c>
      <c r="K3096" s="112" t="b">
        <v>0</v>
      </c>
      <c r="L3096" s="112" t="b">
        <v>0</v>
      </c>
    </row>
    <row r="3097" spans="1:12" ht="15">
      <c r="A3097" s="112" t="s">
        <v>4682</v>
      </c>
      <c r="B3097" s="112" t="s">
        <v>4041</v>
      </c>
      <c r="C3097" s="112">
        <v>2</v>
      </c>
      <c r="D3097" s="117">
        <v>0.0010112564566256933</v>
      </c>
      <c r="E3097" s="117">
        <v>2.8838506290062735</v>
      </c>
      <c r="F3097" s="112" t="s">
        <v>4761</v>
      </c>
      <c r="G3097" s="112" t="b">
        <v>0</v>
      </c>
      <c r="H3097" s="112" t="b">
        <v>0</v>
      </c>
      <c r="I3097" s="112" t="b">
        <v>0</v>
      </c>
      <c r="J3097" s="112" t="b">
        <v>0</v>
      </c>
      <c r="K3097" s="112" t="b">
        <v>0</v>
      </c>
      <c r="L3097" s="112" t="b">
        <v>0</v>
      </c>
    </row>
    <row r="3098" spans="1:12" ht="15">
      <c r="A3098" s="112" t="s">
        <v>4042</v>
      </c>
      <c r="B3098" s="112" t="s">
        <v>4683</v>
      </c>
      <c r="C3098" s="112">
        <v>2</v>
      </c>
      <c r="D3098" s="117">
        <v>0.0010112564566256933</v>
      </c>
      <c r="E3098" s="117">
        <v>2.8838506290062735</v>
      </c>
      <c r="F3098" s="112" t="s">
        <v>4761</v>
      </c>
      <c r="G3098" s="112" t="b">
        <v>0</v>
      </c>
      <c r="H3098" s="112" t="b">
        <v>0</v>
      </c>
      <c r="I3098" s="112" t="b">
        <v>0</v>
      </c>
      <c r="J3098" s="112" t="b">
        <v>0</v>
      </c>
      <c r="K3098" s="112" t="b">
        <v>1</v>
      </c>
      <c r="L3098" s="112" t="b">
        <v>0</v>
      </c>
    </row>
    <row r="3099" spans="1:12" ht="15">
      <c r="A3099" s="112" t="s">
        <v>4683</v>
      </c>
      <c r="B3099" s="112" t="s">
        <v>4684</v>
      </c>
      <c r="C3099" s="112">
        <v>2</v>
      </c>
      <c r="D3099" s="117">
        <v>0.0010112564566256933</v>
      </c>
      <c r="E3099" s="117">
        <v>3.059941888061955</v>
      </c>
      <c r="F3099" s="112" t="s">
        <v>4761</v>
      </c>
      <c r="G3099" s="112" t="b">
        <v>0</v>
      </c>
      <c r="H3099" s="112" t="b">
        <v>1</v>
      </c>
      <c r="I3099" s="112" t="b">
        <v>0</v>
      </c>
      <c r="J3099" s="112" t="b">
        <v>0</v>
      </c>
      <c r="K3099" s="112" t="b">
        <v>0</v>
      </c>
      <c r="L3099" s="112" t="b">
        <v>0</v>
      </c>
    </row>
    <row r="3100" spans="1:12" ht="15">
      <c r="A3100" s="112" t="s">
        <v>4684</v>
      </c>
      <c r="B3100" s="112" t="s">
        <v>4685</v>
      </c>
      <c r="C3100" s="112">
        <v>2</v>
      </c>
      <c r="D3100" s="117">
        <v>0.0010112564566256933</v>
      </c>
      <c r="E3100" s="117">
        <v>3.059941888061955</v>
      </c>
      <c r="F3100" s="112" t="s">
        <v>4761</v>
      </c>
      <c r="G3100" s="112" t="b">
        <v>0</v>
      </c>
      <c r="H3100" s="112" t="b">
        <v>0</v>
      </c>
      <c r="I3100" s="112" t="b">
        <v>0</v>
      </c>
      <c r="J3100" s="112" t="b">
        <v>0</v>
      </c>
      <c r="K3100" s="112" t="b">
        <v>0</v>
      </c>
      <c r="L3100" s="112" t="b">
        <v>0</v>
      </c>
    </row>
    <row r="3101" spans="1:12" ht="15">
      <c r="A3101" s="112" t="s">
        <v>4685</v>
      </c>
      <c r="B3101" s="112" t="s">
        <v>4686</v>
      </c>
      <c r="C3101" s="112">
        <v>2</v>
      </c>
      <c r="D3101" s="117">
        <v>0.0010112564566256933</v>
      </c>
      <c r="E3101" s="117">
        <v>3.059941888061955</v>
      </c>
      <c r="F3101" s="112" t="s">
        <v>4761</v>
      </c>
      <c r="G3101" s="112" t="b">
        <v>0</v>
      </c>
      <c r="H3101" s="112" t="b">
        <v>0</v>
      </c>
      <c r="I3101" s="112" t="b">
        <v>0</v>
      </c>
      <c r="J3101" s="112" t="b">
        <v>0</v>
      </c>
      <c r="K3101" s="112" t="b">
        <v>0</v>
      </c>
      <c r="L3101" s="112" t="b">
        <v>0</v>
      </c>
    </row>
    <row r="3102" spans="1:12" ht="15">
      <c r="A3102" s="112" t="s">
        <v>4686</v>
      </c>
      <c r="B3102" s="112" t="s">
        <v>4687</v>
      </c>
      <c r="C3102" s="112">
        <v>2</v>
      </c>
      <c r="D3102" s="117">
        <v>0.0010112564566256933</v>
      </c>
      <c r="E3102" s="117">
        <v>3.059941888061955</v>
      </c>
      <c r="F3102" s="112" t="s">
        <v>4761</v>
      </c>
      <c r="G3102" s="112" t="b">
        <v>0</v>
      </c>
      <c r="H3102" s="112" t="b">
        <v>0</v>
      </c>
      <c r="I3102" s="112" t="b">
        <v>0</v>
      </c>
      <c r="J3102" s="112" t="b">
        <v>0</v>
      </c>
      <c r="K3102" s="112" t="b">
        <v>0</v>
      </c>
      <c r="L3102" s="112" t="b">
        <v>0</v>
      </c>
    </row>
    <row r="3103" spans="1:12" ht="15">
      <c r="A3103" s="112" t="s">
        <v>4687</v>
      </c>
      <c r="B3103" s="112" t="s">
        <v>4688</v>
      </c>
      <c r="C3103" s="112">
        <v>2</v>
      </c>
      <c r="D3103" s="117">
        <v>0.0010112564566256933</v>
      </c>
      <c r="E3103" s="117">
        <v>3.059941888061955</v>
      </c>
      <c r="F3103" s="112" t="s">
        <v>4761</v>
      </c>
      <c r="G3103" s="112" t="b">
        <v>0</v>
      </c>
      <c r="H3103" s="112" t="b">
        <v>0</v>
      </c>
      <c r="I3103" s="112" t="b">
        <v>0</v>
      </c>
      <c r="J3103" s="112" t="b">
        <v>0</v>
      </c>
      <c r="K3103" s="112" t="b">
        <v>0</v>
      </c>
      <c r="L3103" s="112" t="b">
        <v>0</v>
      </c>
    </row>
    <row r="3104" spans="1:12" ht="15">
      <c r="A3104" s="112" t="s">
        <v>4689</v>
      </c>
      <c r="B3104" s="112" t="s">
        <v>4690</v>
      </c>
      <c r="C3104" s="112">
        <v>2</v>
      </c>
      <c r="D3104" s="117">
        <v>0.0010112564566256933</v>
      </c>
      <c r="E3104" s="117">
        <v>3.059941888061955</v>
      </c>
      <c r="F3104" s="112" t="s">
        <v>4761</v>
      </c>
      <c r="G3104" s="112" t="b">
        <v>0</v>
      </c>
      <c r="H3104" s="112" t="b">
        <v>0</v>
      </c>
      <c r="I3104" s="112" t="b">
        <v>0</v>
      </c>
      <c r="J3104" s="112" t="b">
        <v>0</v>
      </c>
      <c r="K3104" s="112" t="b">
        <v>0</v>
      </c>
      <c r="L3104" s="112" t="b">
        <v>0</v>
      </c>
    </row>
    <row r="3105" spans="1:12" ht="15">
      <c r="A3105" s="112" t="s">
        <v>4690</v>
      </c>
      <c r="B3105" s="112" t="s">
        <v>4043</v>
      </c>
      <c r="C3105" s="112">
        <v>2</v>
      </c>
      <c r="D3105" s="117">
        <v>0.0010112564566256933</v>
      </c>
      <c r="E3105" s="117">
        <v>2.8838506290062735</v>
      </c>
      <c r="F3105" s="112" t="s">
        <v>4761</v>
      </c>
      <c r="G3105" s="112" t="b">
        <v>0</v>
      </c>
      <c r="H3105" s="112" t="b">
        <v>0</v>
      </c>
      <c r="I3105" s="112" t="b">
        <v>0</v>
      </c>
      <c r="J3105" s="112" t="b">
        <v>0</v>
      </c>
      <c r="K3105" s="112" t="b">
        <v>0</v>
      </c>
      <c r="L3105" s="112" t="b">
        <v>0</v>
      </c>
    </row>
    <row r="3106" spans="1:12" ht="15">
      <c r="A3106" s="112" t="s">
        <v>4043</v>
      </c>
      <c r="B3106" s="112" t="s">
        <v>4691</v>
      </c>
      <c r="C3106" s="112">
        <v>2</v>
      </c>
      <c r="D3106" s="117">
        <v>0.0010112564566256933</v>
      </c>
      <c r="E3106" s="117">
        <v>2.8838506290062735</v>
      </c>
      <c r="F3106" s="112" t="s">
        <v>4761</v>
      </c>
      <c r="G3106" s="112" t="b">
        <v>0</v>
      </c>
      <c r="H3106" s="112" t="b">
        <v>0</v>
      </c>
      <c r="I3106" s="112" t="b">
        <v>0</v>
      </c>
      <c r="J3106" s="112" t="b">
        <v>0</v>
      </c>
      <c r="K3106" s="112" t="b">
        <v>0</v>
      </c>
      <c r="L3106" s="112" t="b">
        <v>0</v>
      </c>
    </row>
    <row r="3107" spans="1:12" ht="15">
      <c r="A3107" s="112" t="s">
        <v>4691</v>
      </c>
      <c r="B3107" s="112" t="s">
        <v>3419</v>
      </c>
      <c r="C3107" s="112">
        <v>2</v>
      </c>
      <c r="D3107" s="117">
        <v>0.0010112564566256933</v>
      </c>
      <c r="E3107" s="117">
        <v>2.7589118923979736</v>
      </c>
      <c r="F3107" s="112" t="s">
        <v>4761</v>
      </c>
      <c r="G3107" s="112" t="b">
        <v>0</v>
      </c>
      <c r="H3107" s="112" t="b">
        <v>0</v>
      </c>
      <c r="I3107" s="112" t="b">
        <v>0</v>
      </c>
      <c r="J3107" s="112" t="b">
        <v>0</v>
      </c>
      <c r="K3107" s="112" t="b">
        <v>0</v>
      </c>
      <c r="L3107" s="112" t="b">
        <v>0</v>
      </c>
    </row>
    <row r="3108" spans="1:12" ht="15">
      <c r="A3108" s="112" t="s">
        <v>3419</v>
      </c>
      <c r="B3108" s="112" t="s">
        <v>4692</v>
      </c>
      <c r="C3108" s="112">
        <v>2</v>
      </c>
      <c r="D3108" s="117">
        <v>0.0010112564566256933</v>
      </c>
      <c r="E3108" s="117">
        <v>2.7589118923979736</v>
      </c>
      <c r="F3108" s="112" t="s">
        <v>4761</v>
      </c>
      <c r="G3108" s="112" t="b">
        <v>0</v>
      </c>
      <c r="H3108" s="112" t="b">
        <v>0</v>
      </c>
      <c r="I3108" s="112" t="b">
        <v>0</v>
      </c>
      <c r="J3108" s="112" t="b">
        <v>0</v>
      </c>
      <c r="K3108" s="112" t="b">
        <v>0</v>
      </c>
      <c r="L3108" s="112" t="b">
        <v>0</v>
      </c>
    </row>
    <row r="3109" spans="1:12" ht="15">
      <c r="A3109" s="112" t="s">
        <v>4692</v>
      </c>
      <c r="B3109" s="112" t="s">
        <v>3337</v>
      </c>
      <c r="C3109" s="112">
        <v>2</v>
      </c>
      <c r="D3109" s="117">
        <v>0.0010112564566256933</v>
      </c>
      <c r="E3109" s="117">
        <v>2.7589118923979736</v>
      </c>
      <c r="F3109" s="112" t="s">
        <v>4761</v>
      </c>
      <c r="G3109" s="112" t="b">
        <v>0</v>
      </c>
      <c r="H3109" s="112" t="b">
        <v>0</v>
      </c>
      <c r="I3109" s="112" t="b">
        <v>0</v>
      </c>
      <c r="J3109" s="112" t="b">
        <v>0</v>
      </c>
      <c r="K3109" s="112" t="b">
        <v>0</v>
      </c>
      <c r="L3109" s="112" t="b">
        <v>0</v>
      </c>
    </row>
    <row r="3110" spans="1:12" ht="15">
      <c r="A3110" s="112" t="s">
        <v>3337</v>
      </c>
      <c r="B3110" s="112" t="s">
        <v>3586</v>
      </c>
      <c r="C3110" s="112">
        <v>2</v>
      </c>
      <c r="D3110" s="117">
        <v>0.0010112564566256933</v>
      </c>
      <c r="E3110" s="117">
        <v>2.7589118923979736</v>
      </c>
      <c r="F3110" s="112" t="s">
        <v>4761</v>
      </c>
      <c r="G3110" s="112" t="b">
        <v>0</v>
      </c>
      <c r="H3110" s="112" t="b">
        <v>0</v>
      </c>
      <c r="I3110" s="112" t="b">
        <v>0</v>
      </c>
      <c r="J3110" s="112" t="b">
        <v>0</v>
      </c>
      <c r="K3110" s="112" t="b">
        <v>0</v>
      </c>
      <c r="L3110" s="112" t="b">
        <v>0</v>
      </c>
    </row>
    <row r="3111" spans="1:12" ht="15">
      <c r="A3111" s="112" t="s">
        <v>3586</v>
      </c>
      <c r="B3111" s="112" t="s">
        <v>3762</v>
      </c>
      <c r="C3111" s="112">
        <v>2</v>
      </c>
      <c r="D3111" s="117">
        <v>0.0010112564566256933</v>
      </c>
      <c r="E3111" s="117">
        <v>3.059941888061955</v>
      </c>
      <c r="F3111" s="112" t="s">
        <v>4761</v>
      </c>
      <c r="G3111" s="112" t="b">
        <v>0</v>
      </c>
      <c r="H3111" s="112" t="b">
        <v>0</v>
      </c>
      <c r="I3111" s="112" t="b">
        <v>0</v>
      </c>
      <c r="J3111" s="112" t="b">
        <v>0</v>
      </c>
      <c r="K3111" s="112" t="b">
        <v>0</v>
      </c>
      <c r="L3111" s="112" t="b">
        <v>0</v>
      </c>
    </row>
    <row r="3112" spans="1:12" ht="15">
      <c r="A3112" s="112" t="s">
        <v>3762</v>
      </c>
      <c r="B3112" s="112" t="s">
        <v>4693</v>
      </c>
      <c r="C3112" s="112">
        <v>2</v>
      </c>
      <c r="D3112" s="117">
        <v>0.0010112564566256933</v>
      </c>
      <c r="E3112" s="117">
        <v>3.059941888061955</v>
      </c>
      <c r="F3112" s="112" t="s">
        <v>4761</v>
      </c>
      <c r="G3112" s="112" t="b">
        <v>0</v>
      </c>
      <c r="H3112" s="112" t="b">
        <v>0</v>
      </c>
      <c r="I3112" s="112" t="b">
        <v>0</v>
      </c>
      <c r="J3112" s="112" t="b">
        <v>0</v>
      </c>
      <c r="K3112" s="112" t="b">
        <v>0</v>
      </c>
      <c r="L3112" s="112" t="b">
        <v>0</v>
      </c>
    </row>
    <row r="3113" spans="1:12" ht="15">
      <c r="A3113" s="112" t="s">
        <v>4693</v>
      </c>
      <c r="B3113" s="112" t="s">
        <v>4694</v>
      </c>
      <c r="C3113" s="112">
        <v>2</v>
      </c>
      <c r="D3113" s="117">
        <v>0.0010112564566256933</v>
      </c>
      <c r="E3113" s="117">
        <v>3.059941888061955</v>
      </c>
      <c r="F3113" s="112" t="s">
        <v>4761</v>
      </c>
      <c r="G3113" s="112" t="b">
        <v>0</v>
      </c>
      <c r="H3113" s="112" t="b">
        <v>0</v>
      </c>
      <c r="I3113" s="112" t="b">
        <v>0</v>
      </c>
      <c r="J3113" s="112" t="b">
        <v>0</v>
      </c>
      <c r="K3113" s="112" t="b">
        <v>0</v>
      </c>
      <c r="L3113" s="112" t="b">
        <v>0</v>
      </c>
    </row>
    <row r="3114" spans="1:12" ht="15">
      <c r="A3114" s="112" t="s">
        <v>3590</v>
      </c>
      <c r="B3114" s="112" t="s">
        <v>4695</v>
      </c>
      <c r="C3114" s="112">
        <v>2</v>
      </c>
      <c r="D3114" s="117">
        <v>0.0010112564566256933</v>
      </c>
      <c r="E3114" s="117">
        <v>3.059941888061955</v>
      </c>
      <c r="F3114" s="112" t="s">
        <v>4761</v>
      </c>
      <c r="G3114" s="112" t="b">
        <v>0</v>
      </c>
      <c r="H3114" s="112" t="b">
        <v>0</v>
      </c>
      <c r="I3114" s="112" t="b">
        <v>0</v>
      </c>
      <c r="J3114" s="112" t="b">
        <v>0</v>
      </c>
      <c r="K3114" s="112" t="b">
        <v>0</v>
      </c>
      <c r="L3114" s="112" t="b">
        <v>0</v>
      </c>
    </row>
    <row r="3115" spans="1:12" ht="15">
      <c r="A3115" s="112" t="s">
        <v>4695</v>
      </c>
      <c r="B3115" s="112" t="s">
        <v>4696</v>
      </c>
      <c r="C3115" s="112">
        <v>2</v>
      </c>
      <c r="D3115" s="117">
        <v>0.0010112564566256933</v>
      </c>
      <c r="E3115" s="117">
        <v>3.059941888061955</v>
      </c>
      <c r="F3115" s="112" t="s">
        <v>4761</v>
      </c>
      <c r="G3115" s="112" t="b">
        <v>0</v>
      </c>
      <c r="H3115" s="112" t="b">
        <v>0</v>
      </c>
      <c r="I3115" s="112" t="b">
        <v>0</v>
      </c>
      <c r="J3115" s="112" t="b">
        <v>0</v>
      </c>
      <c r="K3115" s="112" t="b">
        <v>0</v>
      </c>
      <c r="L3115" s="112" t="b">
        <v>0</v>
      </c>
    </row>
    <row r="3116" spans="1:12" ht="15">
      <c r="A3116" s="112" t="s">
        <v>4697</v>
      </c>
      <c r="B3116" s="112" t="s">
        <v>4698</v>
      </c>
      <c r="C3116" s="112">
        <v>2</v>
      </c>
      <c r="D3116" s="117">
        <v>0.0012700956618397785</v>
      </c>
      <c r="E3116" s="117">
        <v>3.059941888061955</v>
      </c>
      <c r="F3116" s="112" t="s">
        <v>4761</v>
      </c>
      <c r="G3116" s="112" t="b">
        <v>0</v>
      </c>
      <c r="H3116" s="112" t="b">
        <v>0</v>
      </c>
      <c r="I3116" s="112" t="b">
        <v>0</v>
      </c>
      <c r="J3116" s="112" t="b">
        <v>0</v>
      </c>
      <c r="K3116" s="112" t="b">
        <v>0</v>
      </c>
      <c r="L3116" s="112" t="b">
        <v>0</v>
      </c>
    </row>
    <row r="3117" spans="1:12" ht="15">
      <c r="A3117" s="112" t="s">
        <v>4699</v>
      </c>
      <c r="B3117" s="112" t="s">
        <v>4700</v>
      </c>
      <c r="C3117" s="112">
        <v>2</v>
      </c>
      <c r="D3117" s="117">
        <v>0.0010112564566256933</v>
      </c>
      <c r="E3117" s="117">
        <v>3.059941888061955</v>
      </c>
      <c r="F3117" s="112" t="s">
        <v>4761</v>
      </c>
      <c r="G3117" s="112" t="b">
        <v>0</v>
      </c>
      <c r="H3117" s="112" t="b">
        <v>0</v>
      </c>
      <c r="I3117" s="112" t="b">
        <v>0</v>
      </c>
      <c r="J3117" s="112" t="b">
        <v>0</v>
      </c>
      <c r="K3117" s="112" t="b">
        <v>0</v>
      </c>
      <c r="L3117" s="112" t="b">
        <v>0</v>
      </c>
    </row>
    <row r="3118" spans="1:12" ht="15">
      <c r="A3118" s="112" t="s">
        <v>3144</v>
      </c>
      <c r="B3118" s="112" t="s">
        <v>3218</v>
      </c>
      <c r="C3118" s="112">
        <v>2</v>
      </c>
      <c r="D3118" s="117">
        <v>0.0010112564566256933</v>
      </c>
      <c r="E3118" s="117">
        <v>2.406729374286611</v>
      </c>
      <c r="F3118" s="112" t="s">
        <v>4761</v>
      </c>
      <c r="G3118" s="112" t="b">
        <v>0</v>
      </c>
      <c r="H3118" s="112" t="b">
        <v>0</v>
      </c>
      <c r="I3118" s="112" t="b">
        <v>0</v>
      </c>
      <c r="J3118" s="112" t="b">
        <v>0</v>
      </c>
      <c r="K3118" s="112" t="b">
        <v>0</v>
      </c>
      <c r="L3118" s="112" t="b">
        <v>0</v>
      </c>
    </row>
    <row r="3119" spans="1:12" ht="15">
      <c r="A3119" s="112" t="s">
        <v>3219</v>
      </c>
      <c r="B3119" s="112" t="s">
        <v>3088</v>
      </c>
      <c r="C3119" s="112">
        <v>2</v>
      </c>
      <c r="D3119" s="117">
        <v>0.0010112564566256933</v>
      </c>
      <c r="E3119" s="117">
        <v>2.070937272363418</v>
      </c>
      <c r="F3119" s="112" t="s">
        <v>4761</v>
      </c>
      <c r="G3119" s="112" t="b">
        <v>0</v>
      </c>
      <c r="H3119" s="112" t="b">
        <v>0</v>
      </c>
      <c r="I3119" s="112" t="b">
        <v>0</v>
      </c>
      <c r="J3119" s="112" t="b">
        <v>0</v>
      </c>
      <c r="K3119" s="112" t="b">
        <v>0</v>
      </c>
      <c r="L3119" s="112" t="b">
        <v>0</v>
      </c>
    </row>
    <row r="3120" spans="1:12" ht="15">
      <c r="A3120" s="112" t="s">
        <v>3258</v>
      </c>
      <c r="B3120" s="112" t="s">
        <v>3214</v>
      </c>
      <c r="C3120" s="112">
        <v>2</v>
      </c>
      <c r="D3120" s="117">
        <v>0.0010112564566256933</v>
      </c>
      <c r="E3120" s="117">
        <v>3.059941888061955</v>
      </c>
      <c r="F3120" s="112" t="s">
        <v>4761</v>
      </c>
      <c r="G3120" s="112" t="b">
        <v>0</v>
      </c>
      <c r="H3120" s="112" t="b">
        <v>0</v>
      </c>
      <c r="I3120" s="112" t="b">
        <v>0</v>
      </c>
      <c r="J3120" s="112" t="b">
        <v>0</v>
      </c>
      <c r="K3120" s="112" t="b">
        <v>0</v>
      </c>
      <c r="L3120" s="112" t="b">
        <v>0</v>
      </c>
    </row>
    <row r="3121" spans="1:12" ht="15">
      <c r="A3121" s="112" t="s">
        <v>4701</v>
      </c>
      <c r="B3121" s="112" t="s">
        <v>4702</v>
      </c>
      <c r="C3121" s="112">
        <v>2</v>
      </c>
      <c r="D3121" s="117">
        <v>0.0012700956618397785</v>
      </c>
      <c r="E3121" s="117">
        <v>3.059941888061955</v>
      </c>
      <c r="F3121" s="112" t="s">
        <v>4761</v>
      </c>
      <c r="G3121" s="112" t="b">
        <v>0</v>
      </c>
      <c r="H3121" s="112" t="b">
        <v>0</v>
      </c>
      <c r="I3121" s="112" t="b">
        <v>0</v>
      </c>
      <c r="J3121" s="112" t="b">
        <v>0</v>
      </c>
      <c r="K3121" s="112" t="b">
        <v>0</v>
      </c>
      <c r="L3121" s="112" t="b">
        <v>0</v>
      </c>
    </row>
    <row r="3122" spans="1:12" ht="15">
      <c r="A3122" s="112" t="s">
        <v>3236</v>
      </c>
      <c r="B3122" s="112" t="s">
        <v>3709</v>
      </c>
      <c r="C3122" s="112">
        <v>2</v>
      </c>
      <c r="D3122" s="117">
        <v>0.0012700956618397785</v>
      </c>
      <c r="E3122" s="117">
        <v>2.281790637678311</v>
      </c>
      <c r="F3122" s="112" t="s">
        <v>4761</v>
      </c>
      <c r="G3122" s="112" t="b">
        <v>0</v>
      </c>
      <c r="H3122" s="112" t="b">
        <v>0</v>
      </c>
      <c r="I3122" s="112" t="b">
        <v>0</v>
      </c>
      <c r="J3122" s="112" t="b">
        <v>0</v>
      </c>
      <c r="K3122" s="112" t="b">
        <v>0</v>
      </c>
      <c r="L3122" s="112" t="b">
        <v>0</v>
      </c>
    </row>
    <row r="3123" spans="1:12" ht="15">
      <c r="A3123" s="112" t="s">
        <v>3178</v>
      </c>
      <c r="B3123" s="112" t="s">
        <v>3236</v>
      </c>
      <c r="C3123" s="112">
        <v>2</v>
      </c>
      <c r="D3123" s="117">
        <v>0.0012700956618397785</v>
      </c>
      <c r="E3123" s="117">
        <v>1.7377225933280354</v>
      </c>
      <c r="F3123" s="112" t="s">
        <v>4761</v>
      </c>
      <c r="G3123" s="112" t="b">
        <v>1</v>
      </c>
      <c r="H3123" s="112" t="b">
        <v>0</v>
      </c>
      <c r="I3123" s="112" t="b">
        <v>0</v>
      </c>
      <c r="J3123" s="112" t="b">
        <v>0</v>
      </c>
      <c r="K3123" s="112" t="b">
        <v>0</v>
      </c>
      <c r="L3123" s="112" t="b">
        <v>0</v>
      </c>
    </row>
    <row r="3124" spans="1:12" ht="15">
      <c r="A3124" s="112" t="s">
        <v>3280</v>
      </c>
      <c r="B3124" s="112" t="s">
        <v>3408</v>
      </c>
      <c r="C3124" s="112">
        <v>2</v>
      </c>
      <c r="D3124" s="117">
        <v>0.0012700956618397785</v>
      </c>
      <c r="E3124" s="117">
        <v>2.360971883725936</v>
      </c>
      <c r="F3124" s="112" t="s">
        <v>4761</v>
      </c>
      <c r="G3124" s="112" t="b">
        <v>0</v>
      </c>
      <c r="H3124" s="112" t="b">
        <v>0</v>
      </c>
      <c r="I3124" s="112" t="b">
        <v>0</v>
      </c>
      <c r="J3124" s="112" t="b">
        <v>0</v>
      </c>
      <c r="K3124" s="112" t="b">
        <v>0</v>
      </c>
      <c r="L3124" s="112" t="b">
        <v>0</v>
      </c>
    </row>
    <row r="3125" spans="1:12" ht="15">
      <c r="A3125" s="112" t="s">
        <v>4709</v>
      </c>
      <c r="B3125" s="112" t="s">
        <v>4047</v>
      </c>
      <c r="C3125" s="112">
        <v>2</v>
      </c>
      <c r="D3125" s="117">
        <v>0.0012700956618397785</v>
      </c>
      <c r="E3125" s="117">
        <v>2.8838506290062735</v>
      </c>
      <c r="F3125" s="112" t="s">
        <v>4761</v>
      </c>
      <c r="G3125" s="112" t="b">
        <v>0</v>
      </c>
      <c r="H3125" s="112" t="b">
        <v>0</v>
      </c>
      <c r="I3125" s="112" t="b">
        <v>0</v>
      </c>
      <c r="J3125" s="112" t="b">
        <v>0</v>
      </c>
      <c r="K3125" s="112" t="b">
        <v>0</v>
      </c>
      <c r="L3125" s="112" t="b">
        <v>0</v>
      </c>
    </row>
    <row r="3126" spans="1:12" ht="15">
      <c r="A3126" s="112" t="s">
        <v>4047</v>
      </c>
      <c r="B3126" s="112" t="s">
        <v>3705</v>
      </c>
      <c r="C3126" s="112">
        <v>2</v>
      </c>
      <c r="D3126" s="117">
        <v>0.0012700956618397785</v>
      </c>
      <c r="E3126" s="117">
        <v>2.8838506290062735</v>
      </c>
      <c r="F3126" s="112" t="s">
        <v>4761</v>
      </c>
      <c r="G3126" s="112" t="b">
        <v>0</v>
      </c>
      <c r="H3126" s="112" t="b">
        <v>0</v>
      </c>
      <c r="I3126" s="112" t="b">
        <v>0</v>
      </c>
      <c r="J3126" s="112" t="b">
        <v>0</v>
      </c>
      <c r="K3126" s="112" t="b">
        <v>0</v>
      </c>
      <c r="L3126" s="112" t="b">
        <v>0</v>
      </c>
    </row>
    <row r="3127" spans="1:12" ht="15">
      <c r="A3127" s="112" t="s">
        <v>4710</v>
      </c>
      <c r="B3127" s="112" t="s">
        <v>3336</v>
      </c>
      <c r="C3127" s="112">
        <v>2</v>
      </c>
      <c r="D3127" s="117">
        <v>0.0012700956618397785</v>
      </c>
      <c r="E3127" s="117">
        <v>2.8838506290062735</v>
      </c>
      <c r="F3127" s="112" t="s">
        <v>4761</v>
      </c>
      <c r="G3127" s="112" t="b">
        <v>1</v>
      </c>
      <c r="H3127" s="112" t="b">
        <v>0</v>
      </c>
      <c r="I3127" s="112" t="b">
        <v>0</v>
      </c>
      <c r="J3127" s="112" t="b">
        <v>0</v>
      </c>
      <c r="K3127" s="112" t="b">
        <v>0</v>
      </c>
      <c r="L3127" s="112" t="b">
        <v>0</v>
      </c>
    </row>
    <row r="3128" spans="1:12" ht="15">
      <c r="A3128" s="112" t="s">
        <v>3336</v>
      </c>
      <c r="B3128" s="112" t="s">
        <v>3112</v>
      </c>
      <c r="C3128" s="112">
        <v>2</v>
      </c>
      <c r="D3128" s="117">
        <v>0.0012700956618397785</v>
      </c>
      <c r="E3128" s="117">
        <v>2.8838506290062735</v>
      </c>
      <c r="F3128" s="112" t="s">
        <v>4761</v>
      </c>
      <c r="G3128" s="112" t="b">
        <v>0</v>
      </c>
      <c r="H3128" s="112" t="b">
        <v>0</v>
      </c>
      <c r="I3128" s="112" t="b">
        <v>0</v>
      </c>
      <c r="J3128" s="112" t="b">
        <v>0</v>
      </c>
      <c r="K3128" s="112" t="b">
        <v>0</v>
      </c>
      <c r="L3128" s="112" t="b">
        <v>0</v>
      </c>
    </row>
    <row r="3129" spans="1:12" ht="15">
      <c r="A3129" s="112" t="s">
        <v>3112</v>
      </c>
      <c r="B3129" s="112" t="s">
        <v>4711</v>
      </c>
      <c r="C3129" s="112">
        <v>2</v>
      </c>
      <c r="D3129" s="117">
        <v>0.0012700956618397785</v>
      </c>
      <c r="E3129" s="117">
        <v>3.059941888061955</v>
      </c>
      <c r="F3129" s="112" t="s">
        <v>4761</v>
      </c>
      <c r="G3129" s="112" t="b">
        <v>0</v>
      </c>
      <c r="H3129" s="112" t="b">
        <v>0</v>
      </c>
      <c r="I3129" s="112" t="b">
        <v>0</v>
      </c>
      <c r="J3129" s="112" t="b">
        <v>0</v>
      </c>
      <c r="K3129" s="112" t="b">
        <v>0</v>
      </c>
      <c r="L3129" s="112" t="b">
        <v>0</v>
      </c>
    </row>
    <row r="3130" spans="1:12" ht="15">
      <c r="A3130" s="112" t="s">
        <v>4711</v>
      </c>
      <c r="B3130" s="112" t="s">
        <v>4712</v>
      </c>
      <c r="C3130" s="112">
        <v>2</v>
      </c>
      <c r="D3130" s="117">
        <v>0.0012700956618397785</v>
      </c>
      <c r="E3130" s="117">
        <v>3.059941888061955</v>
      </c>
      <c r="F3130" s="112" t="s">
        <v>4761</v>
      </c>
      <c r="G3130" s="112" t="b">
        <v>0</v>
      </c>
      <c r="H3130" s="112" t="b">
        <v>0</v>
      </c>
      <c r="I3130" s="112" t="b">
        <v>0</v>
      </c>
      <c r="J3130" s="112" t="b">
        <v>0</v>
      </c>
      <c r="K3130" s="112" t="b">
        <v>0</v>
      </c>
      <c r="L3130" s="112" t="b">
        <v>0</v>
      </c>
    </row>
    <row r="3131" spans="1:12" ht="15">
      <c r="A3131" s="112" t="s">
        <v>4712</v>
      </c>
      <c r="B3131" s="112" t="s">
        <v>4713</v>
      </c>
      <c r="C3131" s="112">
        <v>2</v>
      </c>
      <c r="D3131" s="117">
        <v>0.0012700956618397785</v>
      </c>
      <c r="E3131" s="117">
        <v>3.059941888061955</v>
      </c>
      <c r="F3131" s="112" t="s">
        <v>4761</v>
      </c>
      <c r="G3131" s="112" t="b">
        <v>0</v>
      </c>
      <c r="H3131" s="112" t="b">
        <v>0</v>
      </c>
      <c r="I3131" s="112" t="b">
        <v>0</v>
      </c>
      <c r="J3131" s="112" t="b">
        <v>0</v>
      </c>
      <c r="K3131" s="112" t="b">
        <v>0</v>
      </c>
      <c r="L3131" s="112" t="b">
        <v>0</v>
      </c>
    </row>
    <row r="3132" spans="1:12" ht="15">
      <c r="A3132" s="112" t="s">
        <v>4713</v>
      </c>
      <c r="B3132" s="112" t="s">
        <v>4714</v>
      </c>
      <c r="C3132" s="112">
        <v>2</v>
      </c>
      <c r="D3132" s="117">
        <v>0.0012700956618397785</v>
      </c>
      <c r="E3132" s="117">
        <v>3.059941888061955</v>
      </c>
      <c r="F3132" s="112" t="s">
        <v>4761</v>
      </c>
      <c r="G3132" s="112" t="b">
        <v>0</v>
      </c>
      <c r="H3132" s="112" t="b">
        <v>0</v>
      </c>
      <c r="I3132" s="112" t="b">
        <v>0</v>
      </c>
      <c r="J3132" s="112" t="b">
        <v>0</v>
      </c>
      <c r="K3132" s="112" t="b">
        <v>0</v>
      </c>
      <c r="L3132" s="112" t="b">
        <v>0</v>
      </c>
    </row>
    <row r="3133" spans="1:12" ht="15">
      <c r="A3133" s="112" t="s">
        <v>4718</v>
      </c>
      <c r="B3133" s="112" t="s">
        <v>4049</v>
      </c>
      <c r="C3133" s="112">
        <v>2</v>
      </c>
      <c r="D3133" s="117">
        <v>0.0012700956618397785</v>
      </c>
      <c r="E3133" s="117">
        <v>2.8838506290062735</v>
      </c>
      <c r="F3133" s="112" t="s">
        <v>4761</v>
      </c>
      <c r="G3133" s="112" t="b">
        <v>0</v>
      </c>
      <c r="H3133" s="112" t="b">
        <v>0</v>
      </c>
      <c r="I3133" s="112" t="b">
        <v>0</v>
      </c>
      <c r="J3133" s="112" t="b">
        <v>0</v>
      </c>
      <c r="K3133" s="112" t="b">
        <v>0</v>
      </c>
      <c r="L3133" s="112" t="b">
        <v>0</v>
      </c>
    </row>
    <row r="3134" spans="1:12" ht="15">
      <c r="A3134" s="112" t="s">
        <v>4049</v>
      </c>
      <c r="B3134" s="112" t="s">
        <v>4719</v>
      </c>
      <c r="C3134" s="112">
        <v>2</v>
      </c>
      <c r="D3134" s="117">
        <v>0.0012700956618397785</v>
      </c>
      <c r="E3134" s="117">
        <v>2.8838506290062735</v>
      </c>
      <c r="F3134" s="112" t="s">
        <v>4761</v>
      </c>
      <c r="G3134" s="112" t="b">
        <v>0</v>
      </c>
      <c r="H3134" s="112" t="b">
        <v>0</v>
      </c>
      <c r="I3134" s="112" t="b">
        <v>0</v>
      </c>
      <c r="J3134" s="112" t="b">
        <v>0</v>
      </c>
      <c r="K3134" s="112" t="b">
        <v>0</v>
      </c>
      <c r="L3134" s="112" t="b">
        <v>0</v>
      </c>
    </row>
    <row r="3135" spans="1:12" ht="15">
      <c r="A3135" s="112" t="s">
        <v>3478</v>
      </c>
      <c r="B3135" s="112" t="s">
        <v>3616</v>
      </c>
      <c r="C3135" s="112">
        <v>2</v>
      </c>
      <c r="D3135" s="117">
        <v>0.0010112564566256933</v>
      </c>
      <c r="E3135" s="117">
        <v>3.059941888061955</v>
      </c>
      <c r="F3135" s="112" t="s">
        <v>4761</v>
      </c>
      <c r="G3135" s="112" t="b">
        <v>0</v>
      </c>
      <c r="H3135" s="112" t="b">
        <v>0</v>
      </c>
      <c r="I3135" s="112" t="b">
        <v>0</v>
      </c>
      <c r="J3135" s="112" t="b">
        <v>0</v>
      </c>
      <c r="K3135" s="112" t="b">
        <v>0</v>
      </c>
      <c r="L3135" s="112" t="b">
        <v>0</v>
      </c>
    </row>
    <row r="3136" spans="1:12" ht="15">
      <c r="A3136" s="112" t="s">
        <v>3616</v>
      </c>
      <c r="B3136" s="112" t="s">
        <v>3250</v>
      </c>
      <c r="C3136" s="112">
        <v>2</v>
      </c>
      <c r="D3136" s="117">
        <v>0.0010112564566256933</v>
      </c>
      <c r="E3136" s="117">
        <v>2.8838506290062735</v>
      </c>
      <c r="F3136" s="112" t="s">
        <v>4761</v>
      </c>
      <c r="G3136" s="112" t="b">
        <v>0</v>
      </c>
      <c r="H3136" s="112" t="b">
        <v>0</v>
      </c>
      <c r="I3136" s="112" t="b">
        <v>0</v>
      </c>
      <c r="J3136" s="112" t="b">
        <v>0</v>
      </c>
      <c r="K3136" s="112" t="b">
        <v>0</v>
      </c>
      <c r="L3136" s="112" t="b">
        <v>0</v>
      </c>
    </row>
    <row r="3137" spans="1:12" ht="15">
      <c r="A3137" s="112" t="s">
        <v>3836</v>
      </c>
      <c r="B3137" s="112" t="s">
        <v>4720</v>
      </c>
      <c r="C3137" s="112">
        <v>2</v>
      </c>
      <c r="D3137" s="117">
        <v>0.0012700956618397785</v>
      </c>
      <c r="E3137" s="117">
        <v>3.059941888061955</v>
      </c>
      <c r="F3137" s="112" t="s">
        <v>4761</v>
      </c>
      <c r="G3137" s="112" t="b">
        <v>0</v>
      </c>
      <c r="H3137" s="112" t="b">
        <v>0</v>
      </c>
      <c r="I3137" s="112" t="b">
        <v>0</v>
      </c>
      <c r="J3137" s="112" t="b">
        <v>0</v>
      </c>
      <c r="K3137" s="112" t="b">
        <v>0</v>
      </c>
      <c r="L3137" s="112" t="b">
        <v>0</v>
      </c>
    </row>
    <row r="3138" spans="1:12" ht="15">
      <c r="A3138" s="112" t="s">
        <v>3096</v>
      </c>
      <c r="B3138" s="112" t="s">
        <v>4050</v>
      </c>
      <c r="C3138" s="112">
        <v>2</v>
      </c>
      <c r="D3138" s="117">
        <v>0.0012700956618397785</v>
      </c>
      <c r="E3138" s="117">
        <v>2.184880624670255</v>
      </c>
      <c r="F3138" s="112" t="s">
        <v>4761</v>
      </c>
      <c r="G3138" s="112" t="b">
        <v>0</v>
      </c>
      <c r="H3138" s="112" t="b">
        <v>0</v>
      </c>
      <c r="I3138" s="112" t="b">
        <v>0</v>
      </c>
      <c r="J3138" s="112" t="b">
        <v>0</v>
      </c>
      <c r="K3138" s="112" t="b">
        <v>0</v>
      </c>
      <c r="L3138" s="112" t="b">
        <v>0</v>
      </c>
    </row>
    <row r="3139" spans="1:12" ht="15">
      <c r="A3139" s="112" t="s">
        <v>4726</v>
      </c>
      <c r="B3139" s="112" t="s">
        <v>3178</v>
      </c>
      <c r="C3139" s="112">
        <v>2</v>
      </c>
      <c r="D3139" s="117">
        <v>0.0012700956618397785</v>
      </c>
      <c r="E3139" s="117">
        <v>2.515873843711679</v>
      </c>
      <c r="F3139" s="112" t="s">
        <v>4761</v>
      </c>
      <c r="G3139" s="112" t="b">
        <v>0</v>
      </c>
      <c r="H3139" s="112" t="b">
        <v>0</v>
      </c>
      <c r="I3139" s="112" t="b">
        <v>0</v>
      </c>
      <c r="J3139" s="112" t="b">
        <v>1</v>
      </c>
      <c r="K3139" s="112" t="b">
        <v>0</v>
      </c>
      <c r="L3139" s="112" t="b">
        <v>0</v>
      </c>
    </row>
    <row r="3140" spans="1:12" ht="15">
      <c r="A3140" s="112" t="s">
        <v>3178</v>
      </c>
      <c r="B3140" s="112" t="s">
        <v>3506</v>
      </c>
      <c r="C3140" s="112">
        <v>2</v>
      </c>
      <c r="D3140" s="117">
        <v>0.0012700956618397785</v>
      </c>
      <c r="E3140" s="117">
        <v>2.214843848047698</v>
      </c>
      <c r="F3140" s="112" t="s">
        <v>4761</v>
      </c>
      <c r="G3140" s="112" t="b">
        <v>1</v>
      </c>
      <c r="H3140" s="112" t="b">
        <v>0</v>
      </c>
      <c r="I3140" s="112" t="b">
        <v>0</v>
      </c>
      <c r="J3140" s="112" t="b">
        <v>0</v>
      </c>
      <c r="K3140" s="112" t="b">
        <v>0</v>
      </c>
      <c r="L3140" s="112" t="b">
        <v>0</v>
      </c>
    </row>
    <row r="3141" spans="1:12" ht="15">
      <c r="A3141" s="112" t="s">
        <v>3598</v>
      </c>
      <c r="B3141" s="112" t="s">
        <v>4751</v>
      </c>
      <c r="C3141" s="112">
        <v>2</v>
      </c>
      <c r="D3141" s="117">
        <v>0.0012700956618397785</v>
      </c>
      <c r="E3141" s="117">
        <v>2.662001879389917</v>
      </c>
      <c r="F3141" s="112" t="s">
        <v>4761</v>
      </c>
      <c r="G3141" s="112" t="b">
        <v>0</v>
      </c>
      <c r="H3141" s="112" t="b">
        <v>0</v>
      </c>
      <c r="I3141" s="112" t="b">
        <v>0</v>
      </c>
      <c r="J3141" s="112" t="b">
        <v>0</v>
      </c>
      <c r="K3141" s="112" t="b">
        <v>0</v>
      </c>
      <c r="L3141" s="112" t="b">
        <v>0</v>
      </c>
    </row>
    <row r="3142" spans="1:12" ht="15">
      <c r="A3142" s="112" t="s">
        <v>4053</v>
      </c>
      <c r="B3142" s="112" t="s">
        <v>4752</v>
      </c>
      <c r="C3142" s="112">
        <v>2</v>
      </c>
      <c r="D3142" s="117">
        <v>0.0012700956618397785</v>
      </c>
      <c r="E3142" s="117">
        <v>2.8838506290062735</v>
      </c>
      <c r="F3142" s="112" t="s">
        <v>4761</v>
      </c>
      <c r="G3142" s="112" t="b">
        <v>0</v>
      </c>
      <c r="H3142" s="112" t="b">
        <v>0</v>
      </c>
      <c r="I3142" s="112" t="b">
        <v>0</v>
      </c>
      <c r="J3142" s="112" t="b">
        <v>0</v>
      </c>
      <c r="K3142" s="112" t="b">
        <v>0</v>
      </c>
      <c r="L3142" s="112"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8923D-1CB1-4EC6-8658-016CCE710A8F}">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4785</v>
      </c>
      <c r="B1" s="13" t="s">
        <v>35</v>
      </c>
    </row>
    <row r="2" spans="1:2" ht="15">
      <c r="A2" s="111" t="s">
        <v>319</v>
      </c>
      <c r="B2" s="79">
        <v>2394.5895</v>
      </c>
    </row>
    <row r="3" spans="1:2" ht="15">
      <c r="A3" s="111" t="s">
        <v>244</v>
      </c>
      <c r="B3" s="79">
        <v>1620.185263</v>
      </c>
    </row>
    <row r="4" spans="1:2" ht="15">
      <c r="A4" s="111" t="s">
        <v>246</v>
      </c>
      <c r="B4" s="79">
        <v>1317.75527</v>
      </c>
    </row>
    <row r="5" spans="1:2" ht="15">
      <c r="A5" s="111" t="s">
        <v>283</v>
      </c>
      <c r="B5" s="79">
        <v>1032.727752</v>
      </c>
    </row>
    <row r="6" spans="1:2" ht="15">
      <c r="A6" s="111" t="s">
        <v>243</v>
      </c>
      <c r="B6" s="79">
        <v>950.823791</v>
      </c>
    </row>
    <row r="7" spans="1:2" ht="15">
      <c r="A7" s="111" t="s">
        <v>250</v>
      </c>
      <c r="B7" s="79">
        <v>928.771011</v>
      </c>
    </row>
    <row r="8" spans="1:2" ht="15">
      <c r="A8" s="111" t="s">
        <v>303</v>
      </c>
      <c r="B8" s="79">
        <v>777.355687</v>
      </c>
    </row>
    <row r="9" spans="1:2" ht="15">
      <c r="A9" s="111" t="s">
        <v>280</v>
      </c>
      <c r="B9" s="79">
        <v>772.566276</v>
      </c>
    </row>
    <row r="10" spans="1:2" ht="15">
      <c r="A10" s="111" t="s">
        <v>230</v>
      </c>
      <c r="B10" s="79">
        <v>737.990458</v>
      </c>
    </row>
    <row r="11" spans="1:2" ht="15">
      <c r="A11" s="111" t="s">
        <v>338</v>
      </c>
      <c r="B11" s="79">
        <v>735.785628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43006-81F2-421F-8274-BEFC17B1DE90}">
  <dimension ref="A1:V24"/>
  <sheetViews>
    <sheetView workbookViewId="0" topLeftCell="A1"/>
  </sheetViews>
  <sheetFormatPr defaultColWidth="9.140625" defaultRowHeight="15"/>
  <cols>
    <col min="1" max="1" width="45.7109375" style="0" customWidth="1"/>
    <col min="2" max="2" width="20.28125" style="0" bestFit="1" customWidth="1"/>
    <col min="3" max="3" width="35.7109375" style="0" customWidth="1"/>
    <col min="4" max="4" width="11.28125" style="0" bestFit="1" customWidth="1"/>
    <col min="5" max="5" width="35.7109375" style="0" customWidth="1"/>
    <col min="6" max="6" width="11.28125" style="0" bestFit="1" customWidth="1"/>
    <col min="7" max="7" width="35.7109375" style="0" customWidth="1"/>
    <col min="8" max="8" width="11.28125" style="0" bestFit="1" customWidth="1"/>
    <col min="9" max="9" width="35.7109375" style="0" customWidth="1"/>
    <col min="10" max="10" width="11.28125" style="0" bestFit="1" customWidth="1"/>
    <col min="11" max="11" width="35.7109375" style="0" customWidth="1"/>
    <col min="12" max="12" width="11.28125" style="0" bestFit="1" customWidth="1"/>
    <col min="13" max="13" width="35.7109375" style="0" customWidth="1"/>
    <col min="14" max="14" width="11.28125" style="0" bestFit="1" customWidth="1"/>
    <col min="15" max="15" width="35.7109375" style="0" customWidth="1"/>
    <col min="16" max="16" width="11.28125" style="0" bestFit="1" customWidth="1"/>
    <col min="17" max="17" width="35.7109375" style="0" customWidth="1"/>
    <col min="18" max="18" width="11.28125" style="0" bestFit="1" customWidth="1"/>
    <col min="19" max="19" width="35.7109375" style="0" customWidth="1"/>
    <col min="20" max="20" width="11.28125" style="0" bestFit="1" customWidth="1"/>
    <col min="21" max="21" width="36.7109375" style="0" customWidth="1"/>
    <col min="22" max="22" width="12.28125" style="0" bestFit="1" customWidth="1"/>
  </cols>
  <sheetData>
    <row r="1" spans="1:22" ht="15" customHeight="1">
      <c r="A1" s="13" t="s">
        <v>4786</v>
      </c>
      <c r="B1" s="13" t="s">
        <v>4787</v>
      </c>
      <c r="C1" s="13" t="s">
        <v>4788</v>
      </c>
      <c r="D1" s="13" t="s">
        <v>4790</v>
      </c>
      <c r="E1" s="13" t="s">
        <v>4789</v>
      </c>
      <c r="F1" s="13" t="s">
        <v>4792</v>
      </c>
      <c r="G1" s="13" t="s">
        <v>4791</v>
      </c>
      <c r="H1" s="13" t="s">
        <v>4794</v>
      </c>
      <c r="I1" s="13" t="s">
        <v>4793</v>
      </c>
      <c r="J1" s="13" t="s">
        <v>4796</v>
      </c>
      <c r="K1" s="13" t="s">
        <v>4795</v>
      </c>
      <c r="L1" s="13" t="s">
        <v>4798</v>
      </c>
      <c r="M1" s="13" t="s">
        <v>4797</v>
      </c>
      <c r="N1" s="13" t="s">
        <v>4800</v>
      </c>
      <c r="O1" s="13" t="s">
        <v>4799</v>
      </c>
      <c r="P1" s="13" t="s">
        <v>4802</v>
      </c>
      <c r="Q1" s="13" t="s">
        <v>4801</v>
      </c>
      <c r="R1" s="13" t="s">
        <v>4804</v>
      </c>
      <c r="S1" s="13" t="s">
        <v>4803</v>
      </c>
      <c r="T1" s="13" t="s">
        <v>4806</v>
      </c>
      <c r="U1" s="13" t="s">
        <v>4805</v>
      </c>
      <c r="V1" s="13" t="s">
        <v>4807</v>
      </c>
    </row>
    <row r="2" spans="1:22" ht="15">
      <c r="A2" s="112" t="s">
        <v>3073</v>
      </c>
      <c r="B2" s="112">
        <v>724</v>
      </c>
      <c r="C2" s="112" t="s">
        <v>3079</v>
      </c>
      <c r="D2" s="112">
        <v>30</v>
      </c>
      <c r="E2" s="112" t="s">
        <v>3078</v>
      </c>
      <c r="F2" s="112">
        <v>39</v>
      </c>
      <c r="G2" s="112" t="s">
        <v>3083</v>
      </c>
      <c r="H2" s="112">
        <v>63</v>
      </c>
      <c r="I2" s="112" t="s">
        <v>3078</v>
      </c>
      <c r="J2" s="112">
        <v>41</v>
      </c>
      <c r="K2" s="112" t="s">
        <v>3089</v>
      </c>
      <c r="L2" s="112">
        <v>44</v>
      </c>
      <c r="M2" s="112" t="s">
        <v>3083</v>
      </c>
      <c r="N2" s="112">
        <v>53</v>
      </c>
      <c r="O2" s="112" t="s">
        <v>3080</v>
      </c>
      <c r="P2" s="112">
        <v>72</v>
      </c>
      <c r="Q2" s="112" t="s">
        <v>3079</v>
      </c>
      <c r="R2" s="112">
        <v>29</v>
      </c>
      <c r="S2" s="112" t="s">
        <v>3097</v>
      </c>
      <c r="T2" s="112">
        <v>18</v>
      </c>
      <c r="U2" s="112" t="s">
        <v>4422</v>
      </c>
      <c r="V2" s="112">
        <v>2</v>
      </c>
    </row>
    <row r="3" spans="1:22" ht="15">
      <c r="A3" s="112" t="s">
        <v>3074</v>
      </c>
      <c r="B3" s="112">
        <v>312</v>
      </c>
      <c r="C3" s="112" t="s">
        <v>3078</v>
      </c>
      <c r="D3" s="112">
        <v>24</v>
      </c>
      <c r="E3" s="112" t="s">
        <v>3079</v>
      </c>
      <c r="F3" s="112">
        <v>35</v>
      </c>
      <c r="G3" s="112" t="s">
        <v>3078</v>
      </c>
      <c r="H3" s="112">
        <v>53</v>
      </c>
      <c r="I3" s="112" t="s">
        <v>3082</v>
      </c>
      <c r="J3" s="112">
        <v>30</v>
      </c>
      <c r="K3" s="112" t="s">
        <v>3084</v>
      </c>
      <c r="L3" s="112">
        <v>38</v>
      </c>
      <c r="M3" s="112" t="s">
        <v>3078</v>
      </c>
      <c r="N3" s="112">
        <v>28</v>
      </c>
      <c r="O3" s="112" t="s">
        <v>3093</v>
      </c>
      <c r="P3" s="112">
        <v>49</v>
      </c>
      <c r="Q3" s="112" t="s">
        <v>3106</v>
      </c>
      <c r="R3" s="112">
        <v>23</v>
      </c>
      <c r="S3" s="112" t="s">
        <v>3081</v>
      </c>
      <c r="T3" s="112">
        <v>18</v>
      </c>
      <c r="U3" s="112" t="s">
        <v>4423</v>
      </c>
      <c r="V3" s="112">
        <v>2</v>
      </c>
    </row>
    <row r="4" spans="1:22" ht="15">
      <c r="A4" s="112" t="s">
        <v>3075</v>
      </c>
      <c r="B4" s="112">
        <v>0</v>
      </c>
      <c r="C4" s="112" t="s">
        <v>3106</v>
      </c>
      <c r="D4" s="112">
        <v>21</v>
      </c>
      <c r="E4" s="112" t="s">
        <v>3127</v>
      </c>
      <c r="F4" s="112">
        <v>21</v>
      </c>
      <c r="G4" s="112" t="s">
        <v>3079</v>
      </c>
      <c r="H4" s="112">
        <v>42</v>
      </c>
      <c r="I4" s="112" t="s">
        <v>3080</v>
      </c>
      <c r="J4" s="112">
        <v>29</v>
      </c>
      <c r="K4" s="112" t="s">
        <v>3081</v>
      </c>
      <c r="L4" s="112">
        <v>32</v>
      </c>
      <c r="M4" s="112" t="s">
        <v>3082</v>
      </c>
      <c r="N4" s="112">
        <v>27</v>
      </c>
      <c r="O4" s="112" t="s">
        <v>3081</v>
      </c>
      <c r="P4" s="112">
        <v>33</v>
      </c>
      <c r="Q4" s="112" t="s">
        <v>3122</v>
      </c>
      <c r="R4" s="112">
        <v>22</v>
      </c>
      <c r="S4" s="112" t="s">
        <v>3080</v>
      </c>
      <c r="T4" s="112">
        <v>16</v>
      </c>
      <c r="U4" s="112"/>
      <c r="V4" s="112"/>
    </row>
    <row r="5" spans="1:22" ht="15">
      <c r="A5" s="112" t="s">
        <v>3076</v>
      </c>
      <c r="B5" s="112">
        <v>19818</v>
      </c>
      <c r="C5" s="112" t="s">
        <v>3080</v>
      </c>
      <c r="D5" s="112">
        <v>20</v>
      </c>
      <c r="E5" s="112" t="s">
        <v>3088</v>
      </c>
      <c r="F5" s="112">
        <v>17</v>
      </c>
      <c r="G5" s="112" t="s">
        <v>3081</v>
      </c>
      <c r="H5" s="112">
        <v>33</v>
      </c>
      <c r="I5" s="112" t="s">
        <v>3081</v>
      </c>
      <c r="J5" s="112">
        <v>28</v>
      </c>
      <c r="K5" s="112" t="s">
        <v>3099</v>
      </c>
      <c r="L5" s="112">
        <v>28</v>
      </c>
      <c r="M5" s="112" t="s">
        <v>3079</v>
      </c>
      <c r="N5" s="112">
        <v>24</v>
      </c>
      <c r="O5" s="112" t="s">
        <v>3084</v>
      </c>
      <c r="P5" s="112">
        <v>29</v>
      </c>
      <c r="Q5" s="112" t="s">
        <v>3078</v>
      </c>
      <c r="R5" s="112">
        <v>18</v>
      </c>
      <c r="S5" s="112" t="s">
        <v>3079</v>
      </c>
      <c r="T5" s="112">
        <v>14</v>
      </c>
      <c r="U5" s="112"/>
      <c r="V5" s="112"/>
    </row>
    <row r="6" spans="1:22" ht="15">
      <c r="A6" s="112" t="s">
        <v>3077</v>
      </c>
      <c r="B6" s="112">
        <v>20854</v>
      </c>
      <c r="C6" s="112" t="s">
        <v>3085</v>
      </c>
      <c r="D6" s="112">
        <v>18</v>
      </c>
      <c r="E6" s="112" t="s">
        <v>3149</v>
      </c>
      <c r="F6" s="112">
        <v>14</v>
      </c>
      <c r="G6" s="112" t="s">
        <v>3090</v>
      </c>
      <c r="H6" s="112">
        <v>26</v>
      </c>
      <c r="I6" s="112" t="s">
        <v>3079</v>
      </c>
      <c r="J6" s="112">
        <v>27</v>
      </c>
      <c r="K6" s="112" t="s">
        <v>3082</v>
      </c>
      <c r="L6" s="112">
        <v>26</v>
      </c>
      <c r="M6" s="112" t="s">
        <v>3081</v>
      </c>
      <c r="N6" s="112">
        <v>22</v>
      </c>
      <c r="O6" s="112" t="s">
        <v>3078</v>
      </c>
      <c r="P6" s="112">
        <v>25</v>
      </c>
      <c r="Q6" s="112" t="s">
        <v>3080</v>
      </c>
      <c r="R6" s="112">
        <v>15</v>
      </c>
      <c r="S6" s="112" t="s">
        <v>3235</v>
      </c>
      <c r="T6" s="112">
        <v>12</v>
      </c>
      <c r="U6" s="112"/>
      <c r="V6" s="112"/>
    </row>
    <row r="7" spans="1:22" ht="15">
      <c r="A7" s="112" t="s">
        <v>3078</v>
      </c>
      <c r="B7" s="112">
        <v>264</v>
      </c>
      <c r="C7" s="112" t="s">
        <v>3092</v>
      </c>
      <c r="D7" s="112">
        <v>15</v>
      </c>
      <c r="E7" s="112" t="s">
        <v>3085</v>
      </c>
      <c r="F7" s="112">
        <v>14</v>
      </c>
      <c r="G7" s="112" t="s">
        <v>3080</v>
      </c>
      <c r="H7" s="112">
        <v>26</v>
      </c>
      <c r="I7" s="112" t="s">
        <v>3089</v>
      </c>
      <c r="J7" s="112">
        <v>26</v>
      </c>
      <c r="K7" s="112" t="s">
        <v>3078</v>
      </c>
      <c r="L7" s="112">
        <v>25</v>
      </c>
      <c r="M7" s="112" t="s">
        <v>3090</v>
      </c>
      <c r="N7" s="112">
        <v>14</v>
      </c>
      <c r="O7" s="112" t="s">
        <v>3082</v>
      </c>
      <c r="P7" s="112">
        <v>23</v>
      </c>
      <c r="Q7" s="112" t="s">
        <v>3086</v>
      </c>
      <c r="R7" s="112">
        <v>11</v>
      </c>
      <c r="S7" s="112" t="s">
        <v>3078</v>
      </c>
      <c r="T7" s="112">
        <v>11</v>
      </c>
      <c r="U7" s="112"/>
      <c r="V7" s="112"/>
    </row>
    <row r="8" spans="1:22" ht="15">
      <c r="A8" s="112" t="s">
        <v>3079</v>
      </c>
      <c r="B8" s="112">
        <v>245</v>
      </c>
      <c r="C8" s="112" t="s">
        <v>3087</v>
      </c>
      <c r="D8" s="112">
        <v>14</v>
      </c>
      <c r="E8" s="112" t="s">
        <v>3087</v>
      </c>
      <c r="F8" s="112">
        <v>14</v>
      </c>
      <c r="G8" s="112" t="s">
        <v>3098</v>
      </c>
      <c r="H8" s="112">
        <v>25</v>
      </c>
      <c r="I8" s="112" t="s">
        <v>3084</v>
      </c>
      <c r="J8" s="112">
        <v>26</v>
      </c>
      <c r="K8" s="112" t="s">
        <v>3080</v>
      </c>
      <c r="L8" s="112">
        <v>25</v>
      </c>
      <c r="M8" s="112" t="s">
        <v>3086</v>
      </c>
      <c r="N8" s="112">
        <v>13</v>
      </c>
      <c r="O8" s="112" t="s">
        <v>3091</v>
      </c>
      <c r="P8" s="112">
        <v>23</v>
      </c>
      <c r="Q8" s="112" t="s">
        <v>3253</v>
      </c>
      <c r="R8" s="112">
        <v>9</v>
      </c>
      <c r="S8" s="112" t="s">
        <v>3096</v>
      </c>
      <c r="T8" s="112">
        <v>10</v>
      </c>
      <c r="U8" s="112"/>
      <c r="V8" s="112"/>
    </row>
    <row r="9" spans="1:22" ht="15">
      <c r="A9" s="112" t="s">
        <v>3080</v>
      </c>
      <c r="B9" s="112">
        <v>212</v>
      </c>
      <c r="C9" s="112" t="s">
        <v>3088</v>
      </c>
      <c r="D9" s="112">
        <v>13</v>
      </c>
      <c r="E9" s="112" t="s">
        <v>3164</v>
      </c>
      <c r="F9" s="112">
        <v>13</v>
      </c>
      <c r="G9" s="112" t="s">
        <v>3100</v>
      </c>
      <c r="H9" s="112">
        <v>25</v>
      </c>
      <c r="I9" s="112" t="s">
        <v>3088</v>
      </c>
      <c r="J9" s="112">
        <v>20</v>
      </c>
      <c r="K9" s="112" t="s">
        <v>3079</v>
      </c>
      <c r="L9" s="112">
        <v>24</v>
      </c>
      <c r="M9" s="112" t="s">
        <v>3102</v>
      </c>
      <c r="N9" s="112">
        <v>13</v>
      </c>
      <c r="O9" s="112" t="s">
        <v>3089</v>
      </c>
      <c r="P9" s="112">
        <v>22</v>
      </c>
      <c r="Q9" s="112" t="s">
        <v>3088</v>
      </c>
      <c r="R9" s="112">
        <v>8</v>
      </c>
      <c r="S9" s="112" t="s">
        <v>3091</v>
      </c>
      <c r="T9" s="112">
        <v>10</v>
      </c>
      <c r="U9" s="112"/>
      <c r="V9" s="112"/>
    </row>
    <row r="10" spans="1:22" ht="15">
      <c r="A10" s="112" t="s">
        <v>3081</v>
      </c>
      <c r="B10" s="112">
        <v>173</v>
      </c>
      <c r="C10" s="112" t="s">
        <v>3093</v>
      </c>
      <c r="D10" s="112">
        <v>12</v>
      </c>
      <c r="E10" s="112" t="s">
        <v>3144</v>
      </c>
      <c r="F10" s="112">
        <v>13</v>
      </c>
      <c r="G10" s="112" t="s">
        <v>3082</v>
      </c>
      <c r="H10" s="112">
        <v>24</v>
      </c>
      <c r="I10" s="112" t="s">
        <v>3086</v>
      </c>
      <c r="J10" s="112">
        <v>18</v>
      </c>
      <c r="K10" s="112" t="s">
        <v>3111</v>
      </c>
      <c r="L10" s="112">
        <v>24</v>
      </c>
      <c r="M10" s="112" t="s">
        <v>3088</v>
      </c>
      <c r="N10" s="112">
        <v>11</v>
      </c>
      <c r="O10" s="112" t="s">
        <v>3097</v>
      </c>
      <c r="P10" s="112">
        <v>21</v>
      </c>
      <c r="Q10" s="112" t="s">
        <v>3087</v>
      </c>
      <c r="R10" s="112">
        <v>7</v>
      </c>
      <c r="S10" s="112" t="s">
        <v>3085</v>
      </c>
      <c r="T10" s="112">
        <v>10</v>
      </c>
      <c r="U10" s="112"/>
      <c r="V10" s="112"/>
    </row>
    <row r="11" spans="1:22" ht="15">
      <c r="A11" s="112" t="s">
        <v>3082</v>
      </c>
      <c r="B11" s="112">
        <v>150</v>
      </c>
      <c r="C11" s="112" t="s">
        <v>3236</v>
      </c>
      <c r="D11" s="112">
        <v>12</v>
      </c>
      <c r="E11" s="112" t="s">
        <v>3188</v>
      </c>
      <c r="F11" s="112">
        <v>12</v>
      </c>
      <c r="G11" s="112" t="s">
        <v>3114</v>
      </c>
      <c r="H11" s="112">
        <v>23</v>
      </c>
      <c r="I11" s="112" t="s">
        <v>3094</v>
      </c>
      <c r="J11" s="112">
        <v>18</v>
      </c>
      <c r="K11" s="112" t="s">
        <v>3091</v>
      </c>
      <c r="L11" s="112">
        <v>22</v>
      </c>
      <c r="M11" s="112" t="s">
        <v>3085</v>
      </c>
      <c r="N11" s="112">
        <v>10</v>
      </c>
      <c r="O11" s="112" t="s">
        <v>3090</v>
      </c>
      <c r="P11" s="112">
        <v>20</v>
      </c>
      <c r="Q11" s="112" t="s">
        <v>3085</v>
      </c>
      <c r="R11" s="112">
        <v>7</v>
      </c>
      <c r="S11" s="112" t="s">
        <v>3087</v>
      </c>
      <c r="T11" s="112">
        <v>10</v>
      </c>
      <c r="U11" s="112"/>
      <c r="V11" s="112"/>
    </row>
    <row r="14" spans="1:22" ht="15" customHeight="1">
      <c r="A14" s="13" t="s">
        <v>4819</v>
      </c>
      <c r="B14" s="13" t="s">
        <v>4787</v>
      </c>
      <c r="C14" s="13" t="s">
        <v>4830</v>
      </c>
      <c r="D14" s="13" t="s">
        <v>4790</v>
      </c>
      <c r="E14" s="13" t="s">
        <v>4835</v>
      </c>
      <c r="F14" s="13" t="s">
        <v>4792</v>
      </c>
      <c r="G14" s="13" t="s">
        <v>4843</v>
      </c>
      <c r="H14" s="13" t="s">
        <v>4794</v>
      </c>
      <c r="I14" s="13" t="s">
        <v>4848</v>
      </c>
      <c r="J14" s="13" t="s">
        <v>4796</v>
      </c>
      <c r="K14" s="13" t="s">
        <v>4851</v>
      </c>
      <c r="L14" s="13" t="s">
        <v>4798</v>
      </c>
      <c r="M14" s="13" t="s">
        <v>4855</v>
      </c>
      <c r="N14" s="13" t="s">
        <v>4800</v>
      </c>
      <c r="O14" s="13" t="s">
        <v>4857</v>
      </c>
      <c r="P14" s="13" t="s">
        <v>4802</v>
      </c>
      <c r="Q14" s="13" t="s">
        <v>4863</v>
      </c>
      <c r="R14" s="13" t="s">
        <v>4804</v>
      </c>
      <c r="S14" s="13" t="s">
        <v>4871</v>
      </c>
      <c r="T14" s="13" t="s">
        <v>4806</v>
      </c>
      <c r="U14" s="13" t="s">
        <v>4876</v>
      </c>
      <c r="V14" s="13" t="s">
        <v>4807</v>
      </c>
    </row>
    <row r="15" spans="1:22" ht="15">
      <c r="A15" s="112" t="s">
        <v>4820</v>
      </c>
      <c r="B15" s="112">
        <v>112</v>
      </c>
      <c r="C15" s="112" t="s">
        <v>4821</v>
      </c>
      <c r="D15" s="112">
        <v>12</v>
      </c>
      <c r="E15" s="112" t="s">
        <v>4821</v>
      </c>
      <c r="F15" s="112">
        <v>17</v>
      </c>
      <c r="G15" s="112" t="s">
        <v>4844</v>
      </c>
      <c r="H15" s="112">
        <v>23</v>
      </c>
      <c r="I15" s="112" t="s">
        <v>4822</v>
      </c>
      <c r="J15" s="112">
        <v>23</v>
      </c>
      <c r="K15" s="112" t="s">
        <v>4822</v>
      </c>
      <c r="L15" s="112">
        <v>30</v>
      </c>
      <c r="M15" s="112" t="s">
        <v>4847</v>
      </c>
      <c r="N15" s="112">
        <v>14</v>
      </c>
      <c r="O15" s="112" t="s">
        <v>4823</v>
      </c>
      <c r="P15" s="112">
        <v>42</v>
      </c>
      <c r="Q15" s="112" t="s">
        <v>4820</v>
      </c>
      <c r="R15" s="112">
        <v>11</v>
      </c>
      <c r="S15" s="112" t="s">
        <v>4854</v>
      </c>
      <c r="T15" s="112">
        <v>9</v>
      </c>
      <c r="U15" s="112" t="s">
        <v>4877</v>
      </c>
      <c r="V15" s="112">
        <v>2</v>
      </c>
    </row>
    <row r="16" spans="1:22" ht="15">
      <c r="A16" s="112" t="s">
        <v>4821</v>
      </c>
      <c r="B16" s="112">
        <v>99</v>
      </c>
      <c r="C16" s="112" t="s">
        <v>4820</v>
      </c>
      <c r="D16" s="112">
        <v>11</v>
      </c>
      <c r="E16" s="112" t="s">
        <v>4820</v>
      </c>
      <c r="F16" s="112">
        <v>11</v>
      </c>
      <c r="G16" s="112" t="s">
        <v>4845</v>
      </c>
      <c r="H16" s="112">
        <v>16</v>
      </c>
      <c r="I16" s="112" t="s">
        <v>4821</v>
      </c>
      <c r="J16" s="112">
        <v>18</v>
      </c>
      <c r="K16" s="112" t="s">
        <v>4820</v>
      </c>
      <c r="L16" s="112">
        <v>14</v>
      </c>
      <c r="M16" s="112" t="s">
        <v>4820</v>
      </c>
      <c r="N16" s="112">
        <v>13</v>
      </c>
      <c r="O16" s="112" t="s">
        <v>4858</v>
      </c>
      <c r="P16" s="112">
        <v>16</v>
      </c>
      <c r="Q16" s="112" t="s">
        <v>4864</v>
      </c>
      <c r="R16" s="112">
        <v>9</v>
      </c>
      <c r="S16" s="112" t="s">
        <v>4820</v>
      </c>
      <c r="T16" s="112">
        <v>7</v>
      </c>
      <c r="U16" s="112"/>
      <c r="V16" s="112"/>
    </row>
    <row r="17" spans="1:22" ht="15">
      <c r="A17" s="112" t="s">
        <v>4822</v>
      </c>
      <c r="B17" s="112">
        <v>74</v>
      </c>
      <c r="C17" s="112" t="s">
        <v>4823</v>
      </c>
      <c r="D17" s="112">
        <v>11</v>
      </c>
      <c r="E17" s="112" t="s">
        <v>4836</v>
      </c>
      <c r="F17" s="112">
        <v>9</v>
      </c>
      <c r="G17" s="112" t="s">
        <v>4821</v>
      </c>
      <c r="H17" s="112">
        <v>15</v>
      </c>
      <c r="I17" s="112" t="s">
        <v>4820</v>
      </c>
      <c r="J17" s="112">
        <v>17</v>
      </c>
      <c r="K17" s="112" t="s">
        <v>4852</v>
      </c>
      <c r="L17" s="112">
        <v>14</v>
      </c>
      <c r="M17" s="112" t="s">
        <v>4821</v>
      </c>
      <c r="N17" s="112">
        <v>10</v>
      </c>
      <c r="O17" s="112" t="s">
        <v>4859</v>
      </c>
      <c r="P17" s="112">
        <v>14</v>
      </c>
      <c r="Q17" s="112" t="s">
        <v>4821</v>
      </c>
      <c r="R17" s="112">
        <v>7</v>
      </c>
      <c r="S17" s="112" t="s">
        <v>4859</v>
      </c>
      <c r="T17" s="112">
        <v>7</v>
      </c>
      <c r="U17" s="112"/>
      <c r="V17" s="112"/>
    </row>
    <row r="18" spans="1:22" ht="15">
      <c r="A18" s="112" t="s">
        <v>4823</v>
      </c>
      <c r="B18" s="112">
        <v>70</v>
      </c>
      <c r="C18" s="112" t="s">
        <v>4829</v>
      </c>
      <c r="D18" s="112">
        <v>5</v>
      </c>
      <c r="E18" s="112" t="s">
        <v>4837</v>
      </c>
      <c r="F18" s="112">
        <v>9</v>
      </c>
      <c r="G18" s="112" t="s">
        <v>4820</v>
      </c>
      <c r="H18" s="112">
        <v>15</v>
      </c>
      <c r="I18" s="112" t="s">
        <v>4823</v>
      </c>
      <c r="J18" s="112">
        <v>16</v>
      </c>
      <c r="K18" s="112" t="s">
        <v>4850</v>
      </c>
      <c r="L18" s="112">
        <v>13</v>
      </c>
      <c r="M18" s="112" t="s">
        <v>4846</v>
      </c>
      <c r="N18" s="112">
        <v>8</v>
      </c>
      <c r="O18" s="112" t="s">
        <v>4820</v>
      </c>
      <c r="P18" s="112">
        <v>13</v>
      </c>
      <c r="Q18" s="112" t="s">
        <v>4865</v>
      </c>
      <c r="R18" s="112">
        <v>3</v>
      </c>
      <c r="S18" s="112" t="s">
        <v>4821</v>
      </c>
      <c r="T18" s="112">
        <v>6</v>
      </c>
      <c r="U18" s="112"/>
      <c r="V18" s="112"/>
    </row>
    <row r="19" spans="1:22" ht="15">
      <c r="A19" s="112" t="s">
        <v>4824</v>
      </c>
      <c r="B19" s="112">
        <v>44</v>
      </c>
      <c r="C19" s="112" t="s">
        <v>4831</v>
      </c>
      <c r="D19" s="112">
        <v>5</v>
      </c>
      <c r="E19" s="112" t="s">
        <v>4829</v>
      </c>
      <c r="F19" s="112">
        <v>9</v>
      </c>
      <c r="G19" s="112" t="s">
        <v>4826</v>
      </c>
      <c r="H19" s="112">
        <v>14</v>
      </c>
      <c r="I19" s="112" t="s">
        <v>4844</v>
      </c>
      <c r="J19" s="112">
        <v>12</v>
      </c>
      <c r="K19" s="112" t="s">
        <v>4825</v>
      </c>
      <c r="L19" s="112">
        <v>11</v>
      </c>
      <c r="M19" s="112" t="s">
        <v>4824</v>
      </c>
      <c r="N19" s="112">
        <v>7</v>
      </c>
      <c r="O19" s="112" t="s">
        <v>4852</v>
      </c>
      <c r="P19" s="112">
        <v>12</v>
      </c>
      <c r="Q19" s="112" t="s">
        <v>4866</v>
      </c>
      <c r="R19" s="112">
        <v>3</v>
      </c>
      <c r="S19" s="112" t="s">
        <v>4872</v>
      </c>
      <c r="T19" s="112">
        <v>5</v>
      </c>
      <c r="U19" s="112"/>
      <c r="V19" s="112"/>
    </row>
    <row r="20" spans="1:22" ht="15">
      <c r="A20" s="112" t="s">
        <v>4825</v>
      </c>
      <c r="B20" s="112">
        <v>44</v>
      </c>
      <c r="C20" s="112" t="s">
        <v>4832</v>
      </c>
      <c r="D20" s="112">
        <v>5</v>
      </c>
      <c r="E20" s="112" t="s">
        <v>4838</v>
      </c>
      <c r="F20" s="112">
        <v>8</v>
      </c>
      <c r="G20" s="112" t="s">
        <v>4846</v>
      </c>
      <c r="H20" s="112">
        <v>12</v>
      </c>
      <c r="I20" s="112" t="s">
        <v>4845</v>
      </c>
      <c r="J20" s="112">
        <v>8</v>
      </c>
      <c r="K20" s="112" t="s">
        <v>4827</v>
      </c>
      <c r="L20" s="112">
        <v>10</v>
      </c>
      <c r="M20" s="112" t="s">
        <v>4828</v>
      </c>
      <c r="N20" s="112">
        <v>7</v>
      </c>
      <c r="O20" s="112" t="s">
        <v>4860</v>
      </c>
      <c r="P20" s="112">
        <v>10</v>
      </c>
      <c r="Q20" s="112" t="s">
        <v>4867</v>
      </c>
      <c r="R20" s="112">
        <v>3</v>
      </c>
      <c r="S20" s="112" t="s">
        <v>4860</v>
      </c>
      <c r="T20" s="112">
        <v>5</v>
      </c>
      <c r="U20" s="112"/>
      <c r="V20" s="112"/>
    </row>
    <row r="21" spans="1:22" ht="15">
      <c r="A21" s="112" t="s">
        <v>4826</v>
      </c>
      <c r="B21" s="112">
        <v>43</v>
      </c>
      <c r="C21" s="112" t="s">
        <v>4833</v>
      </c>
      <c r="D21" s="112">
        <v>4</v>
      </c>
      <c r="E21" s="112" t="s">
        <v>4839</v>
      </c>
      <c r="F21" s="112">
        <v>6</v>
      </c>
      <c r="G21" s="112" t="s">
        <v>4847</v>
      </c>
      <c r="H21" s="112">
        <v>12</v>
      </c>
      <c r="I21" s="112" t="s">
        <v>4849</v>
      </c>
      <c r="J21" s="112">
        <v>8</v>
      </c>
      <c r="K21" s="112" t="s">
        <v>4821</v>
      </c>
      <c r="L21" s="112">
        <v>9</v>
      </c>
      <c r="M21" s="112" t="s">
        <v>4856</v>
      </c>
      <c r="N21" s="112">
        <v>6</v>
      </c>
      <c r="O21" s="112" t="s">
        <v>4822</v>
      </c>
      <c r="P21" s="112">
        <v>10</v>
      </c>
      <c r="Q21" s="112" t="s">
        <v>4868</v>
      </c>
      <c r="R21" s="112">
        <v>3</v>
      </c>
      <c r="S21" s="112" t="s">
        <v>4824</v>
      </c>
      <c r="T21" s="112">
        <v>4</v>
      </c>
      <c r="U21" s="112"/>
      <c r="V21" s="112"/>
    </row>
    <row r="22" spans="1:22" ht="15">
      <c r="A22" s="112" t="s">
        <v>4827</v>
      </c>
      <c r="B22" s="112">
        <v>41</v>
      </c>
      <c r="C22" s="112" t="s">
        <v>4834</v>
      </c>
      <c r="D22" s="112">
        <v>4</v>
      </c>
      <c r="E22" s="112" t="s">
        <v>4840</v>
      </c>
      <c r="F22" s="112">
        <v>6</v>
      </c>
      <c r="G22" s="112" t="s">
        <v>4822</v>
      </c>
      <c r="H22" s="112">
        <v>11</v>
      </c>
      <c r="I22" s="112" t="s">
        <v>4850</v>
      </c>
      <c r="J22" s="112">
        <v>8</v>
      </c>
      <c r="K22" s="112" t="s">
        <v>4853</v>
      </c>
      <c r="L22" s="112">
        <v>9</v>
      </c>
      <c r="M22" s="112" t="s">
        <v>4826</v>
      </c>
      <c r="N22" s="112">
        <v>6</v>
      </c>
      <c r="O22" s="112" t="s">
        <v>4861</v>
      </c>
      <c r="P22" s="112">
        <v>9</v>
      </c>
      <c r="Q22" s="112" t="s">
        <v>4869</v>
      </c>
      <c r="R22" s="112">
        <v>3</v>
      </c>
      <c r="S22" s="112" t="s">
        <v>4873</v>
      </c>
      <c r="T22" s="112">
        <v>4</v>
      </c>
      <c r="U22" s="112"/>
      <c r="V22" s="112"/>
    </row>
    <row r="23" spans="1:22" ht="15">
      <c r="A23" s="112" t="s">
        <v>4828</v>
      </c>
      <c r="B23" s="112">
        <v>37</v>
      </c>
      <c r="C23" s="112" t="s">
        <v>4827</v>
      </c>
      <c r="D23" s="112">
        <v>4</v>
      </c>
      <c r="E23" s="112" t="s">
        <v>4841</v>
      </c>
      <c r="F23" s="112">
        <v>6</v>
      </c>
      <c r="G23" s="112" t="s">
        <v>4824</v>
      </c>
      <c r="H23" s="112">
        <v>10</v>
      </c>
      <c r="I23" s="112" t="s">
        <v>4825</v>
      </c>
      <c r="J23" s="112">
        <v>7</v>
      </c>
      <c r="K23" s="112" t="s">
        <v>4849</v>
      </c>
      <c r="L23" s="112">
        <v>9</v>
      </c>
      <c r="M23" s="112" t="s">
        <v>4827</v>
      </c>
      <c r="N23" s="112">
        <v>6</v>
      </c>
      <c r="O23" s="112" t="s">
        <v>4862</v>
      </c>
      <c r="P23" s="112">
        <v>9</v>
      </c>
      <c r="Q23" s="112" t="s">
        <v>4827</v>
      </c>
      <c r="R23" s="112">
        <v>2</v>
      </c>
      <c r="S23" s="112" t="s">
        <v>4874</v>
      </c>
      <c r="T23" s="112">
        <v>4</v>
      </c>
      <c r="U23" s="112"/>
      <c r="V23" s="112"/>
    </row>
    <row r="24" spans="1:22" ht="15">
      <c r="A24" s="112" t="s">
        <v>4829</v>
      </c>
      <c r="B24" s="112">
        <v>35</v>
      </c>
      <c r="C24" s="112" t="s">
        <v>4825</v>
      </c>
      <c r="D24" s="112">
        <v>4</v>
      </c>
      <c r="E24" s="112" t="s">
        <v>4842</v>
      </c>
      <c r="F24" s="112">
        <v>6</v>
      </c>
      <c r="G24" s="112" t="s">
        <v>4829</v>
      </c>
      <c r="H24" s="112">
        <v>9</v>
      </c>
      <c r="I24" s="112" t="s">
        <v>4824</v>
      </c>
      <c r="J24" s="112">
        <v>7</v>
      </c>
      <c r="K24" s="112" t="s">
        <v>4854</v>
      </c>
      <c r="L24" s="112">
        <v>8</v>
      </c>
      <c r="M24" s="112" t="s">
        <v>4825</v>
      </c>
      <c r="N24" s="112">
        <v>6</v>
      </c>
      <c r="O24" s="112" t="s">
        <v>4828</v>
      </c>
      <c r="P24" s="112">
        <v>8</v>
      </c>
      <c r="Q24" s="112" t="s">
        <v>4870</v>
      </c>
      <c r="R24" s="112">
        <v>2</v>
      </c>
      <c r="S24" s="112" t="s">
        <v>4875</v>
      </c>
      <c r="T24" s="112">
        <v>4</v>
      </c>
      <c r="U24" s="112"/>
      <c r="V24" s="112"/>
    </row>
  </sheetData>
  <printOptions/>
  <pageMargins left="0.7" right="0.7" top="0.75" bottom="0.75" header="0.3" footer="0.3"/>
  <pageSetup orientation="portrait" paperSize="9"/>
  <tableParts>
    <tablePart r:id="rId2"/>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191"/>
  <sheetViews>
    <sheetView tabSelected="1" workbookViewId="0" topLeftCell="A1">
      <pane xSplit="1" ySplit="2" topLeftCell="B3" activePane="bottomRight" state="frozen"/>
      <selection pane="topRight" activeCell="B1" sqref="B1"/>
      <selection pane="bottomLeft" activeCell="A3" sqref="A3"/>
      <selection pane="bottomRight" activeCell="A2" sqref="A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7.28125" style="2" bestFit="1" customWidth="1"/>
    <col min="31" max="31" width="13.421875" style="3" bestFit="1" customWidth="1"/>
    <col min="32" max="32" width="7.140625" style="3" bestFit="1" customWidth="1"/>
    <col min="33" max="33" width="9.421875" style="3" bestFit="1" customWidth="1"/>
    <col min="34" max="34" width="14.8515625" style="3" bestFit="1" customWidth="1"/>
    <col min="35" max="35" width="7.8515625" style="0" bestFit="1" customWidth="1"/>
    <col min="36" max="36" width="12.8515625" style="0" bestFit="1" customWidth="1"/>
    <col min="37" max="37" width="13.421875" style="0" bestFit="1" customWidth="1"/>
    <col min="38" max="38" width="10.140625" style="0" bestFit="1" customWidth="1"/>
    <col min="39" max="40" width="15.7109375" style="0" bestFit="1" customWidth="1"/>
    <col min="41" max="41" width="9.7109375" style="0" bestFit="1" customWidth="1"/>
    <col min="42" max="42" width="21.7109375" style="0" bestFit="1" customWidth="1"/>
    <col min="43" max="43" width="27.421875" style="0" bestFit="1" customWidth="1"/>
    <col min="44" max="44" width="22.57421875" style="0" bestFit="1" customWidth="1"/>
    <col min="45" max="45" width="28.421875" style="0" bestFit="1" customWidth="1"/>
    <col min="46" max="46" width="29.140625" style="0" bestFit="1" customWidth="1"/>
    <col min="47" max="47" width="33.57421875" style="0" bestFit="1" customWidth="1"/>
    <col min="48" max="48" width="18.57421875" style="0" bestFit="1" customWidth="1"/>
    <col min="49" max="49" width="22.28125" style="0" bestFit="1" customWidth="1"/>
    <col min="50" max="50" width="17.421875" style="0" bestFit="1" customWidth="1"/>
    <col min="51" max="51" width="22.00390625" style="0" bestFit="1" customWidth="1"/>
    <col min="52" max="52" width="24.28125" style="0" bestFit="1" customWidth="1"/>
    <col min="53" max="53" width="22.00390625" style="0" bestFit="1" customWidth="1"/>
    <col min="54" max="54" width="24.28125" style="0" bestFit="1" customWidth="1"/>
  </cols>
  <sheetData>
    <row r="1" spans="2:34" ht="15">
      <c r="B1" s="23" t="s">
        <v>40</v>
      </c>
      <c r="C1" s="16"/>
      <c r="D1" s="16"/>
      <c r="E1" s="16"/>
      <c r="F1" s="16"/>
      <c r="G1" s="16"/>
      <c r="H1" s="25" t="s">
        <v>44</v>
      </c>
      <c r="I1" s="24"/>
      <c r="J1" s="24"/>
      <c r="K1" s="24"/>
      <c r="L1" s="27" t="s">
        <v>45</v>
      </c>
      <c r="M1" s="26"/>
      <c r="N1" s="26"/>
      <c r="O1" s="26"/>
      <c r="P1" s="26"/>
      <c r="Q1" s="26"/>
      <c r="R1" s="22" t="s">
        <v>43</v>
      </c>
      <c r="S1" s="19"/>
      <c r="T1" s="20"/>
      <c r="U1" s="21"/>
      <c r="V1" s="19"/>
      <c r="W1" s="19"/>
      <c r="X1" s="19"/>
      <c r="Y1" s="19"/>
      <c r="Z1" s="19"/>
      <c r="AA1" s="28" t="s">
        <v>41</v>
      </c>
      <c r="AB1" s="18"/>
      <c r="AC1" s="29" t="s">
        <v>42</v>
      </c>
      <c r="AD1"/>
      <c r="AE1"/>
      <c r="AF1"/>
      <c r="AG1"/>
      <c r="AH1"/>
    </row>
    <row r="2" spans="1:56" ht="30" customHeight="1">
      <c r="A2" s="11" t="s">
        <v>5</v>
      </c>
      <c r="B2" s="8" t="s">
        <v>2</v>
      </c>
      <c r="C2" s="8" t="s">
        <v>8</v>
      </c>
      <c r="D2" s="9" t="s">
        <v>46</v>
      </c>
      <c r="E2" s="10" t="s">
        <v>4</v>
      </c>
      <c r="F2" s="8" t="s">
        <v>49</v>
      </c>
      <c r="G2" s="8" t="s">
        <v>11</v>
      </c>
      <c r="H2" s="8" t="s">
        <v>47</v>
      </c>
      <c r="I2" s="8" t="s">
        <v>48</v>
      </c>
      <c r="J2" s="8" t="s">
        <v>78</v>
      </c>
      <c r="K2" s="8" t="s">
        <v>10</v>
      </c>
      <c r="L2" s="8" t="s">
        <v>27</v>
      </c>
      <c r="M2" s="8" t="s">
        <v>15</v>
      </c>
      <c r="N2" s="8" t="s">
        <v>16</v>
      </c>
      <c r="O2" s="8" t="s">
        <v>13</v>
      </c>
      <c r="P2" s="8" t="s">
        <v>28</v>
      </c>
      <c r="Q2" s="8" t="s">
        <v>29</v>
      </c>
      <c r="R2" s="13" t="s">
        <v>32</v>
      </c>
      <c r="S2" s="13" t="s">
        <v>33</v>
      </c>
      <c r="T2" s="13" t="s">
        <v>34</v>
      </c>
      <c r="U2" s="13" t="s">
        <v>35</v>
      </c>
      <c r="V2" s="13" t="s">
        <v>36</v>
      </c>
      <c r="W2" s="13" t="s">
        <v>37</v>
      </c>
      <c r="X2" s="13" t="s">
        <v>138</v>
      </c>
      <c r="Y2" s="13" t="s">
        <v>38</v>
      </c>
      <c r="Z2" s="13" t="s">
        <v>171</v>
      </c>
      <c r="AA2" s="11" t="s">
        <v>12</v>
      </c>
      <c r="AB2" s="11" t="s">
        <v>39</v>
      </c>
      <c r="AC2" s="8" t="s">
        <v>26</v>
      </c>
      <c r="AD2" s="13" t="s">
        <v>1801</v>
      </c>
      <c r="AE2" s="13" t="s">
        <v>1802</v>
      </c>
      <c r="AF2" s="13" t="s">
        <v>1803</v>
      </c>
      <c r="AG2" s="13" t="s">
        <v>1804</v>
      </c>
      <c r="AH2" s="13" t="s">
        <v>1805</v>
      </c>
      <c r="AI2" s="13" t="s">
        <v>1806</v>
      </c>
      <c r="AJ2" s="13" t="s">
        <v>1807</v>
      </c>
      <c r="AK2" s="13" t="s">
        <v>1808</v>
      </c>
      <c r="AL2" s="13" t="s">
        <v>1809</v>
      </c>
      <c r="AM2" s="13" t="s">
        <v>1810</v>
      </c>
      <c r="AN2" s="13" t="s">
        <v>1811</v>
      </c>
      <c r="AO2" s="13" t="s">
        <v>3061</v>
      </c>
      <c r="AP2" s="118" t="s">
        <v>4774</v>
      </c>
      <c r="AQ2" s="118" t="s">
        <v>4775</v>
      </c>
      <c r="AR2" s="118" t="s">
        <v>4776</v>
      </c>
      <c r="AS2" s="118" t="s">
        <v>4777</v>
      </c>
      <c r="AT2" s="118" t="s">
        <v>4778</v>
      </c>
      <c r="AU2" s="118" t="s">
        <v>4779</v>
      </c>
      <c r="AV2" s="118" t="s">
        <v>4780</v>
      </c>
      <c r="AW2" s="118" t="s">
        <v>4781</v>
      </c>
      <c r="AX2" s="118" t="s">
        <v>4783</v>
      </c>
      <c r="AY2" s="118" t="s">
        <v>4888</v>
      </c>
      <c r="AZ2" s="118" t="s">
        <v>4890</v>
      </c>
      <c r="BA2" s="118" t="s">
        <v>4891</v>
      </c>
      <c r="BB2" s="118" t="s">
        <v>4892</v>
      </c>
      <c r="BC2" s="3"/>
      <c r="BD2" s="3"/>
    </row>
    <row r="3" spans="1:56" ht="15" customHeight="1">
      <c r="A3" s="65" t="s">
        <v>223</v>
      </c>
      <c r="B3" s="66"/>
      <c r="C3" s="66" t="s">
        <v>65</v>
      </c>
      <c r="D3" s="67">
        <v>189.72666608559808</v>
      </c>
      <c r="E3" s="69">
        <v>97.26038566944355</v>
      </c>
      <c r="F3" s="96" t="s">
        <v>2661</v>
      </c>
      <c r="G3" s="66"/>
      <c r="H3" s="70" t="s">
        <v>1812</v>
      </c>
      <c r="I3" s="71"/>
      <c r="J3" s="71"/>
      <c r="K3" s="70" t="s">
        <v>1812</v>
      </c>
      <c r="L3" s="74">
        <v>331.8009636322312</v>
      </c>
      <c r="M3" s="75">
        <v>6304.77490234375</v>
      </c>
      <c r="N3" s="75">
        <v>2874.440185546875</v>
      </c>
      <c r="O3" s="76"/>
      <c r="P3" s="77"/>
      <c r="Q3" s="77"/>
      <c r="R3" s="48">
        <v>9</v>
      </c>
      <c r="S3" s="48"/>
      <c r="T3" s="48"/>
      <c r="U3" s="49">
        <v>218.675057</v>
      </c>
      <c r="V3" s="49">
        <v>0.002174</v>
      </c>
      <c r="W3" s="49">
        <v>0.011947</v>
      </c>
      <c r="X3" s="49">
        <v>1.323939</v>
      </c>
      <c r="Y3" s="49">
        <v>0.2222222222222222</v>
      </c>
      <c r="Z3" s="49"/>
      <c r="AA3" s="72">
        <v>3</v>
      </c>
      <c r="AB3" s="72"/>
      <c r="AC3" s="73"/>
      <c r="AD3" s="79" t="s">
        <v>1812</v>
      </c>
      <c r="AE3" s="79" t="s">
        <v>2001</v>
      </c>
      <c r="AF3" s="79" t="s">
        <v>2186</v>
      </c>
      <c r="AG3" s="79" t="s">
        <v>2364</v>
      </c>
      <c r="AH3" s="79" t="s">
        <v>2472</v>
      </c>
      <c r="AI3" s="79">
        <v>356238</v>
      </c>
      <c r="AJ3" s="79">
        <v>984</v>
      </c>
      <c r="AK3" s="79">
        <v>1848</v>
      </c>
      <c r="AL3" s="79">
        <v>926</v>
      </c>
      <c r="AM3" s="79" t="s">
        <v>2850</v>
      </c>
      <c r="AN3" s="98" t="s">
        <v>2851</v>
      </c>
      <c r="AO3" s="79" t="str">
        <f>REPLACE(INDEX(GroupVertices[Group],MATCH(Vertices[[#This Row],[Vertex]],GroupVertices[Vertex],0)),1,1,"")</f>
        <v>6</v>
      </c>
      <c r="AP3" s="48">
        <v>6</v>
      </c>
      <c r="AQ3" s="49">
        <v>4.651162790697675</v>
      </c>
      <c r="AR3" s="48">
        <v>0</v>
      </c>
      <c r="AS3" s="49">
        <v>0</v>
      </c>
      <c r="AT3" s="48">
        <v>0</v>
      </c>
      <c r="AU3" s="49">
        <v>0</v>
      </c>
      <c r="AV3" s="48">
        <v>123</v>
      </c>
      <c r="AW3" s="49">
        <v>95.34883720930233</v>
      </c>
      <c r="AX3" s="48">
        <v>129</v>
      </c>
      <c r="AY3" s="119" t="s">
        <v>4889</v>
      </c>
      <c r="AZ3" s="119" t="s">
        <v>4889</v>
      </c>
      <c r="BA3" s="119" t="s">
        <v>4889</v>
      </c>
      <c r="BB3" s="119" t="s">
        <v>4889</v>
      </c>
      <c r="BC3" s="3"/>
      <c r="BD3" s="3"/>
    </row>
    <row r="4" spans="1:59" ht="15">
      <c r="A4" s="65" t="s">
        <v>341</v>
      </c>
      <c r="B4" s="66"/>
      <c r="C4" s="66" t="s">
        <v>65</v>
      </c>
      <c r="D4" s="67">
        <v>165.72918332670184</v>
      </c>
      <c r="E4" s="69">
        <v>100</v>
      </c>
      <c r="F4" s="96" t="s">
        <v>2662</v>
      </c>
      <c r="G4" s="66"/>
      <c r="H4" s="70" t="s">
        <v>1813</v>
      </c>
      <c r="I4" s="71"/>
      <c r="J4" s="71"/>
      <c r="K4" s="70" t="s">
        <v>1813</v>
      </c>
      <c r="L4" s="74">
        <v>45.492094153180204</v>
      </c>
      <c r="M4" s="75">
        <v>5756.2255859375</v>
      </c>
      <c r="N4" s="75">
        <v>2812.5390625</v>
      </c>
      <c r="O4" s="76"/>
      <c r="P4" s="77"/>
      <c r="Q4" s="77"/>
      <c r="R4" s="48">
        <v>2</v>
      </c>
      <c r="S4" s="81"/>
      <c r="T4" s="81"/>
      <c r="U4" s="49">
        <v>0</v>
      </c>
      <c r="V4" s="49">
        <v>0.001724</v>
      </c>
      <c r="W4" s="49">
        <v>0.002788</v>
      </c>
      <c r="X4" s="49">
        <v>0.394079</v>
      </c>
      <c r="Y4" s="49">
        <v>1</v>
      </c>
      <c r="Z4" s="49"/>
      <c r="AA4" s="72">
        <v>4</v>
      </c>
      <c r="AB4" s="72"/>
      <c r="AC4" s="73"/>
      <c r="AD4" s="79" t="s">
        <v>1813</v>
      </c>
      <c r="AE4" s="79" t="s">
        <v>2002</v>
      </c>
      <c r="AF4" s="79" t="s">
        <v>2187</v>
      </c>
      <c r="AG4" s="79" t="s">
        <v>2365</v>
      </c>
      <c r="AH4" s="79" t="s">
        <v>2473</v>
      </c>
      <c r="AI4" s="79">
        <v>48057</v>
      </c>
      <c r="AJ4" s="79">
        <v>457</v>
      </c>
      <c r="AK4" s="79">
        <v>319</v>
      </c>
      <c r="AL4" s="79">
        <v>1084</v>
      </c>
      <c r="AM4" s="79" t="s">
        <v>2850</v>
      </c>
      <c r="AN4" s="98" t="s">
        <v>2852</v>
      </c>
      <c r="AO4" s="79" t="str">
        <f>REPLACE(INDEX(GroupVertices[Group],MATCH(Vertices[[#This Row],[Vertex]],GroupVertices[Vertex],0)),1,1,"")</f>
        <v>6</v>
      </c>
      <c r="AP4" s="48">
        <v>1</v>
      </c>
      <c r="AQ4" s="49">
        <v>5.555555555555555</v>
      </c>
      <c r="AR4" s="48">
        <v>0</v>
      </c>
      <c r="AS4" s="49">
        <v>0</v>
      </c>
      <c r="AT4" s="48">
        <v>0</v>
      </c>
      <c r="AU4" s="49">
        <v>0</v>
      </c>
      <c r="AV4" s="48">
        <v>17</v>
      </c>
      <c r="AW4" s="49">
        <v>94.44444444444444</v>
      </c>
      <c r="AX4" s="48">
        <v>18</v>
      </c>
      <c r="AY4" s="48"/>
      <c r="AZ4" s="48"/>
      <c r="BA4" s="48"/>
      <c r="BB4" s="48"/>
      <c r="BC4" s="2"/>
      <c r="BD4" s="3"/>
      <c r="BE4" s="3"/>
      <c r="BF4" s="3"/>
      <c r="BG4" s="3"/>
    </row>
    <row r="5" spans="1:59" ht="15">
      <c r="A5" s="65" t="s">
        <v>224</v>
      </c>
      <c r="B5" s="66"/>
      <c r="C5" s="66" t="s">
        <v>65</v>
      </c>
      <c r="D5" s="67">
        <v>168.91406832065545</v>
      </c>
      <c r="E5" s="69">
        <v>94.84834025205572</v>
      </c>
      <c r="F5" s="96" t="s">
        <v>2663</v>
      </c>
      <c r="G5" s="66"/>
      <c r="H5" s="70" t="s">
        <v>1814</v>
      </c>
      <c r="I5" s="71"/>
      <c r="J5" s="71"/>
      <c r="K5" s="70" t="s">
        <v>1814</v>
      </c>
      <c r="L5" s="74">
        <v>83.49028051302284</v>
      </c>
      <c r="M5" s="75">
        <v>6175.44873046875</v>
      </c>
      <c r="N5" s="75">
        <v>1924.2789306640625</v>
      </c>
      <c r="O5" s="76"/>
      <c r="P5" s="77"/>
      <c r="Q5" s="77"/>
      <c r="R5" s="48">
        <v>14</v>
      </c>
      <c r="S5" s="81"/>
      <c r="T5" s="81"/>
      <c r="U5" s="49">
        <v>411.203678</v>
      </c>
      <c r="V5" s="49">
        <v>0.002232</v>
      </c>
      <c r="W5" s="49">
        <v>0.015679</v>
      </c>
      <c r="X5" s="49">
        <v>1.960664</v>
      </c>
      <c r="Y5" s="49">
        <v>0.21978021978021978</v>
      </c>
      <c r="Z5" s="49"/>
      <c r="AA5" s="72">
        <v>5</v>
      </c>
      <c r="AB5" s="72"/>
      <c r="AC5" s="73"/>
      <c r="AD5" s="79" t="s">
        <v>1814</v>
      </c>
      <c r="AE5" s="79" t="s">
        <v>2003</v>
      </c>
      <c r="AF5" s="79" t="s">
        <v>2188</v>
      </c>
      <c r="AG5" s="79" t="s">
        <v>2364</v>
      </c>
      <c r="AH5" s="79" t="s">
        <v>2474</v>
      </c>
      <c r="AI5" s="79">
        <v>88958</v>
      </c>
      <c r="AJ5" s="79">
        <v>696</v>
      </c>
      <c r="AK5" s="79">
        <v>1116</v>
      </c>
      <c r="AL5" s="79">
        <v>139</v>
      </c>
      <c r="AM5" s="79" t="s">
        <v>2850</v>
      </c>
      <c r="AN5" s="98" t="s">
        <v>2853</v>
      </c>
      <c r="AO5" s="79" t="str">
        <f>REPLACE(INDEX(GroupVertices[Group],MATCH(Vertices[[#This Row],[Vertex]],GroupVertices[Vertex],0)),1,1,"")</f>
        <v>6</v>
      </c>
      <c r="AP5" s="48">
        <v>6</v>
      </c>
      <c r="AQ5" s="49">
        <v>5.405405405405405</v>
      </c>
      <c r="AR5" s="48">
        <v>1</v>
      </c>
      <c r="AS5" s="49">
        <v>0.9009009009009009</v>
      </c>
      <c r="AT5" s="48">
        <v>0</v>
      </c>
      <c r="AU5" s="49">
        <v>0</v>
      </c>
      <c r="AV5" s="48">
        <v>104</v>
      </c>
      <c r="AW5" s="49">
        <v>93.69369369369369</v>
      </c>
      <c r="AX5" s="48">
        <v>111</v>
      </c>
      <c r="AY5" s="119" t="s">
        <v>4889</v>
      </c>
      <c r="AZ5" s="119" t="s">
        <v>4889</v>
      </c>
      <c r="BA5" s="119" t="s">
        <v>4889</v>
      </c>
      <c r="BB5" s="119" t="s">
        <v>4889</v>
      </c>
      <c r="BC5" s="2"/>
      <c r="BD5" s="3"/>
      <c r="BE5" s="3"/>
      <c r="BF5" s="3"/>
      <c r="BG5" s="3"/>
    </row>
    <row r="6" spans="1:59" ht="15">
      <c r="A6" s="65" t="s">
        <v>225</v>
      </c>
      <c r="B6" s="66"/>
      <c r="C6" s="66" t="s">
        <v>65</v>
      </c>
      <c r="D6" s="67">
        <v>164.56661192356432</v>
      </c>
      <c r="E6" s="69">
        <v>98.92862053391615</v>
      </c>
      <c r="F6" s="96" t="s">
        <v>2664</v>
      </c>
      <c r="G6" s="66"/>
      <c r="H6" s="70" t="s">
        <v>1815</v>
      </c>
      <c r="I6" s="71"/>
      <c r="J6" s="71"/>
      <c r="K6" s="70" t="s">
        <v>1815</v>
      </c>
      <c r="L6" s="74">
        <v>31.62170168472099</v>
      </c>
      <c r="M6" s="75">
        <v>5707.75146484375</v>
      </c>
      <c r="N6" s="75">
        <v>1827.253173828125</v>
      </c>
      <c r="O6" s="76"/>
      <c r="P6" s="77"/>
      <c r="Q6" s="77"/>
      <c r="R6" s="48">
        <v>5</v>
      </c>
      <c r="S6" s="81"/>
      <c r="T6" s="81"/>
      <c r="U6" s="49">
        <v>85.517134</v>
      </c>
      <c r="V6" s="49">
        <v>0.001862</v>
      </c>
      <c r="W6" s="49">
        <v>0.004194</v>
      </c>
      <c r="X6" s="49">
        <v>0.83624</v>
      </c>
      <c r="Y6" s="49">
        <v>0.2</v>
      </c>
      <c r="Z6" s="49"/>
      <c r="AA6" s="72">
        <v>6</v>
      </c>
      <c r="AB6" s="72"/>
      <c r="AC6" s="73"/>
      <c r="AD6" s="79" t="s">
        <v>1815</v>
      </c>
      <c r="AE6" s="79" t="s">
        <v>2004</v>
      </c>
      <c r="AF6" s="79" t="s">
        <v>2189</v>
      </c>
      <c r="AG6" s="79" t="s">
        <v>2366</v>
      </c>
      <c r="AH6" s="79" t="s">
        <v>2475</v>
      </c>
      <c r="AI6" s="79">
        <v>33127</v>
      </c>
      <c r="AJ6" s="79">
        <v>370</v>
      </c>
      <c r="AK6" s="79">
        <v>191</v>
      </c>
      <c r="AL6" s="79">
        <v>112</v>
      </c>
      <c r="AM6" s="79" t="s">
        <v>2850</v>
      </c>
      <c r="AN6" s="98" t="s">
        <v>2854</v>
      </c>
      <c r="AO6" s="79" t="str">
        <f>REPLACE(INDEX(GroupVertices[Group],MATCH(Vertices[[#This Row],[Vertex]],GroupVertices[Vertex],0)),1,1,"")</f>
        <v>6</v>
      </c>
      <c r="AP6" s="48">
        <v>7</v>
      </c>
      <c r="AQ6" s="49">
        <v>5.343511450381679</v>
      </c>
      <c r="AR6" s="48">
        <v>1</v>
      </c>
      <c r="AS6" s="49">
        <v>0.7633587786259542</v>
      </c>
      <c r="AT6" s="48">
        <v>0</v>
      </c>
      <c r="AU6" s="49">
        <v>0</v>
      </c>
      <c r="AV6" s="48">
        <v>123</v>
      </c>
      <c r="AW6" s="49">
        <v>93.89312977099236</v>
      </c>
      <c r="AX6" s="48">
        <v>131</v>
      </c>
      <c r="AY6" s="119" t="s">
        <v>4889</v>
      </c>
      <c r="AZ6" s="119" t="s">
        <v>4889</v>
      </c>
      <c r="BA6" s="119" t="s">
        <v>4889</v>
      </c>
      <c r="BB6" s="119" t="s">
        <v>4889</v>
      </c>
      <c r="BC6" s="2"/>
      <c r="BD6" s="3"/>
      <c r="BE6" s="3"/>
      <c r="BF6" s="3"/>
      <c r="BG6" s="3"/>
    </row>
    <row r="7" spans="1:59" ht="15">
      <c r="A7" s="65" t="s">
        <v>342</v>
      </c>
      <c r="B7" s="66"/>
      <c r="C7" s="66" t="s">
        <v>65</v>
      </c>
      <c r="D7" s="67">
        <v>187.93538728065667</v>
      </c>
      <c r="E7" s="69">
        <v>99.98071925897946</v>
      </c>
      <c r="F7" s="96" t="s">
        <v>2665</v>
      </c>
      <c r="G7" s="66"/>
      <c r="H7" s="70" t="s">
        <v>1816</v>
      </c>
      <c r="I7" s="71"/>
      <c r="J7" s="71"/>
      <c r="K7" s="70" t="s">
        <v>1816</v>
      </c>
      <c r="L7" s="74">
        <v>310.4295966969039</v>
      </c>
      <c r="M7" s="75">
        <v>5412.99267578125</v>
      </c>
      <c r="N7" s="75">
        <v>631.8811645507812</v>
      </c>
      <c r="O7" s="76"/>
      <c r="P7" s="77"/>
      <c r="Q7" s="77"/>
      <c r="R7" s="48">
        <v>2</v>
      </c>
      <c r="S7" s="81"/>
      <c r="T7" s="81"/>
      <c r="U7" s="49">
        <v>1.538982</v>
      </c>
      <c r="V7" s="49">
        <v>0.00155</v>
      </c>
      <c r="W7" s="49">
        <v>0.00114</v>
      </c>
      <c r="X7" s="49">
        <v>0.429495</v>
      </c>
      <c r="Y7" s="49">
        <v>0</v>
      </c>
      <c r="Z7" s="49"/>
      <c r="AA7" s="72">
        <v>7</v>
      </c>
      <c r="AB7" s="72"/>
      <c r="AC7" s="73"/>
      <c r="AD7" s="79" t="s">
        <v>1816</v>
      </c>
      <c r="AE7" s="79" t="s">
        <v>2005</v>
      </c>
      <c r="AF7" s="79" t="s">
        <v>2190</v>
      </c>
      <c r="AG7" s="79" t="s">
        <v>2367</v>
      </c>
      <c r="AH7" s="79" t="s">
        <v>2476</v>
      </c>
      <c r="AI7" s="79">
        <v>333234</v>
      </c>
      <c r="AJ7" s="79">
        <v>2499</v>
      </c>
      <c r="AK7" s="79">
        <v>7789</v>
      </c>
      <c r="AL7" s="79">
        <v>212</v>
      </c>
      <c r="AM7" s="79" t="s">
        <v>2850</v>
      </c>
      <c r="AN7" s="98" t="s">
        <v>2855</v>
      </c>
      <c r="AO7" s="79" t="str">
        <f>REPLACE(INDEX(GroupVertices[Group],MATCH(Vertices[[#This Row],[Vertex]],GroupVertices[Vertex],0)),1,1,"")</f>
        <v>6</v>
      </c>
      <c r="AP7" s="48">
        <v>1</v>
      </c>
      <c r="AQ7" s="49">
        <v>2.3255813953488373</v>
      </c>
      <c r="AR7" s="48">
        <v>3</v>
      </c>
      <c r="AS7" s="49">
        <v>6.976744186046512</v>
      </c>
      <c r="AT7" s="48">
        <v>0</v>
      </c>
      <c r="AU7" s="49">
        <v>0</v>
      </c>
      <c r="AV7" s="48">
        <v>39</v>
      </c>
      <c r="AW7" s="49">
        <v>90.69767441860465</v>
      </c>
      <c r="AX7" s="48">
        <v>43</v>
      </c>
      <c r="AY7" s="48"/>
      <c r="AZ7" s="48"/>
      <c r="BA7" s="48"/>
      <c r="BB7" s="48"/>
      <c r="BC7" s="2"/>
      <c r="BD7" s="3"/>
      <c r="BE7" s="3"/>
      <c r="BF7" s="3"/>
      <c r="BG7" s="3"/>
    </row>
    <row r="8" spans="1:59" ht="15">
      <c r="A8" s="65" t="s">
        <v>226</v>
      </c>
      <c r="B8" s="66"/>
      <c r="C8" s="66" t="s">
        <v>65</v>
      </c>
      <c r="D8" s="67">
        <v>185.17527301705238</v>
      </c>
      <c r="E8" s="69">
        <v>98.77630840275546</v>
      </c>
      <c r="F8" s="96" t="s">
        <v>2666</v>
      </c>
      <c r="G8" s="66"/>
      <c r="H8" s="70" t="s">
        <v>1817</v>
      </c>
      <c r="I8" s="71"/>
      <c r="J8" s="71"/>
      <c r="K8" s="70" t="s">
        <v>1817</v>
      </c>
      <c r="L8" s="74">
        <v>277.49925969509513</v>
      </c>
      <c r="M8" s="75">
        <v>5856.0595703125</v>
      </c>
      <c r="N8" s="75">
        <v>783.890869140625</v>
      </c>
      <c r="O8" s="76"/>
      <c r="P8" s="77"/>
      <c r="Q8" s="77"/>
      <c r="R8" s="48">
        <v>5</v>
      </c>
      <c r="S8" s="81"/>
      <c r="T8" s="81"/>
      <c r="U8" s="49">
        <v>97.674635</v>
      </c>
      <c r="V8" s="49">
        <v>0.001927</v>
      </c>
      <c r="W8" s="49">
        <v>0.007103</v>
      </c>
      <c r="X8" s="49">
        <v>0.807851</v>
      </c>
      <c r="Y8" s="49">
        <v>0.3</v>
      </c>
      <c r="Z8" s="49"/>
      <c r="AA8" s="72">
        <v>8</v>
      </c>
      <c r="AB8" s="72"/>
      <c r="AC8" s="73"/>
      <c r="AD8" s="79" t="s">
        <v>1817</v>
      </c>
      <c r="AE8" s="79" t="s">
        <v>2006</v>
      </c>
      <c r="AF8" s="79" t="s">
        <v>2191</v>
      </c>
      <c r="AG8" s="79" t="s">
        <v>2364</v>
      </c>
      <c r="AH8" s="79" t="s">
        <v>2477</v>
      </c>
      <c r="AI8" s="79">
        <v>297788</v>
      </c>
      <c r="AJ8" s="79">
        <v>1092</v>
      </c>
      <c r="AK8" s="79">
        <v>2829</v>
      </c>
      <c r="AL8" s="79">
        <v>130</v>
      </c>
      <c r="AM8" s="79" t="s">
        <v>2850</v>
      </c>
      <c r="AN8" s="98" t="s">
        <v>2856</v>
      </c>
      <c r="AO8" s="79" t="str">
        <f>REPLACE(INDEX(GroupVertices[Group],MATCH(Vertices[[#This Row],[Vertex]],GroupVertices[Vertex],0)),1,1,"")</f>
        <v>6</v>
      </c>
      <c r="AP8" s="48">
        <v>3</v>
      </c>
      <c r="AQ8" s="49">
        <v>2.5</v>
      </c>
      <c r="AR8" s="48">
        <v>2</v>
      </c>
      <c r="AS8" s="49">
        <v>1.6666666666666667</v>
      </c>
      <c r="AT8" s="48">
        <v>0</v>
      </c>
      <c r="AU8" s="49">
        <v>0</v>
      </c>
      <c r="AV8" s="48">
        <v>115</v>
      </c>
      <c r="AW8" s="49">
        <v>95.83333333333333</v>
      </c>
      <c r="AX8" s="48">
        <v>120</v>
      </c>
      <c r="AY8" s="119" t="s">
        <v>4889</v>
      </c>
      <c r="AZ8" s="119" t="s">
        <v>4889</v>
      </c>
      <c r="BA8" s="119" t="s">
        <v>4889</v>
      </c>
      <c r="BB8" s="119" t="s">
        <v>4889</v>
      </c>
      <c r="BC8" s="2"/>
      <c r="BD8" s="3"/>
      <c r="BE8" s="3"/>
      <c r="BF8" s="3"/>
      <c r="BG8" s="3"/>
    </row>
    <row r="9" spans="1:59" ht="15">
      <c r="A9" s="65" t="s">
        <v>227</v>
      </c>
      <c r="B9" s="66"/>
      <c r="C9" s="66" t="s">
        <v>65</v>
      </c>
      <c r="D9" s="67">
        <v>164.14923866697913</v>
      </c>
      <c r="E9" s="69">
        <v>100</v>
      </c>
      <c r="F9" s="96" t="s">
        <v>2667</v>
      </c>
      <c r="G9" s="66"/>
      <c r="H9" s="70" t="s">
        <v>1818</v>
      </c>
      <c r="I9" s="71"/>
      <c r="J9" s="71"/>
      <c r="K9" s="70" t="s">
        <v>1818</v>
      </c>
      <c r="L9" s="74">
        <v>26.64211001486557</v>
      </c>
      <c r="M9" s="75">
        <v>9412.5927734375</v>
      </c>
      <c r="N9" s="75">
        <v>1155.3233642578125</v>
      </c>
      <c r="O9" s="76"/>
      <c r="P9" s="77"/>
      <c r="Q9" s="77"/>
      <c r="R9" s="48">
        <v>1</v>
      </c>
      <c r="S9" s="81"/>
      <c r="T9" s="81"/>
      <c r="U9" s="49">
        <v>0</v>
      </c>
      <c r="V9" s="49">
        <v>0.001256</v>
      </c>
      <c r="W9" s="49">
        <v>6.4E-05</v>
      </c>
      <c r="X9" s="49">
        <v>0.397007</v>
      </c>
      <c r="Y9" s="49">
        <v>0</v>
      </c>
      <c r="Z9" s="49"/>
      <c r="AA9" s="72">
        <v>9</v>
      </c>
      <c r="AB9" s="72"/>
      <c r="AC9" s="73"/>
      <c r="AD9" s="79" t="s">
        <v>1818</v>
      </c>
      <c r="AE9" s="79" t="s">
        <v>2007</v>
      </c>
      <c r="AF9" s="79" t="s">
        <v>2192</v>
      </c>
      <c r="AG9" s="79" t="s">
        <v>2368</v>
      </c>
      <c r="AH9" s="79" t="s">
        <v>2478</v>
      </c>
      <c r="AI9" s="79">
        <v>27767</v>
      </c>
      <c r="AJ9" s="79">
        <v>736</v>
      </c>
      <c r="AK9" s="79">
        <v>769</v>
      </c>
      <c r="AL9" s="79">
        <v>86</v>
      </c>
      <c r="AM9" s="79" t="s">
        <v>2850</v>
      </c>
      <c r="AN9" s="98" t="s">
        <v>2857</v>
      </c>
      <c r="AO9" s="79" t="str">
        <f>REPLACE(INDEX(GroupVertices[Group],MATCH(Vertices[[#This Row],[Vertex]],GroupVertices[Vertex],0)),1,1,"")</f>
        <v>9</v>
      </c>
      <c r="AP9" s="48">
        <v>3</v>
      </c>
      <c r="AQ9" s="49">
        <v>3.260869565217391</v>
      </c>
      <c r="AR9" s="48">
        <v>2</v>
      </c>
      <c r="AS9" s="49">
        <v>2.1739130434782608</v>
      </c>
      <c r="AT9" s="48">
        <v>0</v>
      </c>
      <c r="AU9" s="49">
        <v>0</v>
      </c>
      <c r="AV9" s="48">
        <v>87</v>
      </c>
      <c r="AW9" s="49">
        <v>94.56521739130434</v>
      </c>
      <c r="AX9" s="48">
        <v>92</v>
      </c>
      <c r="AY9" s="119" t="s">
        <v>4889</v>
      </c>
      <c r="AZ9" s="119" t="s">
        <v>4889</v>
      </c>
      <c r="BA9" s="119" t="s">
        <v>4889</v>
      </c>
      <c r="BB9" s="119" t="s">
        <v>4889</v>
      </c>
      <c r="BC9" s="2"/>
      <c r="BD9" s="3"/>
      <c r="BE9" s="3"/>
      <c r="BF9" s="3"/>
      <c r="BG9" s="3"/>
    </row>
    <row r="10" spans="1:59" ht="15">
      <c r="A10" s="65" t="s">
        <v>343</v>
      </c>
      <c r="B10" s="66"/>
      <c r="C10" s="66" t="s">
        <v>65</v>
      </c>
      <c r="D10" s="67">
        <v>164.64074239749513</v>
      </c>
      <c r="E10" s="69">
        <v>98.01834510675003</v>
      </c>
      <c r="F10" s="96" t="s">
        <v>2668</v>
      </c>
      <c r="G10" s="66"/>
      <c r="H10" s="70" t="s">
        <v>1819</v>
      </c>
      <c r="I10" s="71"/>
      <c r="J10" s="71"/>
      <c r="K10" s="70" t="s">
        <v>1819</v>
      </c>
      <c r="L10" s="74">
        <v>32.50613662309829</v>
      </c>
      <c r="M10" s="75">
        <v>9051.568359375</v>
      </c>
      <c r="N10" s="75">
        <v>915.7417602539062</v>
      </c>
      <c r="O10" s="76"/>
      <c r="P10" s="77"/>
      <c r="Q10" s="77"/>
      <c r="R10" s="48">
        <v>3</v>
      </c>
      <c r="S10" s="81"/>
      <c r="T10" s="81"/>
      <c r="U10" s="49">
        <v>158.175</v>
      </c>
      <c r="V10" s="49">
        <v>0.001558</v>
      </c>
      <c r="W10" s="49">
        <v>0.000629</v>
      </c>
      <c r="X10" s="49">
        <v>0.871788</v>
      </c>
      <c r="Y10" s="49">
        <v>0</v>
      </c>
      <c r="Z10" s="49"/>
      <c r="AA10" s="72">
        <v>10</v>
      </c>
      <c r="AB10" s="72"/>
      <c r="AC10" s="73"/>
      <c r="AD10" s="79" t="s">
        <v>1819</v>
      </c>
      <c r="AE10" s="79" t="s">
        <v>2008</v>
      </c>
      <c r="AF10" s="79" t="s">
        <v>2193</v>
      </c>
      <c r="AG10" s="79" t="s">
        <v>2369</v>
      </c>
      <c r="AH10" s="79" t="s">
        <v>2479</v>
      </c>
      <c r="AI10" s="79">
        <v>34079</v>
      </c>
      <c r="AJ10" s="79">
        <v>259</v>
      </c>
      <c r="AK10" s="79">
        <v>485</v>
      </c>
      <c r="AL10" s="79">
        <v>27</v>
      </c>
      <c r="AM10" s="79" t="s">
        <v>2850</v>
      </c>
      <c r="AN10" s="98" t="s">
        <v>2858</v>
      </c>
      <c r="AO10" s="79" t="str">
        <f>REPLACE(INDEX(GroupVertices[Group],MATCH(Vertices[[#This Row],[Vertex]],GroupVertices[Vertex],0)),1,1,"")</f>
        <v>9</v>
      </c>
      <c r="AP10" s="48">
        <v>1</v>
      </c>
      <c r="AQ10" s="49">
        <v>1.8518518518518519</v>
      </c>
      <c r="AR10" s="48">
        <v>0</v>
      </c>
      <c r="AS10" s="49">
        <v>0</v>
      </c>
      <c r="AT10" s="48">
        <v>0</v>
      </c>
      <c r="AU10" s="49">
        <v>0</v>
      </c>
      <c r="AV10" s="48">
        <v>53</v>
      </c>
      <c r="AW10" s="49">
        <v>98.14814814814815</v>
      </c>
      <c r="AX10" s="48">
        <v>54</v>
      </c>
      <c r="AY10" s="48"/>
      <c r="AZ10" s="48"/>
      <c r="BA10" s="48"/>
      <c r="BB10" s="48"/>
      <c r="BC10" s="2"/>
      <c r="BD10" s="3"/>
      <c r="BE10" s="3"/>
      <c r="BF10" s="3"/>
      <c r="BG10" s="3"/>
    </row>
    <row r="11" spans="1:59" ht="15">
      <c r="A11" s="65" t="s">
        <v>228</v>
      </c>
      <c r="B11" s="66"/>
      <c r="C11" s="66" t="s">
        <v>65</v>
      </c>
      <c r="D11" s="67">
        <v>197.49767334071623</v>
      </c>
      <c r="E11" s="69">
        <v>99.78528435040745</v>
      </c>
      <c r="F11" s="96" t="s">
        <v>2669</v>
      </c>
      <c r="G11" s="66"/>
      <c r="H11" s="70" t="s">
        <v>1820</v>
      </c>
      <c r="I11" s="71"/>
      <c r="J11" s="71"/>
      <c r="K11" s="70" t="s">
        <v>1820</v>
      </c>
      <c r="L11" s="74">
        <v>424.5152005495001</v>
      </c>
      <c r="M11" s="75">
        <v>1138.0728759765625</v>
      </c>
      <c r="N11" s="75">
        <v>4341.6708984375</v>
      </c>
      <c r="O11" s="76"/>
      <c r="P11" s="77"/>
      <c r="Q11" s="77"/>
      <c r="R11" s="48">
        <v>2</v>
      </c>
      <c r="S11" s="81"/>
      <c r="T11" s="81"/>
      <c r="U11" s="49">
        <v>17.138528</v>
      </c>
      <c r="V11" s="49">
        <v>0.00134</v>
      </c>
      <c r="W11" s="49">
        <v>6.9E-05</v>
      </c>
      <c r="X11" s="49">
        <v>0.748151</v>
      </c>
      <c r="Y11" s="49">
        <v>0</v>
      </c>
      <c r="Z11" s="49"/>
      <c r="AA11" s="72">
        <v>11</v>
      </c>
      <c r="AB11" s="72"/>
      <c r="AC11" s="73"/>
      <c r="AD11" s="79" t="s">
        <v>1820</v>
      </c>
      <c r="AE11" s="79" t="s">
        <v>2009</v>
      </c>
      <c r="AF11" s="79" t="s">
        <v>2194</v>
      </c>
      <c r="AG11" s="79" t="s">
        <v>2370</v>
      </c>
      <c r="AH11" s="79" t="s">
        <v>2480</v>
      </c>
      <c r="AI11" s="79">
        <v>456035</v>
      </c>
      <c r="AJ11" s="79">
        <v>2822</v>
      </c>
      <c r="AK11" s="79">
        <v>21012</v>
      </c>
      <c r="AL11" s="79">
        <v>770</v>
      </c>
      <c r="AM11" s="79" t="s">
        <v>2850</v>
      </c>
      <c r="AN11" s="98" t="s">
        <v>2859</v>
      </c>
      <c r="AO11" s="79" t="str">
        <f>REPLACE(INDEX(GroupVertices[Group],MATCH(Vertices[[#This Row],[Vertex]],GroupVertices[Vertex],0)),1,1,"")</f>
        <v>2</v>
      </c>
      <c r="AP11" s="48">
        <v>0</v>
      </c>
      <c r="AQ11" s="49">
        <v>0</v>
      </c>
      <c r="AR11" s="48">
        <v>0</v>
      </c>
      <c r="AS11" s="49">
        <v>0</v>
      </c>
      <c r="AT11" s="48">
        <v>0</v>
      </c>
      <c r="AU11" s="49">
        <v>0</v>
      </c>
      <c r="AV11" s="48">
        <v>32</v>
      </c>
      <c r="AW11" s="49">
        <v>100</v>
      </c>
      <c r="AX11" s="48">
        <v>32</v>
      </c>
      <c r="AY11" s="119" t="s">
        <v>4889</v>
      </c>
      <c r="AZ11" s="119" t="s">
        <v>4889</v>
      </c>
      <c r="BA11" s="119" t="s">
        <v>4889</v>
      </c>
      <c r="BB11" s="119" t="s">
        <v>4889</v>
      </c>
      <c r="BC11" s="2"/>
      <c r="BD11" s="3"/>
      <c r="BE11" s="3"/>
      <c r="BF11" s="3"/>
      <c r="BG11" s="3"/>
    </row>
    <row r="12" spans="1:59" ht="15">
      <c r="A12" s="65" t="s">
        <v>344</v>
      </c>
      <c r="B12" s="66"/>
      <c r="C12" s="66" t="s">
        <v>65</v>
      </c>
      <c r="D12" s="67">
        <v>175.30642007057938</v>
      </c>
      <c r="E12" s="69">
        <v>95.03409174307329</v>
      </c>
      <c r="F12" s="96" t="s">
        <v>2670</v>
      </c>
      <c r="G12" s="66"/>
      <c r="H12" s="70" t="s">
        <v>1821</v>
      </c>
      <c r="I12" s="71"/>
      <c r="J12" s="71"/>
      <c r="K12" s="70" t="s">
        <v>1821</v>
      </c>
      <c r="L12" s="74">
        <v>159.75607143872642</v>
      </c>
      <c r="M12" s="75">
        <v>1377.7652587890625</v>
      </c>
      <c r="N12" s="75">
        <v>3881.046630859375</v>
      </c>
      <c r="O12" s="76"/>
      <c r="P12" s="77"/>
      <c r="Q12" s="77"/>
      <c r="R12" s="48">
        <v>3</v>
      </c>
      <c r="S12" s="81"/>
      <c r="T12" s="81"/>
      <c r="U12" s="49">
        <v>396.377059</v>
      </c>
      <c r="V12" s="49">
        <v>0.001667</v>
      </c>
      <c r="W12" s="49">
        <v>0.00063</v>
      </c>
      <c r="X12" s="49">
        <v>0.957917</v>
      </c>
      <c r="Y12" s="49">
        <v>0</v>
      </c>
      <c r="Z12" s="49"/>
      <c r="AA12" s="72">
        <v>12</v>
      </c>
      <c r="AB12" s="72"/>
      <c r="AC12" s="73"/>
      <c r="AD12" s="79" t="s">
        <v>1821</v>
      </c>
      <c r="AE12" s="79" t="s">
        <v>2010</v>
      </c>
      <c r="AF12" s="79" t="s">
        <v>2195</v>
      </c>
      <c r="AG12" s="79" t="s">
        <v>2370</v>
      </c>
      <c r="AH12" s="79" t="s">
        <v>2481</v>
      </c>
      <c r="AI12" s="79">
        <v>171050</v>
      </c>
      <c r="AJ12" s="79">
        <v>1935</v>
      </c>
      <c r="AK12" s="79">
        <v>12000</v>
      </c>
      <c r="AL12" s="79">
        <v>295</v>
      </c>
      <c r="AM12" s="79" t="s">
        <v>2850</v>
      </c>
      <c r="AN12" s="98" t="s">
        <v>2860</v>
      </c>
      <c r="AO12" s="79" t="str">
        <f>REPLACE(INDEX(GroupVertices[Group],MATCH(Vertices[[#This Row],[Vertex]],GroupVertices[Vertex],0)),1,1,"")</f>
        <v>2</v>
      </c>
      <c r="AP12" s="48">
        <v>0</v>
      </c>
      <c r="AQ12" s="49">
        <v>0</v>
      </c>
      <c r="AR12" s="48">
        <v>0</v>
      </c>
      <c r="AS12" s="49">
        <v>0</v>
      </c>
      <c r="AT12" s="48">
        <v>0</v>
      </c>
      <c r="AU12" s="49">
        <v>0</v>
      </c>
      <c r="AV12" s="48">
        <v>33</v>
      </c>
      <c r="AW12" s="49">
        <v>100</v>
      </c>
      <c r="AX12" s="48">
        <v>33</v>
      </c>
      <c r="AY12" s="48"/>
      <c r="AZ12" s="48"/>
      <c r="BA12" s="48"/>
      <c r="BB12" s="48"/>
      <c r="BC12" s="2"/>
      <c r="BD12" s="3"/>
      <c r="BE12" s="3"/>
      <c r="BF12" s="3"/>
      <c r="BG12" s="3"/>
    </row>
    <row r="13" spans="1:59" ht="15">
      <c r="A13" s="65" t="s">
        <v>229</v>
      </c>
      <c r="B13" s="66"/>
      <c r="C13" s="66" t="s">
        <v>65</v>
      </c>
      <c r="D13" s="67">
        <v>164.1652795048255</v>
      </c>
      <c r="E13" s="69">
        <v>99.90603817481033</v>
      </c>
      <c r="F13" s="96" t="s">
        <v>2671</v>
      </c>
      <c r="G13" s="66"/>
      <c r="H13" s="70" t="s">
        <v>1822</v>
      </c>
      <c r="I13" s="71"/>
      <c r="J13" s="71"/>
      <c r="K13" s="70" t="s">
        <v>1822</v>
      </c>
      <c r="L13" s="74">
        <v>26.83348984396822</v>
      </c>
      <c r="M13" s="75">
        <v>833.7094116210938</v>
      </c>
      <c r="N13" s="75">
        <v>4075.283203125</v>
      </c>
      <c r="O13" s="76"/>
      <c r="P13" s="77"/>
      <c r="Q13" s="77"/>
      <c r="R13" s="48">
        <v>2</v>
      </c>
      <c r="S13" s="81"/>
      <c r="T13" s="81"/>
      <c r="U13" s="49">
        <v>7.5</v>
      </c>
      <c r="V13" s="49">
        <v>0.001282</v>
      </c>
      <c r="W13" s="49">
        <v>4.9E-05</v>
      </c>
      <c r="X13" s="49">
        <v>0.768803</v>
      </c>
      <c r="Y13" s="49">
        <v>0</v>
      </c>
      <c r="Z13" s="49"/>
      <c r="AA13" s="72">
        <v>13</v>
      </c>
      <c r="AB13" s="72"/>
      <c r="AC13" s="73"/>
      <c r="AD13" s="79" t="s">
        <v>1822</v>
      </c>
      <c r="AE13" s="79" t="s">
        <v>2011</v>
      </c>
      <c r="AF13" s="79" t="s">
        <v>2196</v>
      </c>
      <c r="AG13" s="79" t="s">
        <v>2371</v>
      </c>
      <c r="AH13" s="79" t="s">
        <v>2482</v>
      </c>
      <c r="AI13" s="79">
        <v>27973</v>
      </c>
      <c r="AJ13" s="79">
        <v>53</v>
      </c>
      <c r="AK13" s="79">
        <v>137</v>
      </c>
      <c r="AL13" s="79">
        <v>24</v>
      </c>
      <c r="AM13" s="79" t="s">
        <v>2850</v>
      </c>
      <c r="AN13" s="98" t="s">
        <v>2861</v>
      </c>
      <c r="AO13" s="79" t="str">
        <f>REPLACE(INDEX(GroupVertices[Group],MATCH(Vertices[[#This Row],[Vertex]],GroupVertices[Vertex],0)),1,1,"")</f>
        <v>2</v>
      </c>
      <c r="AP13" s="48">
        <v>2</v>
      </c>
      <c r="AQ13" s="49">
        <v>3.076923076923077</v>
      </c>
      <c r="AR13" s="48">
        <v>0</v>
      </c>
      <c r="AS13" s="49">
        <v>0</v>
      </c>
      <c r="AT13" s="48">
        <v>0</v>
      </c>
      <c r="AU13" s="49">
        <v>0</v>
      </c>
      <c r="AV13" s="48">
        <v>63</v>
      </c>
      <c r="AW13" s="49">
        <v>96.92307692307692</v>
      </c>
      <c r="AX13" s="48">
        <v>65</v>
      </c>
      <c r="AY13" s="119" t="s">
        <v>4889</v>
      </c>
      <c r="AZ13" s="119" t="s">
        <v>4889</v>
      </c>
      <c r="BA13" s="119" t="s">
        <v>4889</v>
      </c>
      <c r="BB13" s="119" t="s">
        <v>4889</v>
      </c>
      <c r="BC13" s="2"/>
      <c r="BD13" s="3"/>
      <c r="BE13" s="3"/>
      <c r="BF13" s="3"/>
      <c r="BG13" s="3"/>
    </row>
    <row r="14" spans="1:59" ht="15">
      <c r="A14" s="65" t="s">
        <v>230</v>
      </c>
      <c r="B14" s="66"/>
      <c r="C14" s="66" t="s">
        <v>65</v>
      </c>
      <c r="D14" s="67">
        <v>167.92233962739627</v>
      </c>
      <c r="E14" s="69">
        <v>90.75427594583539</v>
      </c>
      <c r="F14" s="96" t="s">
        <v>2672</v>
      </c>
      <c r="G14" s="66"/>
      <c r="H14" s="70" t="s">
        <v>1823</v>
      </c>
      <c r="I14" s="71"/>
      <c r="J14" s="71"/>
      <c r="K14" s="70" t="s">
        <v>1823</v>
      </c>
      <c r="L14" s="74">
        <v>71.65817612733653</v>
      </c>
      <c r="M14" s="75">
        <v>1480.6893310546875</v>
      </c>
      <c r="N14" s="75">
        <v>2152.28271484375</v>
      </c>
      <c r="O14" s="76"/>
      <c r="P14" s="77"/>
      <c r="Q14" s="77"/>
      <c r="R14" s="48">
        <v>5</v>
      </c>
      <c r="S14" s="81"/>
      <c r="T14" s="81"/>
      <c r="U14" s="49">
        <v>737.990458</v>
      </c>
      <c r="V14" s="49">
        <v>0.001332</v>
      </c>
      <c r="W14" s="49">
        <v>4.5E-05</v>
      </c>
      <c r="X14" s="49">
        <v>1.939788</v>
      </c>
      <c r="Y14" s="49">
        <v>0</v>
      </c>
      <c r="Z14" s="49"/>
      <c r="AA14" s="72">
        <v>14</v>
      </c>
      <c r="AB14" s="72"/>
      <c r="AC14" s="73"/>
      <c r="AD14" s="79" t="s">
        <v>1823</v>
      </c>
      <c r="AE14" s="79" t="s">
        <v>2012</v>
      </c>
      <c r="AF14" s="79" t="s">
        <v>2197</v>
      </c>
      <c r="AG14" s="79" t="s">
        <v>2372</v>
      </c>
      <c r="AH14" s="79" t="s">
        <v>2483</v>
      </c>
      <c r="AI14" s="79">
        <v>76222</v>
      </c>
      <c r="AJ14" s="79">
        <v>358</v>
      </c>
      <c r="AK14" s="79">
        <v>835</v>
      </c>
      <c r="AL14" s="79">
        <v>57</v>
      </c>
      <c r="AM14" s="79" t="s">
        <v>2850</v>
      </c>
      <c r="AN14" s="98" t="s">
        <v>2862</v>
      </c>
      <c r="AO14" s="79" t="str">
        <f>REPLACE(INDEX(GroupVertices[Group],MATCH(Vertices[[#This Row],[Vertex]],GroupVertices[Vertex],0)),1,1,"")</f>
        <v>2</v>
      </c>
      <c r="AP14" s="48">
        <v>1</v>
      </c>
      <c r="AQ14" s="49">
        <v>1.408450704225352</v>
      </c>
      <c r="AR14" s="48">
        <v>0</v>
      </c>
      <c r="AS14" s="49">
        <v>0</v>
      </c>
      <c r="AT14" s="48">
        <v>0</v>
      </c>
      <c r="AU14" s="49">
        <v>0</v>
      </c>
      <c r="AV14" s="48">
        <v>70</v>
      </c>
      <c r="AW14" s="49">
        <v>98.59154929577464</v>
      </c>
      <c r="AX14" s="48">
        <v>71</v>
      </c>
      <c r="AY14" s="119" t="s">
        <v>4889</v>
      </c>
      <c r="AZ14" s="119" t="s">
        <v>4889</v>
      </c>
      <c r="BA14" s="119" t="s">
        <v>4889</v>
      </c>
      <c r="BB14" s="119" t="s">
        <v>4889</v>
      </c>
      <c r="BC14" s="2"/>
      <c r="BD14" s="3"/>
      <c r="BE14" s="3"/>
      <c r="BF14" s="3"/>
      <c r="BG14" s="3"/>
    </row>
    <row r="15" spans="1:59" ht="15">
      <c r="A15" s="65" t="s">
        <v>345</v>
      </c>
      <c r="B15" s="66"/>
      <c r="C15" s="66" t="s">
        <v>65</v>
      </c>
      <c r="D15" s="67">
        <v>168.89390047113017</v>
      </c>
      <c r="E15" s="69">
        <v>100</v>
      </c>
      <c r="F15" s="96" t="s">
        <v>2673</v>
      </c>
      <c r="G15" s="66"/>
      <c r="H15" s="70" t="s">
        <v>1824</v>
      </c>
      <c r="I15" s="71"/>
      <c r="J15" s="71"/>
      <c r="K15" s="70" t="s">
        <v>1824</v>
      </c>
      <c r="L15" s="74">
        <v>83.24966218419961</v>
      </c>
      <c r="M15" s="75">
        <v>1457.5418701171875</v>
      </c>
      <c r="N15" s="75">
        <v>1771.758544921875</v>
      </c>
      <c r="O15" s="76"/>
      <c r="P15" s="77"/>
      <c r="Q15" s="77"/>
      <c r="R15" s="48">
        <v>1</v>
      </c>
      <c r="S15" s="81"/>
      <c r="T15" s="81"/>
      <c r="U15" s="49">
        <v>0</v>
      </c>
      <c r="V15" s="49">
        <v>0.001105</v>
      </c>
      <c r="W15" s="49">
        <v>5E-06</v>
      </c>
      <c r="X15" s="49">
        <v>0.479764</v>
      </c>
      <c r="Y15" s="49">
        <v>0</v>
      </c>
      <c r="Z15" s="49"/>
      <c r="AA15" s="72">
        <v>15</v>
      </c>
      <c r="AB15" s="72"/>
      <c r="AC15" s="73"/>
      <c r="AD15" s="79" t="s">
        <v>1824</v>
      </c>
      <c r="AE15" s="79" t="s">
        <v>2013</v>
      </c>
      <c r="AF15" s="79" t="s">
        <v>2198</v>
      </c>
      <c r="AG15" s="79" t="s">
        <v>2373</v>
      </c>
      <c r="AH15" s="79" t="s">
        <v>2484</v>
      </c>
      <c r="AI15" s="79">
        <v>88699</v>
      </c>
      <c r="AJ15" s="79">
        <v>114</v>
      </c>
      <c r="AK15" s="79">
        <v>432</v>
      </c>
      <c r="AL15" s="79">
        <v>77</v>
      </c>
      <c r="AM15" s="79" t="s">
        <v>2850</v>
      </c>
      <c r="AN15" s="98" t="s">
        <v>2863</v>
      </c>
      <c r="AO15" s="79" t="str">
        <f>REPLACE(INDEX(GroupVertices[Group],MATCH(Vertices[[#This Row],[Vertex]],GroupVertices[Vertex],0)),1,1,"")</f>
        <v>2</v>
      </c>
      <c r="AP15" s="48">
        <v>1</v>
      </c>
      <c r="AQ15" s="49">
        <v>1.1904761904761905</v>
      </c>
      <c r="AR15" s="48">
        <v>0</v>
      </c>
      <c r="AS15" s="49">
        <v>0</v>
      </c>
      <c r="AT15" s="48">
        <v>0</v>
      </c>
      <c r="AU15" s="49">
        <v>0</v>
      </c>
      <c r="AV15" s="48">
        <v>83</v>
      </c>
      <c r="AW15" s="49">
        <v>98.80952380952381</v>
      </c>
      <c r="AX15" s="48">
        <v>84</v>
      </c>
      <c r="AY15" s="48"/>
      <c r="AZ15" s="48"/>
      <c r="BA15" s="48"/>
      <c r="BB15" s="48"/>
      <c r="BC15" s="2"/>
      <c r="BD15" s="3"/>
      <c r="BE15" s="3"/>
      <c r="BF15" s="3"/>
      <c r="BG15" s="3"/>
    </row>
    <row r="16" spans="1:59" ht="15">
      <c r="A16" s="65" t="s">
        <v>231</v>
      </c>
      <c r="B16" s="66"/>
      <c r="C16" s="66" t="s">
        <v>65</v>
      </c>
      <c r="D16" s="67">
        <v>184.7561866612797</v>
      </c>
      <c r="E16" s="69">
        <v>98.07065052277227</v>
      </c>
      <c r="F16" s="96" t="s">
        <v>2674</v>
      </c>
      <c r="G16" s="66"/>
      <c r="H16" s="70" t="s">
        <v>1825</v>
      </c>
      <c r="I16" s="71"/>
      <c r="J16" s="71"/>
      <c r="K16" s="70" t="s">
        <v>1825</v>
      </c>
      <c r="L16" s="74">
        <v>272.49922940271415</v>
      </c>
      <c r="M16" s="75">
        <v>4831.427734375</v>
      </c>
      <c r="N16" s="75">
        <v>9003.412109375</v>
      </c>
      <c r="O16" s="76"/>
      <c r="P16" s="77"/>
      <c r="Q16" s="77"/>
      <c r="R16" s="48">
        <v>2</v>
      </c>
      <c r="S16" s="81"/>
      <c r="T16" s="81"/>
      <c r="U16" s="49">
        <v>154</v>
      </c>
      <c r="V16" s="49">
        <v>0.001553</v>
      </c>
      <c r="W16" s="49">
        <v>0.001033</v>
      </c>
      <c r="X16" s="49">
        <v>0.649759</v>
      </c>
      <c r="Y16" s="49">
        <v>0</v>
      </c>
      <c r="Z16" s="49"/>
      <c r="AA16" s="72">
        <v>16</v>
      </c>
      <c r="AB16" s="72"/>
      <c r="AC16" s="73"/>
      <c r="AD16" s="79" t="s">
        <v>1825</v>
      </c>
      <c r="AE16" s="79" t="s">
        <v>2014</v>
      </c>
      <c r="AF16" s="79" t="s">
        <v>2199</v>
      </c>
      <c r="AG16" s="79" t="s">
        <v>2374</v>
      </c>
      <c r="AH16" s="79" t="s">
        <v>2485</v>
      </c>
      <c r="AI16" s="79">
        <v>292406</v>
      </c>
      <c r="AJ16" s="79">
        <v>127</v>
      </c>
      <c r="AK16" s="79">
        <v>3152</v>
      </c>
      <c r="AL16" s="79">
        <v>93</v>
      </c>
      <c r="AM16" s="79" t="s">
        <v>2850</v>
      </c>
      <c r="AN16" s="98" t="s">
        <v>2864</v>
      </c>
      <c r="AO16" s="79" t="str">
        <f>REPLACE(INDEX(GroupVertices[Group],MATCH(Vertices[[#This Row],[Vertex]],GroupVertices[Vertex],0)),1,1,"")</f>
        <v>3</v>
      </c>
      <c r="AP16" s="48">
        <v>9</v>
      </c>
      <c r="AQ16" s="49">
        <v>4.109589041095891</v>
      </c>
      <c r="AR16" s="48">
        <v>2</v>
      </c>
      <c r="AS16" s="49">
        <v>0.91324200913242</v>
      </c>
      <c r="AT16" s="48">
        <v>0</v>
      </c>
      <c r="AU16" s="49">
        <v>0</v>
      </c>
      <c r="AV16" s="48">
        <v>208</v>
      </c>
      <c r="AW16" s="49">
        <v>94.9771689497717</v>
      </c>
      <c r="AX16" s="48">
        <v>219</v>
      </c>
      <c r="AY16" s="119" t="s">
        <v>4889</v>
      </c>
      <c r="AZ16" s="119" t="s">
        <v>4889</v>
      </c>
      <c r="BA16" s="119" t="s">
        <v>4889</v>
      </c>
      <c r="BB16" s="119" t="s">
        <v>4889</v>
      </c>
      <c r="BC16" s="2"/>
      <c r="BD16" s="3"/>
      <c r="BE16" s="3"/>
      <c r="BF16" s="3"/>
      <c r="BG16" s="3"/>
    </row>
    <row r="17" spans="1:59" ht="15">
      <c r="A17" s="65" t="s">
        <v>346</v>
      </c>
      <c r="B17" s="66"/>
      <c r="C17" s="66" t="s">
        <v>65</v>
      </c>
      <c r="D17" s="67">
        <v>180.67784257291217</v>
      </c>
      <c r="E17" s="69">
        <v>100</v>
      </c>
      <c r="F17" s="96" t="s">
        <v>2675</v>
      </c>
      <c r="G17" s="66"/>
      <c r="H17" s="70" t="s">
        <v>1826</v>
      </c>
      <c r="I17" s="71"/>
      <c r="J17" s="71"/>
      <c r="K17" s="70" t="s">
        <v>1826</v>
      </c>
      <c r="L17" s="74">
        <v>223.84137236751312</v>
      </c>
      <c r="M17" s="75">
        <v>5132.455078125</v>
      </c>
      <c r="N17" s="75">
        <v>9689.8203125</v>
      </c>
      <c r="O17" s="76"/>
      <c r="P17" s="77"/>
      <c r="Q17" s="77"/>
      <c r="R17" s="48">
        <v>1</v>
      </c>
      <c r="S17" s="81"/>
      <c r="T17" s="81"/>
      <c r="U17" s="49">
        <v>0</v>
      </c>
      <c r="V17" s="49">
        <v>0.001253</v>
      </c>
      <c r="W17" s="49">
        <v>0.000104</v>
      </c>
      <c r="X17" s="49">
        <v>0.426147</v>
      </c>
      <c r="Y17" s="49">
        <v>0</v>
      </c>
      <c r="Z17" s="49"/>
      <c r="AA17" s="72">
        <v>17</v>
      </c>
      <c r="AB17" s="72"/>
      <c r="AC17" s="73"/>
      <c r="AD17" s="79" t="s">
        <v>1826</v>
      </c>
      <c r="AE17" s="79" t="s">
        <v>2015</v>
      </c>
      <c r="AF17" s="79" t="s">
        <v>2200</v>
      </c>
      <c r="AG17" s="79" t="s">
        <v>2365</v>
      </c>
      <c r="AH17" s="79" t="s">
        <v>2486</v>
      </c>
      <c r="AI17" s="79">
        <v>240031</v>
      </c>
      <c r="AJ17" s="79">
        <v>2602</v>
      </c>
      <c r="AK17" s="79">
        <v>1684</v>
      </c>
      <c r="AL17" s="79">
        <v>697</v>
      </c>
      <c r="AM17" s="79" t="s">
        <v>2850</v>
      </c>
      <c r="AN17" s="98" t="s">
        <v>2865</v>
      </c>
      <c r="AO17" s="79" t="str">
        <f>REPLACE(INDEX(GroupVertices[Group],MATCH(Vertices[[#This Row],[Vertex]],GroupVertices[Vertex],0)),1,1,"")</f>
        <v>3</v>
      </c>
      <c r="AP17" s="48">
        <v>2</v>
      </c>
      <c r="AQ17" s="49">
        <v>7.142857142857143</v>
      </c>
      <c r="AR17" s="48">
        <v>1</v>
      </c>
      <c r="AS17" s="49">
        <v>3.5714285714285716</v>
      </c>
      <c r="AT17" s="48">
        <v>0</v>
      </c>
      <c r="AU17" s="49">
        <v>0</v>
      </c>
      <c r="AV17" s="48">
        <v>25</v>
      </c>
      <c r="AW17" s="49">
        <v>89.28571428571429</v>
      </c>
      <c r="AX17" s="48">
        <v>28</v>
      </c>
      <c r="AY17" s="48"/>
      <c r="AZ17" s="48"/>
      <c r="BA17" s="48"/>
      <c r="BB17" s="48"/>
      <c r="BC17" s="2"/>
      <c r="BD17" s="3"/>
      <c r="BE17" s="3"/>
      <c r="BF17" s="3"/>
      <c r="BG17" s="3"/>
    </row>
    <row r="18" spans="1:59" ht="15">
      <c r="A18" s="65" t="s">
        <v>232</v>
      </c>
      <c r="B18" s="66"/>
      <c r="C18" s="66" t="s">
        <v>65</v>
      </c>
      <c r="D18" s="67">
        <v>166.7230923280178</v>
      </c>
      <c r="E18" s="69">
        <v>97.39890162384826</v>
      </c>
      <c r="F18" s="96" t="s">
        <v>2676</v>
      </c>
      <c r="G18" s="66"/>
      <c r="H18" s="70" t="s">
        <v>1827</v>
      </c>
      <c r="I18" s="71"/>
      <c r="J18" s="71"/>
      <c r="K18" s="70" t="s">
        <v>1827</v>
      </c>
      <c r="L18" s="74">
        <v>57.350211331171735</v>
      </c>
      <c r="M18" s="75">
        <v>3583.1669921875</v>
      </c>
      <c r="N18" s="75">
        <v>1152.7183837890625</v>
      </c>
      <c r="O18" s="76"/>
      <c r="P18" s="77"/>
      <c r="Q18" s="77"/>
      <c r="R18" s="48">
        <v>4</v>
      </c>
      <c r="S18" s="81"/>
      <c r="T18" s="81"/>
      <c r="U18" s="49">
        <v>207.618762</v>
      </c>
      <c r="V18" s="49">
        <v>0.001838</v>
      </c>
      <c r="W18" s="49">
        <v>0.001886</v>
      </c>
      <c r="X18" s="49">
        <v>0.918123</v>
      </c>
      <c r="Y18" s="49">
        <v>0</v>
      </c>
      <c r="Z18" s="49"/>
      <c r="AA18" s="72">
        <v>18</v>
      </c>
      <c r="AB18" s="72"/>
      <c r="AC18" s="73"/>
      <c r="AD18" s="79" t="s">
        <v>1827</v>
      </c>
      <c r="AE18" s="79" t="s">
        <v>2016</v>
      </c>
      <c r="AF18" s="79" t="s">
        <v>2201</v>
      </c>
      <c r="AG18" s="79" t="s">
        <v>2375</v>
      </c>
      <c r="AH18" s="79" t="s">
        <v>2487</v>
      </c>
      <c r="AI18" s="79">
        <v>60821</v>
      </c>
      <c r="AJ18" s="79">
        <v>365</v>
      </c>
      <c r="AK18" s="79">
        <v>547</v>
      </c>
      <c r="AL18" s="79">
        <v>142</v>
      </c>
      <c r="AM18" s="79" t="s">
        <v>2850</v>
      </c>
      <c r="AN18" s="98" t="s">
        <v>2866</v>
      </c>
      <c r="AO18" s="79" t="str">
        <f>REPLACE(INDEX(GroupVertices[Group],MATCH(Vertices[[#This Row],[Vertex]],GroupVertices[Vertex],0)),1,1,"")</f>
        <v>5</v>
      </c>
      <c r="AP18" s="48">
        <v>1</v>
      </c>
      <c r="AQ18" s="49">
        <v>1.1904761904761905</v>
      </c>
      <c r="AR18" s="48">
        <v>0</v>
      </c>
      <c r="AS18" s="49">
        <v>0</v>
      </c>
      <c r="AT18" s="48">
        <v>0</v>
      </c>
      <c r="AU18" s="49">
        <v>0</v>
      </c>
      <c r="AV18" s="48">
        <v>83</v>
      </c>
      <c r="AW18" s="49">
        <v>98.80952380952381</v>
      </c>
      <c r="AX18" s="48">
        <v>84</v>
      </c>
      <c r="AY18" s="119" t="s">
        <v>4889</v>
      </c>
      <c r="AZ18" s="119" t="s">
        <v>4889</v>
      </c>
      <c r="BA18" s="119" t="s">
        <v>4889</v>
      </c>
      <c r="BB18" s="119" t="s">
        <v>4889</v>
      </c>
      <c r="BC18" s="2"/>
      <c r="BD18" s="3"/>
      <c r="BE18" s="3"/>
      <c r="BF18" s="3"/>
      <c r="BG18" s="3"/>
    </row>
    <row r="19" spans="1:59" ht="15">
      <c r="A19" s="65" t="s">
        <v>347</v>
      </c>
      <c r="B19" s="66"/>
      <c r="C19" s="66" t="s">
        <v>65</v>
      </c>
      <c r="D19" s="67">
        <v>172.54062143239847</v>
      </c>
      <c r="E19" s="69">
        <v>100</v>
      </c>
      <c r="F19" s="96" t="s">
        <v>2677</v>
      </c>
      <c r="G19" s="66"/>
      <c r="H19" s="70" t="s">
        <v>1828</v>
      </c>
      <c r="I19" s="71"/>
      <c r="J19" s="71"/>
      <c r="K19" s="70" t="s">
        <v>1828</v>
      </c>
      <c r="L19" s="74">
        <v>126.75791537126472</v>
      </c>
      <c r="M19" s="75">
        <v>3067.3623046875</v>
      </c>
      <c r="N19" s="75">
        <v>610.6920166015625</v>
      </c>
      <c r="O19" s="76"/>
      <c r="P19" s="77"/>
      <c r="Q19" s="77"/>
      <c r="R19" s="48">
        <v>1</v>
      </c>
      <c r="S19" s="81"/>
      <c r="T19" s="81"/>
      <c r="U19" s="49">
        <v>0</v>
      </c>
      <c r="V19" s="49">
        <v>0.001433</v>
      </c>
      <c r="W19" s="49">
        <v>0.00019</v>
      </c>
      <c r="X19" s="49">
        <v>0.345101</v>
      </c>
      <c r="Y19" s="49">
        <v>0</v>
      </c>
      <c r="Z19" s="49"/>
      <c r="AA19" s="72">
        <v>19</v>
      </c>
      <c r="AB19" s="72"/>
      <c r="AC19" s="73"/>
      <c r="AD19" s="79" t="s">
        <v>1828</v>
      </c>
      <c r="AE19" s="79" t="s">
        <v>2017</v>
      </c>
      <c r="AF19" s="79" t="s">
        <v>2202</v>
      </c>
      <c r="AG19" s="79" t="s">
        <v>2376</v>
      </c>
      <c r="AH19" s="79" t="s">
        <v>2488</v>
      </c>
      <c r="AI19" s="79">
        <v>135531</v>
      </c>
      <c r="AJ19" s="79">
        <v>642</v>
      </c>
      <c r="AK19" s="79">
        <v>1331</v>
      </c>
      <c r="AL19" s="79">
        <v>214</v>
      </c>
      <c r="AM19" s="79" t="s">
        <v>2850</v>
      </c>
      <c r="AN19" s="98" t="s">
        <v>2867</v>
      </c>
      <c r="AO19" s="79" t="str">
        <f>REPLACE(INDEX(GroupVertices[Group],MATCH(Vertices[[#This Row],[Vertex]],GroupVertices[Vertex],0)),1,1,"")</f>
        <v>5</v>
      </c>
      <c r="AP19" s="48">
        <v>1</v>
      </c>
      <c r="AQ19" s="49">
        <v>4.166666666666667</v>
      </c>
      <c r="AR19" s="48">
        <v>0</v>
      </c>
      <c r="AS19" s="49">
        <v>0</v>
      </c>
      <c r="AT19" s="48">
        <v>0</v>
      </c>
      <c r="AU19" s="49">
        <v>0</v>
      </c>
      <c r="AV19" s="48">
        <v>23</v>
      </c>
      <c r="AW19" s="49">
        <v>95.83333333333333</v>
      </c>
      <c r="AX19" s="48">
        <v>24</v>
      </c>
      <c r="AY19" s="48"/>
      <c r="AZ19" s="48"/>
      <c r="BA19" s="48"/>
      <c r="BB19" s="48"/>
      <c r="BC19" s="2"/>
      <c r="BD19" s="3"/>
      <c r="BE19" s="3"/>
      <c r="BF19" s="3"/>
      <c r="BG19" s="3"/>
    </row>
    <row r="20" spans="1:59" ht="15">
      <c r="A20" s="65" t="s">
        <v>233</v>
      </c>
      <c r="B20" s="66"/>
      <c r="C20" s="66" t="s">
        <v>65</v>
      </c>
      <c r="D20" s="67">
        <v>170.2580725013757</v>
      </c>
      <c r="E20" s="69">
        <v>99.79768380342435</v>
      </c>
      <c r="F20" s="96" t="s">
        <v>2678</v>
      </c>
      <c r="G20" s="66"/>
      <c r="H20" s="70" t="s">
        <v>1829</v>
      </c>
      <c r="I20" s="71"/>
      <c r="J20" s="71"/>
      <c r="K20" s="70" t="s">
        <v>1829</v>
      </c>
      <c r="L20" s="74">
        <v>99.52530891259458</v>
      </c>
      <c r="M20" s="75">
        <v>3746.970703125</v>
      </c>
      <c r="N20" s="75">
        <v>302.0753479003906</v>
      </c>
      <c r="O20" s="76"/>
      <c r="P20" s="77"/>
      <c r="Q20" s="77"/>
      <c r="R20" s="48">
        <v>2</v>
      </c>
      <c r="S20" s="81"/>
      <c r="T20" s="81"/>
      <c r="U20" s="49">
        <v>16.148808</v>
      </c>
      <c r="V20" s="49">
        <v>0.001681</v>
      </c>
      <c r="W20" s="49">
        <v>0.001512</v>
      </c>
      <c r="X20" s="49">
        <v>0.467194</v>
      </c>
      <c r="Y20" s="49">
        <v>0</v>
      </c>
      <c r="Z20" s="49"/>
      <c r="AA20" s="72">
        <v>20</v>
      </c>
      <c r="AB20" s="72"/>
      <c r="AC20" s="73"/>
      <c r="AD20" s="79" t="s">
        <v>1829</v>
      </c>
      <c r="AE20" s="79" t="s">
        <v>2018</v>
      </c>
      <c r="AF20" s="79" t="s">
        <v>2203</v>
      </c>
      <c r="AG20" s="79" t="s">
        <v>2377</v>
      </c>
      <c r="AH20" s="79" t="s">
        <v>2489</v>
      </c>
      <c r="AI20" s="79">
        <v>106218</v>
      </c>
      <c r="AJ20" s="79">
        <v>285</v>
      </c>
      <c r="AK20" s="79">
        <v>1180</v>
      </c>
      <c r="AL20" s="79">
        <v>131</v>
      </c>
      <c r="AM20" s="79" t="s">
        <v>2850</v>
      </c>
      <c r="AN20" s="98" t="s">
        <v>2868</v>
      </c>
      <c r="AO20" s="79" t="str">
        <f>REPLACE(INDEX(GroupVertices[Group],MATCH(Vertices[[#This Row],[Vertex]],GroupVertices[Vertex],0)),1,1,"")</f>
        <v>5</v>
      </c>
      <c r="AP20" s="48">
        <v>5</v>
      </c>
      <c r="AQ20" s="49">
        <v>3.7313432835820897</v>
      </c>
      <c r="AR20" s="48">
        <v>5</v>
      </c>
      <c r="AS20" s="49">
        <v>3.7313432835820897</v>
      </c>
      <c r="AT20" s="48">
        <v>0</v>
      </c>
      <c r="AU20" s="49">
        <v>0</v>
      </c>
      <c r="AV20" s="48">
        <v>124</v>
      </c>
      <c r="AW20" s="49">
        <v>92.53731343283582</v>
      </c>
      <c r="AX20" s="48">
        <v>134</v>
      </c>
      <c r="AY20" s="119" t="s">
        <v>4889</v>
      </c>
      <c r="AZ20" s="119" t="s">
        <v>4889</v>
      </c>
      <c r="BA20" s="119" t="s">
        <v>4889</v>
      </c>
      <c r="BB20" s="119" t="s">
        <v>4889</v>
      </c>
      <c r="BC20" s="2"/>
      <c r="BD20" s="3"/>
      <c r="BE20" s="3"/>
      <c r="BF20" s="3"/>
      <c r="BG20" s="3"/>
    </row>
    <row r="21" spans="1:59" ht="15">
      <c r="A21" s="65" t="s">
        <v>294</v>
      </c>
      <c r="B21" s="66"/>
      <c r="C21" s="66" t="s">
        <v>65</v>
      </c>
      <c r="D21" s="67">
        <v>184.7012117509907</v>
      </c>
      <c r="E21" s="69">
        <v>95.66777233425604</v>
      </c>
      <c r="F21" s="96" t="s">
        <v>2679</v>
      </c>
      <c r="G21" s="66"/>
      <c r="H21" s="70" t="s">
        <v>1830</v>
      </c>
      <c r="I21" s="71"/>
      <c r="J21" s="71"/>
      <c r="K21" s="70" t="s">
        <v>1830</v>
      </c>
      <c r="L21" s="74">
        <v>271.8433354253041</v>
      </c>
      <c r="M21" s="75">
        <v>6315.744140625</v>
      </c>
      <c r="N21" s="75">
        <v>1321.3095703125</v>
      </c>
      <c r="O21" s="76"/>
      <c r="P21" s="77"/>
      <c r="Q21" s="77"/>
      <c r="R21" s="48">
        <v>14</v>
      </c>
      <c r="S21" s="81"/>
      <c r="T21" s="81"/>
      <c r="U21" s="49">
        <v>345.796896</v>
      </c>
      <c r="V21" s="49">
        <v>0.002151</v>
      </c>
      <c r="W21" s="49">
        <v>0.013098</v>
      </c>
      <c r="X21" s="49">
        <v>2.010941</v>
      </c>
      <c r="Y21" s="49">
        <v>0.18681318681318682</v>
      </c>
      <c r="Z21" s="49"/>
      <c r="AA21" s="72">
        <v>21</v>
      </c>
      <c r="AB21" s="72"/>
      <c r="AC21" s="73"/>
      <c r="AD21" s="79" t="s">
        <v>1830</v>
      </c>
      <c r="AE21" s="79" t="s">
        <v>2019</v>
      </c>
      <c r="AF21" s="79" t="s">
        <v>2204</v>
      </c>
      <c r="AG21" s="79" t="s">
        <v>2365</v>
      </c>
      <c r="AH21" s="79" t="s">
        <v>2490</v>
      </c>
      <c r="AI21" s="79">
        <v>291700</v>
      </c>
      <c r="AJ21" s="79">
        <v>2154</v>
      </c>
      <c r="AK21" s="79">
        <v>2168</v>
      </c>
      <c r="AL21" s="79">
        <v>297</v>
      </c>
      <c r="AM21" s="79" t="s">
        <v>2850</v>
      </c>
      <c r="AN21" s="98" t="s">
        <v>2869</v>
      </c>
      <c r="AO21" s="79" t="str">
        <f>REPLACE(INDEX(GroupVertices[Group],MATCH(Vertices[[#This Row],[Vertex]],GroupVertices[Vertex],0)),1,1,"")</f>
        <v>6</v>
      </c>
      <c r="AP21" s="48">
        <v>1</v>
      </c>
      <c r="AQ21" s="49">
        <v>3.125</v>
      </c>
      <c r="AR21" s="48">
        <v>0</v>
      </c>
      <c r="AS21" s="49">
        <v>0</v>
      </c>
      <c r="AT21" s="48">
        <v>0</v>
      </c>
      <c r="AU21" s="49">
        <v>0</v>
      </c>
      <c r="AV21" s="48">
        <v>31</v>
      </c>
      <c r="AW21" s="49">
        <v>96.875</v>
      </c>
      <c r="AX21" s="48">
        <v>32</v>
      </c>
      <c r="AY21" s="119" t="s">
        <v>4889</v>
      </c>
      <c r="AZ21" s="119" t="s">
        <v>4889</v>
      </c>
      <c r="BA21" s="119" t="s">
        <v>4889</v>
      </c>
      <c r="BB21" s="119" t="s">
        <v>4889</v>
      </c>
      <c r="BC21" s="2"/>
      <c r="BD21" s="3"/>
      <c r="BE21" s="3"/>
      <c r="BF21" s="3"/>
      <c r="BG21" s="3"/>
    </row>
    <row r="22" spans="1:59" ht="15">
      <c r="A22" s="65" t="s">
        <v>282</v>
      </c>
      <c r="B22" s="66"/>
      <c r="C22" s="66" t="s">
        <v>65</v>
      </c>
      <c r="D22" s="67">
        <v>194.88395118949632</v>
      </c>
      <c r="E22" s="69">
        <v>98.9084526429269</v>
      </c>
      <c r="F22" s="96" t="s">
        <v>2680</v>
      </c>
      <c r="G22" s="66"/>
      <c r="H22" s="70" t="s">
        <v>1831</v>
      </c>
      <c r="I22" s="71"/>
      <c r="J22" s="71"/>
      <c r="K22" s="70" t="s">
        <v>1831</v>
      </c>
      <c r="L22" s="74">
        <v>393.3314367453271</v>
      </c>
      <c r="M22" s="75">
        <v>6231.9951171875</v>
      </c>
      <c r="N22" s="75">
        <v>637.24609375</v>
      </c>
      <c r="O22" s="76"/>
      <c r="P22" s="77"/>
      <c r="Q22" s="77"/>
      <c r="R22" s="48">
        <v>9</v>
      </c>
      <c r="S22" s="81"/>
      <c r="T22" s="81"/>
      <c r="U22" s="49">
        <v>87.126928</v>
      </c>
      <c r="V22" s="49">
        <v>0.002088</v>
      </c>
      <c r="W22" s="49">
        <v>0.011175</v>
      </c>
      <c r="X22" s="49">
        <v>1.279401</v>
      </c>
      <c r="Y22" s="49">
        <v>0.3888888888888889</v>
      </c>
      <c r="Z22" s="49"/>
      <c r="AA22" s="72">
        <v>22</v>
      </c>
      <c r="AB22" s="72"/>
      <c r="AC22" s="73"/>
      <c r="AD22" s="79" t="s">
        <v>1831</v>
      </c>
      <c r="AE22" s="79" t="s">
        <v>2020</v>
      </c>
      <c r="AF22" s="79" t="s">
        <v>2205</v>
      </c>
      <c r="AG22" s="79" t="s">
        <v>2364</v>
      </c>
      <c r="AH22" s="79" t="s">
        <v>2491</v>
      </c>
      <c r="AI22" s="79">
        <v>422469</v>
      </c>
      <c r="AJ22" s="79">
        <v>2796</v>
      </c>
      <c r="AK22" s="79">
        <v>4618</v>
      </c>
      <c r="AL22" s="79">
        <v>268</v>
      </c>
      <c r="AM22" s="79" t="s">
        <v>2850</v>
      </c>
      <c r="AN22" s="98" t="s">
        <v>2870</v>
      </c>
      <c r="AO22" s="79" t="str">
        <f>REPLACE(INDEX(GroupVertices[Group],MATCH(Vertices[[#This Row],[Vertex]],GroupVertices[Vertex],0)),1,1,"")</f>
        <v>6</v>
      </c>
      <c r="AP22" s="48">
        <v>3</v>
      </c>
      <c r="AQ22" s="49">
        <v>2.5</v>
      </c>
      <c r="AR22" s="48">
        <v>2</v>
      </c>
      <c r="AS22" s="49">
        <v>1.6666666666666667</v>
      </c>
      <c r="AT22" s="48">
        <v>0</v>
      </c>
      <c r="AU22" s="49">
        <v>0</v>
      </c>
      <c r="AV22" s="48">
        <v>115</v>
      </c>
      <c r="AW22" s="49">
        <v>95.83333333333333</v>
      </c>
      <c r="AX22" s="48">
        <v>120</v>
      </c>
      <c r="AY22" s="119" t="s">
        <v>4889</v>
      </c>
      <c r="AZ22" s="119" t="s">
        <v>4889</v>
      </c>
      <c r="BA22" s="119" t="s">
        <v>4889</v>
      </c>
      <c r="BB22" s="119" t="s">
        <v>4889</v>
      </c>
      <c r="BC22" s="2"/>
      <c r="BD22" s="3"/>
      <c r="BE22" s="3"/>
      <c r="BF22" s="3"/>
      <c r="BG22" s="3"/>
    </row>
    <row r="23" spans="1:59" ht="15">
      <c r="A23" s="65" t="s">
        <v>234</v>
      </c>
      <c r="B23" s="66"/>
      <c r="C23" s="66" t="s">
        <v>65</v>
      </c>
      <c r="D23" s="67">
        <v>326.20585215348166</v>
      </c>
      <c r="E23" s="69">
        <v>91.38792864914842</v>
      </c>
      <c r="F23" s="96" t="s">
        <v>2681</v>
      </c>
      <c r="G23" s="66"/>
      <c r="H23" s="70" t="s">
        <v>1832</v>
      </c>
      <c r="I23" s="71"/>
      <c r="J23" s="71"/>
      <c r="K23" s="70" t="s">
        <v>1832</v>
      </c>
      <c r="L23" s="74">
        <v>1960.1051429958347</v>
      </c>
      <c r="M23" s="75">
        <v>8652.0244140625</v>
      </c>
      <c r="N23" s="75">
        <v>7251.31640625</v>
      </c>
      <c r="O23" s="76"/>
      <c r="P23" s="77"/>
      <c r="Q23" s="77"/>
      <c r="R23" s="48">
        <v>17</v>
      </c>
      <c r="S23" s="81"/>
      <c r="T23" s="81"/>
      <c r="U23" s="49">
        <v>687.412521</v>
      </c>
      <c r="V23" s="49">
        <v>0.002415</v>
      </c>
      <c r="W23" s="49">
        <v>0.029283</v>
      </c>
      <c r="X23" s="49">
        <v>2.267017</v>
      </c>
      <c r="Y23" s="49">
        <v>0.2426470588235294</v>
      </c>
      <c r="Z23" s="49"/>
      <c r="AA23" s="72">
        <v>23</v>
      </c>
      <c r="AB23" s="72"/>
      <c r="AC23" s="73"/>
      <c r="AD23" s="79" t="s">
        <v>1832</v>
      </c>
      <c r="AE23" s="79" t="s">
        <v>2021</v>
      </c>
      <c r="AF23" s="79" t="s">
        <v>2206</v>
      </c>
      <c r="AG23" s="79" t="s">
        <v>2378</v>
      </c>
      <c r="AH23" s="79" t="s">
        <v>2492</v>
      </c>
      <c r="AI23" s="79">
        <v>2108934</v>
      </c>
      <c r="AJ23" s="79">
        <v>2711</v>
      </c>
      <c r="AK23" s="79">
        <v>21769</v>
      </c>
      <c r="AL23" s="79">
        <v>942</v>
      </c>
      <c r="AM23" s="79" t="s">
        <v>2850</v>
      </c>
      <c r="AN23" s="98" t="s">
        <v>2871</v>
      </c>
      <c r="AO23" s="79" t="str">
        <f>REPLACE(INDEX(GroupVertices[Group],MATCH(Vertices[[#This Row],[Vertex]],GroupVertices[Vertex],0)),1,1,"")</f>
        <v>7</v>
      </c>
      <c r="AP23" s="48">
        <v>4</v>
      </c>
      <c r="AQ23" s="49">
        <v>3.10077519379845</v>
      </c>
      <c r="AR23" s="48">
        <v>3</v>
      </c>
      <c r="AS23" s="49">
        <v>2.3255813953488373</v>
      </c>
      <c r="AT23" s="48">
        <v>0</v>
      </c>
      <c r="AU23" s="49">
        <v>0</v>
      </c>
      <c r="AV23" s="48">
        <v>122</v>
      </c>
      <c r="AW23" s="49">
        <v>94.57364341085271</v>
      </c>
      <c r="AX23" s="48">
        <v>129</v>
      </c>
      <c r="AY23" s="119" t="s">
        <v>4889</v>
      </c>
      <c r="AZ23" s="119" t="s">
        <v>4889</v>
      </c>
      <c r="BA23" s="119" t="s">
        <v>4889</v>
      </c>
      <c r="BB23" s="119" t="s">
        <v>4889</v>
      </c>
      <c r="BC23" s="2"/>
      <c r="BD23" s="3"/>
      <c r="BE23" s="3"/>
      <c r="BF23" s="3"/>
      <c r="BG23" s="3"/>
    </row>
    <row r="24" spans="1:59" ht="15">
      <c r="A24" s="65" t="s">
        <v>235</v>
      </c>
      <c r="B24" s="66"/>
      <c r="C24" s="66" t="s">
        <v>65</v>
      </c>
      <c r="D24" s="67">
        <v>173.673992281204</v>
      </c>
      <c r="E24" s="69">
        <v>99.34652465902819</v>
      </c>
      <c r="F24" s="96" t="s">
        <v>2682</v>
      </c>
      <c r="G24" s="66"/>
      <c r="H24" s="70" t="s">
        <v>1833</v>
      </c>
      <c r="I24" s="71"/>
      <c r="J24" s="71"/>
      <c r="K24" s="70" t="s">
        <v>1833</v>
      </c>
      <c r="L24" s="74">
        <v>140.27992222849338</v>
      </c>
      <c r="M24" s="75">
        <v>9149.2529296875</v>
      </c>
      <c r="N24" s="75">
        <v>302.0753479003906</v>
      </c>
      <c r="O24" s="76"/>
      <c r="P24" s="77"/>
      <c r="Q24" s="77"/>
      <c r="R24" s="48">
        <v>2</v>
      </c>
      <c r="S24" s="81"/>
      <c r="T24" s="81"/>
      <c r="U24" s="49">
        <v>52.160173</v>
      </c>
      <c r="V24" s="49">
        <v>0.001686</v>
      </c>
      <c r="W24" s="49">
        <v>0.001458</v>
      </c>
      <c r="X24" s="49">
        <v>0.518582</v>
      </c>
      <c r="Y24" s="49">
        <v>0</v>
      </c>
      <c r="Z24" s="49"/>
      <c r="AA24" s="72">
        <v>24</v>
      </c>
      <c r="AB24" s="72"/>
      <c r="AC24" s="73"/>
      <c r="AD24" s="79" t="s">
        <v>1833</v>
      </c>
      <c r="AE24" s="79" t="s">
        <v>2022</v>
      </c>
      <c r="AF24" s="79" t="s">
        <v>2207</v>
      </c>
      <c r="AG24" s="79" t="s">
        <v>2379</v>
      </c>
      <c r="AH24" s="79" t="s">
        <v>2493</v>
      </c>
      <c r="AI24" s="79">
        <v>150086</v>
      </c>
      <c r="AJ24" s="79">
        <v>584</v>
      </c>
      <c r="AK24" s="79">
        <v>1217</v>
      </c>
      <c r="AL24" s="79">
        <v>94</v>
      </c>
      <c r="AM24" s="79" t="s">
        <v>2850</v>
      </c>
      <c r="AN24" s="98" t="s">
        <v>2872</v>
      </c>
      <c r="AO24" s="79" t="str">
        <f>REPLACE(INDEX(GroupVertices[Group],MATCH(Vertices[[#This Row],[Vertex]],GroupVertices[Vertex],0)),1,1,"")</f>
        <v>9</v>
      </c>
      <c r="AP24" s="48">
        <v>3</v>
      </c>
      <c r="AQ24" s="49">
        <v>2.479338842975207</v>
      </c>
      <c r="AR24" s="48">
        <v>1</v>
      </c>
      <c r="AS24" s="49">
        <v>0.8264462809917356</v>
      </c>
      <c r="AT24" s="48">
        <v>0</v>
      </c>
      <c r="AU24" s="49">
        <v>0</v>
      </c>
      <c r="AV24" s="48">
        <v>117</v>
      </c>
      <c r="AW24" s="49">
        <v>96.69421487603306</v>
      </c>
      <c r="AX24" s="48">
        <v>121</v>
      </c>
      <c r="AY24" s="119" t="s">
        <v>4889</v>
      </c>
      <c r="AZ24" s="119" t="s">
        <v>4889</v>
      </c>
      <c r="BA24" s="119" t="s">
        <v>4889</v>
      </c>
      <c r="BB24" s="119" t="s">
        <v>4889</v>
      </c>
      <c r="BC24" s="2"/>
      <c r="BD24" s="3"/>
      <c r="BE24" s="3"/>
      <c r="BF24" s="3"/>
      <c r="BG24" s="3"/>
    </row>
    <row r="25" spans="1:59" ht="15">
      <c r="A25" s="65" t="s">
        <v>325</v>
      </c>
      <c r="B25" s="66"/>
      <c r="C25" s="66" t="s">
        <v>65</v>
      </c>
      <c r="D25" s="67">
        <v>234.48597657897176</v>
      </c>
      <c r="E25" s="69">
        <v>93.44207802214116</v>
      </c>
      <c r="F25" s="96" t="s">
        <v>2683</v>
      </c>
      <c r="G25" s="66"/>
      <c r="H25" s="70" t="s">
        <v>1834</v>
      </c>
      <c r="I25" s="71"/>
      <c r="J25" s="71"/>
      <c r="K25" s="70" t="s">
        <v>1834</v>
      </c>
      <c r="L25" s="74">
        <v>865.8147897810976</v>
      </c>
      <c r="M25" s="75">
        <v>3831.09033203125</v>
      </c>
      <c r="N25" s="75">
        <v>3272.288818359375</v>
      </c>
      <c r="O25" s="76"/>
      <c r="P25" s="77"/>
      <c r="Q25" s="77"/>
      <c r="R25" s="48">
        <v>15</v>
      </c>
      <c r="S25" s="81"/>
      <c r="T25" s="81"/>
      <c r="U25" s="49">
        <v>523.451037</v>
      </c>
      <c r="V25" s="49">
        <v>0.002237</v>
      </c>
      <c r="W25" s="49">
        <v>0.013819</v>
      </c>
      <c r="X25" s="49">
        <v>2.145457</v>
      </c>
      <c r="Y25" s="49">
        <v>0.19047619047619047</v>
      </c>
      <c r="Z25" s="49"/>
      <c r="AA25" s="72">
        <v>25</v>
      </c>
      <c r="AB25" s="72"/>
      <c r="AC25" s="73"/>
      <c r="AD25" s="79" t="s">
        <v>1834</v>
      </c>
      <c r="AE25" s="79" t="s">
        <v>2023</v>
      </c>
      <c r="AF25" s="79" t="s">
        <v>2208</v>
      </c>
      <c r="AG25" s="79" t="s">
        <v>2365</v>
      </c>
      <c r="AH25" s="79" t="s">
        <v>2494</v>
      </c>
      <c r="AI25" s="79">
        <v>931047</v>
      </c>
      <c r="AJ25" s="79">
        <v>6815</v>
      </c>
      <c r="AK25" s="79">
        <v>3221</v>
      </c>
      <c r="AL25" s="79">
        <v>1240</v>
      </c>
      <c r="AM25" s="79" t="s">
        <v>2850</v>
      </c>
      <c r="AN25" s="98" t="s">
        <v>2873</v>
      </c>
      <c r="AO25" s="79" t="str">
        <f>REPLACE(INDEX(GroupVertices[Group],MATCH(Vertices[[#This Row],[Vertex]],GroupVertices[Vertex],0)),1,1,"")</f>
        <v>5</v>
      </c>
      <c r="AP25" s="48">
        <v>1</v>
      </c>
      <c r="AQ25" s="49">
        <v>3.8461538461538463</v>
      </c>
      <c r="AR25" s="48">
        <v>0</v>
      </c>
      <c r="AS25" s="49">
        <v>0</v>
      </c>
      <c r="AT25" s="48">
        <v>0</v>
      </c>
      <c r="AU25" s="49">
        <v>0</v>
      </c>
      <c r="AV25" s="48">
        <v>25</v>
      </c>
      <c r="AW25" s="49">
        <v>96.15384615384616</v>
      </c>
      <c r="AX25" s="48">
        <v>26</v>
      </c>
      <c r="AY25" s="119" t="s">
        <v>4889</v>
      </c>
      <c r="AZ25" s="119" t="s">
        <v>4889</v>
      </c>
      <c r="BA25" s="119" t="s">
        <v>4889</v>
      </c>
      <c r="BB25" s="119" t="s">
        <v>4889</v>
      </c>
      <c r="BC25" s="2"/>
      <c r="BD25" s="3"/>
      <c r="BE25" s="3"/>
      <c r="BF25" s="3"/>
      <c r="BG25" s="3"/>
    </row>
    <row r="26" spans="1:59" ht="15">
      <c r="A26" s="65" t="s">
        <v>348</v>
      </c>
      <c r="B26" s="66"/>
      <c r="C26" s="66" t="s">
        <v>65</v>
      </c>
      <c r="D26" s="67">
        <v>171.3973613291925</v>
      </c>
      <c r="E26" s="69">
        <v>99.41534863908825</v>
      </c>
      <c r="F26" s="96" t="s">
        <v>2684</v>
      </c>
      <c r="G26" s="66"/>
      <c r="H26" s="70" t="s">
        <v>1835</v>
      </c>
      <c r="I26" s="71"/>
      <c r="J26" s="71"/>
      <c r="K26" s="70" t="s">
        <v>1835</v>
      </c>
      <c r="L26" s="74">
        <v>113.11792192036597</v>
      </c>
      <c r="M26" s="75">
        <v>1798.029541015625</v>
      </c>
      <c r="N26" s="75">
        <v>1997.2705078125</v>
      </c>
      <c r="O26" s="76"/>
      <c r="P26" s="77"/>
      <c r="Q26" s="77"/>
      <c r="R26" s="48">
        <v>2</v>
      </c>
      <c r="S26" s="81"/>
      <c r="T26" s="81"/>
      <c r="U26" s="49">
        <v>46.666667</v>
      </c>
      <c r="V26" s="49">
        <v>0.001159</v>
      </c>
      <c r="W26" s="49">
        <v>1.2E-05</v>
      </c>
      <c r="X26" s="49">
        <v>0.812167</v>
      </c>
      <c r="Y26" s="49">
        <v>0</v>
      </c>
      <c r="Z26" s="49"/>
      <c r="AA26" s="72">
        <v>26</v>
      </c>
      <c r="AB26" s="72"/>
      <c r="AC26" s="73"/>
      <c r="AD26" s="79" t="s">
        <v>1835</v>
      </c>
      <c r="AE26" s="79" t="s">
        <v>2024</v>
      </c>
      <c r="AF26" s="79" t="s">
        <v>2209</v>
      </c>
      <c r="AG26" s="79" t="s">
        <v>2380</v>
      </c>
      <c r="AH26" s="79" t="s">
        <v>2495</v>
      </c>
      <c r="AI26" s="79">
        <v>120849</v>
      </c>
      <c r="AJ26" s="79">
        <v>448</v>
      </c>
      <c r="AK26" s="79">
        <v>2214</v>
      </c>
      <c r="AL26" s="79">
        <v>215</v>
      </c>
      <c r="AM26" s="79" t="s">
        <v>2850</v>
      </c>
      <c r="AN26" s="98" t="s">
        <v>2874</v>
      </c>
      <c r="AO26" s="79" t="str">
        <f>REPLACE(INDEX(GroupVertices[Group],MATCH(Vertices[[#This Row],[Vertex]],GroupVertices[Vertex],0)),1,1,"")</f>
        <v>2</v>
      </c>
      <c r="AP26" s="48">
        <v>3</v>
      </c>
      <c r="AQ26" s="49">
        <v>2.7777777777777777</v>
      </c>
      <c r="AR26" s="48">
        <v>0</v>
      </c>
      <c r="AS26" s="49">
        <v>0</v>
      </c>
      <c r="AT26" s="48">
        <v>0</v>
      </c>
      <c r="AU26" s="49">
        <v>0</v>
      </c>
      <c r="AV26" s="48">
        <v>105</v>
      </c>
      <c r="AW26" s="49">
        <v>97.22222222222223</v>
      </c>
      <c r="AX26" s="48">
        <v>108</v>
      </c>
      <c r="AY26" s="48"/>
      <c r="AZ26" s="48"/>
      <c r="BA26" s="48"/>
      <c r="BB26" s="48"/>
      <c r="BC26" s="2"/>
      <c r="BD26" s="3"/>
      <c r="BE26" s="3"/>
      <c r="BF26" s="3"/>
      <c r="BG26" s="3"/>
    </row>
    <row r="27" spans="1:59" ht="15">
      <c r="A27" s="65" t="s">
        <v>236</v>
      </c>
      <c r="B27" s="66"/>
      <c r="C27" s="66" t="s">
        <v>65</v>
      </c>
      <c r="D27" s="67">
        <v>169.30403199024101</v>
      </c>
      <c r="E27" s="69">
        <v>98.54750455558249</v>
      </c>
      <c r="F27" s="96" t="s">
        <v>2685</v>
      </c>
      <c r="G27" s="66"/>
      <c r="H27" s="70" t="s">
        <v>1836</v>
      </c>
      <c r="I27" s="71"/>
      <c r="J27" s="71"/>
      <c r="K27" s="70" t="s">
        <v>1836</v>
      </c>
      <c r="L27" s="74">
        <v>88.14285422246985</v>
      </c>
      <c r="M27" s="75">
        <v>2095.200439453125</v>
      </c>
      <c r="N27" s="75">
        <v>1855.38916015625</v>
      </c>
      <c r="O27" s="76"/>
      <c r="P27" s="77"/>
      <c r="Q27" s="77"/>
      <c r="R27" s="48">
        <v>2</v>
      </c>
      <c r="S27" s="81"/>
      <c r="T27" s="81"/>
      <c r="U27" s="49">
        <v>115.937678</v>
      </c>
      <c r="V27" s="49">
        <v>0.001326</v>
      </c>
      <c r="W27" s="49">
        <v>7.8E-05</v>
      </c>
      <c r="X27" s="49">
        <v>0.782124</v>
      </c>
      <c r="Y27" s="49">
        <v>0</v>
      </c>
      <c r="Z27" s="49"/>
      <c r="AA27" s="72">
        <v>27</v>
      </c>
      <c r="AB27" s="72"/>
      <c r="AC27" s="73"/>
      <c r="AD27" s="79" t="s">
        <v>1836</v>
      </c>
      <c r="AE27" s="79" t="s">
        <v>2025</v>
      </c>
      <c r="AF27" s="79" t="s">
        <v>2210</v>
      </c>
      <c r="AG27" s="79" t="s">
        <v>2381</v>
      </c>
      <c r="AH27" s="79" t="s">
        <v>2496</v>
      </c>
      <c r="AI27" s="79">
        <v>93966</v>
      </c>
      <c r="AJ27" s="79">
        <v>136</v>
      </c>
      <c r="AK27" s="79">
        <v>1906</v>
      </c>
      <c r="AL27" s="79">
        <v>148</v>
      </c>
      <c r="AM27" s="79" t="s">
        <v>2850</v>
      </c>
      <c r="AN27" s="98" t="s">
        <v>2875</v>
      </c>
      <c r="AO27" s="79" t="str">
        <f>REPLACE(INDEX(GroupVertices[Group],MATCH(Vertices[[#This Row],[Vertex]],GroupVertices[Vertex],0)),1,1,"")</f>
        <v>2</v>
      </c>
      <c r="AP27" s="48">
        <v>0</v>
      </c>
      <c r="AQ27" s="49">
        <v>0</v>
      </c>
      <c r="AR27" s="48">
        <v>0</v>
      </c>
      <c r="AS27" s="49">
        <v>0</v>
      </c>
      <c r="AT27" s="48">
        <v>0</v>
      </c>
      <c r="AU27" s="49">
        <v>0</v>
      </c>
      <c r="AV27" s="48">
        <v>81</v>
      </c>
      <c r="AW27" s="49">
        <v>100</v>
      </c>
      <c r="AX27" s="48">
        <v>81</v>
      </c>
      <c r="AY27" s="119" t="s">
        <v>4889</v>
      </c>
      <c r="AZ27" s="119" t="s">
        <v>4889</v>
      </c>
      <c r="BA27" s="119" t="s">
        <v>4889</v>
      </c>
      <c r="BB27" s="119" t="s">
        <v>4889</v>
      </c>
      <c r="BC27" s="2"/>
      <c r="BD27" s="3"/>
      <c r="BE27" s="3"/>
      <c r="BF27" s="3"/>
      <c r="BG27" s="3"/>
    </row>
    <row r="28" spans="1:59" ht="15">
      <c r="A28" s="65" t="s">
        <v>237</v>
      </c>
      <c r="B28" s="66"/>
      <c r="C28" s="66" t="s">
        <v>65</v>
      </c>
      <c r="D28" s="67">
        <v>191.22741884197245</v>
      </c>
      <c r="E28" s="69">
        <v>97.06093755109174</v>
      </c>
      <c r="F28" s="96" t="s">
        <v>2686</v>
      </c>
      <c r="G28" s="66"/>
      <c r="H28" s="70" t="s">
        <v>1837</v>
      </c>
      <c r="I28" s="71"/>
      <c r="J28" s="71"/>
      <c r="K28" s="70" t="s">
        <v>1837</v>
      </c>
      <c r="L28" s="74">
        <v>349.70612599288853</v>
      </c>
      <c r="M28" s="75">
        <v>9063.1123046875</v>
      </c>
      <c r="N28" s="75">
        <v>6762.02392578125</v>
      </c>
      <c r="O28" s="76"/>
      <c r="P28" s="77"/>
      <c r="Q28" s="77"/>
      <c r="R28" s="48">
        <v>13</v>
      </c>
      <c r="S28" s="81"/>
      <c r="T28" s="81"/>
      <c r="U28" s="49">
        <v>234.594936</v>
      </c>
      <c r="V28" s="49">
        <v>0.002193</v>
      </c>
      <c r="W28" s="49">
        <v>0.019337</v>
      </c>
      <c r="X28" s="49">
        <v>1.768723</v>
      </c>
      <c r="Y28" s="49">
        <v>0.21794871794871795</v>
      </c>
      <c r="Z28" s="49"/>
      <c r="AA28" s="72">
        <v>28</v>
      </c>
      <c r="AB28" s="72"/>
      <c r="AC28" s="73"/>
      <c r="AD28" s="79" t="s">
        <v>1837</v>
      </c>
      <c r="AE28" s="79" t="s">
        <v>2026</v>
      </c>
      <c r="AF28" s="79" t="s">
        <v>2211</v>
      </c>
      <c r="AG28" s="79" t="s">
        <v>2382</v>
      </c>
      <c r="AH28" s="79" t="s">
        <v>2497</v>
      </c>
      <c r="AI28" s="79">
        <v>375511</v>
      </c>
      <c r="AJ28" s="79">
        <v>3931</v>
      </c>
      <c r="AK28" s="79">
        <v>5332</v>
      </c>
      <c r="AL28" s="79">
        <v>1343</v>
      </c>
      <c r="AM28" s="79" t="s">
        <v>2850</v>
      </c>
      <c r="AN28" s="98" t="s">
        <v>2876</v>
      </c>
      <c r="AO28" s="79" t="str">
        <f>REPLACE(INDEX(GroupVertices[Group],MATCH(Vertices[[#This Row],[Vertex]],GroupVertices[Vertex],0)),1,1,"")</f>
        <v>7</v>
      </c>
      <c r="AP28" s="48">
        <v>8</v>
      </c>
      <c r="AQ28" s="49">
        <v>4.395604395604396</v>
      </c>
      <c r="AR28" s="48">
        <v>2</v>
      </c>
      <c r="AS28" s="49">
        <v>1.098901098901099</v>
      </c>
      <c r="AT28" s="48">
        <v>0</v>
      </c>
      <c r="AU28" s="49">
        <v>0</v>
      </c>
      <c r="AV28" s="48">
        <v>172</v>
      </c>
      <c r="AW28" s="49">
        <v>94.50549450549451</v>
      </c>
      <c r="AX28" s="48">
        <v>182</v>
      </c>
      <c r="AY28" s="119" t="s">
        <v>4889</v>
      </c>
      <c r="AZ28" s="119" t="s">
        <v>4889</v>
      </c>
      <c r="BA28" s="119" t="s">
        <v>4889</v>
      </c>
      <c r="BB28" s="119" t="s">
        <v>4889</v>
      </c>
      <c r="BC28" s="2"/>
      <c r="BD28" s="3"/>
      <c r="BE28" s="3"/>
      <c r="BF28" s="3"/>
      <c r="BG28" s="3"/>
    </row>
    <row r="29" spans="1:59" ht="15">
      <c r="A29" s="65" t="s">
        <v>349</v>
      </c>
      <c r="B29" s="66"/>
      <c r="C29" s="66" t="s">
        <v>65</v>
      </c>
      <c r="D29" s="67">
        <v>186.32694287990594</v>
      </c>
      <c r="E29" s="69">
        <v>100</v>
      </c>
      <c r="F29" s="96" t="s">
        <v>2687</v>
      </c>
      <c r="G29" s="66"/>
      <c r="H29" s="70" t="s">
        <v>1838</v>
      </c>
      <c r="I29" s="71"/>
      <c r="J29" s="71"/>
      <c r="K29" s="70" t="s">
        <v>1838</v>
      </c>
      <c r="L29" s="74">
        <v>291.23958820202824</v>
      </c>
      <c r="M29" s="75">
        <v>9063.62109375</v>
      </c>
      <c r="N29" s="75">
        <v>7623.79931640625</v>
      </c>
      <c r="O29" s="76"/>
      <c r="P29" s="77"/>
      <c r="Q29" s="77"/>
      <c r="R29" s="48">
        <v>3</v>
      </c>
      <c r="S29" s="81"/>
      <c r="T29" s="81"/>
      <c r="U29" s="49">
        <v>0</v>
      </c>
      <c r="V29" s="49">
        <v>0.001905</v>
      </c>
      <c r="W29" s="49">
        <v>0.006503</v>
      </c>
      <c r="X29" s="49">
        <v>0.49482</v>
      </c>
      <c r="Y29" s="49">
        <v>1</v>
      </c>
      <c r="Z29" s="49"/>
      <c r="AA29" s="72">
        <v>29</v>
      </c>
      <c r="AB29" s="72"/>
      <c r="AC29" s="73"/>
      <c r="AD29" s="79" t="s">
        <v>1838</v>
      </c>
      <c r="AE29" s="79" t="s">
        <v>2027</v>
      </c>
      <c r="AF29" s="79" t="s">
        <v>2212</v>
      </c>
      <c r="AG29" s="79" t="s">
        <v>2383</v>
      </c>
      <c r="AH29" s="79" t="s">
        <v>2498</v>
      </c>
      <c r="AI29" s="79">
        <v>312578</v>
      </c>
      <c r="AJ29" s="79">
        <v>476</v>
      </c>
      <c r="AK29" s="79">
        <v>6104</v>
      </c>
      <c r="AL29" s="79">
        <v>367</v>
      </c>
      <c r="AM29" s="79" t="s">
        <v>2850</v>
      </c>
      <c r="AN29" s="98" t="s">
        <v>2877</v>
      </c>
      <c r="AO29" s="79" t="str">
        <f>REPLACE(INDEX(GroupVertices[Group],MATCH(Vertices[[#This Row],[Vertex]],GroupVertices[Vertex],0)),1,1,"")</f>
        <v>7</v>
      </c>
      <c r="AP29" s="48">
        <v>8</v>
      </c>
      <c r="AQ29" s="49">
        <v>6.153846153846154</v>
      </c>
      <c r="AR29" s="48">
        <v>3</v>
      </c>
      <c r="AS29" s="49">
        <v>2.3076923076923075</v>
      </c>
      <c r="AT29" s="48">
        <v>0</v>
      </c>
      <c r="AU29" s="49">
        <v>0</v>
      </c>
      <c r="AV29" s="48">
        <v>119</v>
      </c>
      <c r="AW29" s="49">
        <v>91.53846153846153</v>
      </c>
      <c r="AX29" s="48">
        <v>130</v>
      </c>
      <c r="AY29" s="48"/>
      <c r="AZ29" s="48"/>
      <c r="BA29" s="48"/>
      <c r="BB29" s="48"/>
      <c r="BC29" s="2"/>
      <c r="BD29" s="3"/>
      <c r="BE29" s="3"/>
      <c r="BF29" s="3"/>
      <c r="BG29" s="3"/>
    </row>
    <row r="30" spans="1:59" ht="15">
      <c r="A30" s="65" t="s">
        <v>238</v>
      </c>
      <c r="B30" s="66"/>
      <c r="C30" s="66" t="s">
        <v>65</v>
      </c>
      <c r="D30" s="67">
        <v>199.97481476580737</v>
      </c>
      <c r="E30" s="69">
        <v>98.20620431184551</v>
      </c>
      <c r="F30" s="96" t="s">
        <v>2688</v>
      </c>
      <c r="G30" s="66"/>
      <c r="H30" s="70" t="s">
        <v>1839</v>
      </c>
      <c r="I30" s="71"/>
      <c r="J30" s="71"/>
      <c r="K30" s="70" t="s">
        <v>1839</v>
      </c>
      <c r="L30" s="74">
        <v>454.06944872141065</v>
      </c>
      <c r="M30" s="75">
        <v>8812.3466796875</v>
      </c>
      <c r="N30" s="75">
        <v>6900.0771484375</v>
      </c>
      <c r="O30" s="76"/>
      <c r="P30" s="77"/>
      <c r="Q30" s="77"/>
      <c r="R30" s="48">
        <v>10</v>
      </c>
      <c r="S30" s="81"/>
      <c r="T30" s="81"/>
      <c r="U30" s="49">
        <v>143.180144</v>
      </c>
      <c r="V30" s="49">
        <v>0.002183</v>
      </c>
      <c r="W30" s="49">
        <v>0.015809</v>
      </c>
      <c r="X30" s="49">
        <v>1.36261</v>
      </c>
      <c r="Y30" s="49">
        <v>0.28888888888888886</v>
      </c>
      <c r="Z30" s="49"/>
      <c r="AA30" s="72">
        <v>30</v>
      </c>
      <c r="AB30" s="72"/>
      <c r="AC30" s="73"/>
      <c r="AD30" s="79" t="s">
        <v>1839</v>
      </c>
      <c r="AE30" s="79" t="s">
        <v>2028</v>
      </c>
      <c r="AF30" s="79" t="s">
        <v>2213</v>
      </c>
      <c r="AG30" s="79" t="s">
        <v>2365</v>
      </c>
      <c r="AH30" s="79" t="s">
        <v>2499</v>
      </c>
      <c r="AI30" s="79">
        <v>487847</v>
      </c>
      <c r="AJ30" s="79">
        <v>2187</v>
      </c>
      <c r="AK30" s="79">
        <v>2820</v>
      </c>
      <c r="AL30" s="79">
        <v>601</v>
      </c>
      <c r="AM30" s="79" t="s">
        <v>2850</v>
      </c>
      <c r="AN30" s="98" t="s">
        <v>2878</v>
      </c>
      <c r="AO30" s="79" t="str">
        <f>REPLACE(INDEX(GroupVertices[Group],MATCH(Vertices[[#This Row],[Vertex]],GroupVertices[Vertex],0)),1,1,"")</f>
        <v>7</v>
      </c>
      <c r="AP30" s="48">
        <v>1</v>
      </c>
      <c r="AQ30" s="49">
        <v>5.882352941176471</v>
      </c>
      <c r="AR30" s="48">
        <v>0</v>
      </c>
      <c r="AS30" s="49">
        <v>0</v>
      </c>
      <c r="AT30" s="48">
        <v>0</v>
      </c>
      <c r="AU30" s="49">
        <v>0</v>
      </c>
      <c r="AV30" s="48">
        <v>16</v>
      </c>
      <c r="AW30" s="49">
        <v>94.11764705882354</v>
      </c>
      <c r="AX30" s="48">
        <v>17</v>
      </c>
      <c r="AY30" s="119" t="s">
        <v>4889</v>
      </c>
      <c r="AZ30" s="119" t="s">
        <v>4889</v>
      </c>
      <c r="BA30" s="119" t="s">
        <v>4889</v>
      </c>
      <c r="BB30" s="119" t="s">
        <v>4889</v>
      </c>
      <c r="BC30" s="2"/>
      <c r="BD30" s="3"/>
      <c r="BE30" s="3"/>
      <c r="BF30" s="3"/>
      <c r="BG30" s="3"/>
    </row>
    <row r="31" spans="1:59" ht="15">
      <c r="A31" s="65" t="s">
        <v>239</v>
      </c>
      <c r="B31" s="66"/>
      <c r="C31" s="66" t="s">
        <v>65</v>
      </c>
      <c r="D31" s="67">
        <v>162.4211109275397</v>
      </c>
      <c r="E31" s="69">
        <v>94.43293133958869</v>
      </c>
      <c r="F31" s="96" t="s">
        <v>2689</v>
      </c>
      <c r="G31" s="66"/>
      <c r="H31" s="70" t="s">
        <v>1840</v>
      </c>
      <c r="I31" s="71"/>
      <c r="J31" s="71"/>
      <c r="K31" s="70" t="s">
        <v>1840</v>
      </c>
      <c r="L31" s="74">
        <v>6.024185028092931</v>
      </c>
      <c r="M31" s="75">
        <v>745.8490600585938</v>
      </c>
      <c r="N31" s="75">
        <v>3366.76513671875</v>
      </c>
      <c r="O31" s="76"/>
      <c r="P31" s="77"/>
      <c r="Q31" s="77"/>
      <c r="R31" s="48">
        <v>3</v>
      </c>
      <c r="S31" s="81"/>
      <c r="T31" s="81"/>
      <c r="U31" s="49">
        <v>444.361472</v>
      </c>
      <c r="V31" s="49">
        <v>0.00158</v>
      </c>
      <c r="W31" s="49">
        <v>0.000418</v>
      </c>
      <c r="X31" s="49">
        <v>1.061785</v>
      </c>
      <c r="Y31" s="49">
        <v>0</v>
      </c>
      <c r="Z31" s="49"/>
      <c r="AA31" s="72">
        <v>31</v>
      </c>
      <c r="AB31" s="72"/>
      <c r="AC31" s="73"/>
      <c r="AD31" s="79" t="s">
        <v>1840</v>
      </c>
      <c r="AE31" s="79" t="s">
        <v>2029</v>
      </c>
      <c r="AF31" s="79" t="s">
        <v>2214</v>
      </c>
      <c r="AG31" s="79" t="s">
        <v>2384</v>
      </c>
      <c r="AH31" s="79" t="s">
        <v>2500</v>
      </c>
      <c r="AI31" s="79">
        <v>5574</v>
      </c>
      <c r="AJ31" s="79">
        <v>7</v>
      </c>
      <c r="AK31" s="79">
        <v>44</v>
      </c>
      <c r="AL31" s="79">
        <v>8</v>
      </c>
      <c r="AM31" s="79" t="s">
        <v>2850</v>
      </c>
      <c r="AN31" s="98" t="s">
        <v>2879</v>
      </c>
      <c r="AO31" s="79" t="str">
        <f>REPLACE(INDEX(GroupVertices[Group],MATCH(Vertices[[#This Row],[Vertex]],GroupVertices[Vertex],0)),1,1,"")</f>
        <v>2</v>
      </c>
      <c r="AP31" s="48">
        <v>1</v>
      </c>
      <c r="AQ31" s="49">
        <v>3.3333333333333335</v>
      </c>
      <c r="AR31" s="48">
        <v>0</v>
      </c>
      <c r="AS31" s="49">
        <v>0</v>
      </c>
      <c r="AT31" s="48">
        <v>0</v>
      </c>
      <c r="AU31" s="49">
        <v>0</v>
      </c>
      <c r="AV31" s="48">
        <v>29</v>
      </c>
      <c r="AW31" s="49">
        <v>96.66666666666667</v>
      </c>
      <c r="AX31" s="48">
        <v>30</v>
      </c>
      <c r="AY31" s="119" t="s">
        <v>4889</v>
      </c>
      <c r="AZ31" s="119" t="s">
        <v>4889</v>
      </c>
      <c r="BA31" s="119" t="s">
        <v>4889</v>
      </c>
      <c r="BB31" s="119" t="s">
        <v>4889</v>
      </c>
      <c r="BC31" s="2"/>
      <c r="BD31" s="3"/>
      <c r="BE31" s="3"/>
      <c r="BF31" s="3"/>
      <c r="BG31" s="3"/>
    </row>
    <row r="32" spans="1:59" ht="15">
      <c r="A32" s="65" t="s">
        <v>240</v>
      </c>
      <c r="B32" s="66"/>
      <c r="C32" s="66" t="s">
        <v>65</v>
      </c>
      <c r="D32" s="67">
        <v>171.40911941907018</v>
      </c>
      <c r="E32" s="69">
        <v>93.28564234496142</v>
      </c>
      <c r="F32" s="96" t="s">
        <v>2690</v>
      </c>
      <c r="G32" s="66"/>
      <c r="H32" s="70" t="s">
        <v>1841</v>
      </c>
      <c r="I32" s="71"/>
      <c r="J32" s="71"/>
      <c r="K32" s="70" t="s">
        <v>1841</v>
      </c>
      <c r="L32" s="74">
        <v>113.25820519315481</v>
      </c>
      <c r="M32" s="75">
        <v>2389.392578125</v>
      </c>
      <c r="N32" s="75">
        <v>1719.50244140625</v>
      </c>
      <c r="O32" s="76"/>
      <c r="P32" s="77"/>
      <c r="Q32" s="77"/>
      <c r="R32" s="48">
        <v>5</v>
      </c>
      <c r="S32" s="81"/>
      <c r="T32" s="81"/>
      <c r="U32" s="49">
        <v>535.937678</v>
      </c>
      <c r="V32" s="49">
        <v>0.001613</v>
      </c>
      <c r="W32" s="49">
        <v>0.000764</v>
      </c>
      <c r="X32" s="49">
        <v>1.687962</v>
      </c>
      <c r="Y32" s="49">
        <v>0.1</v>
      </c>
      <c r="Z32" s="49"/>
      <c r="AA32" s="72">
        <v>32</v>
      </c>
      <c r="AB32" s="72"/>
      <c r="AC32" s="73"/>
      <c r="AD32" s="79" t="s">
        <v>1841</v>
      </c>
      <c r="AE32" s="79" t="s">
        <v>2030</v>
      </c>
      <c r="AF32" s="79" t="s">
        <v>2215</v>
      </c>
      <c r="AG32" s="79" t="s">
        <v>2385</v>
      </c>
      <c r="AH32" s="79" t="s">
        <v>2501</v>
      </c>
      <c r="AI32" s="79">
        <v>121000</v>
      </c>
      <c r="AJ32" s="79">
        <v>681</v>
      </c>
      <c r="AK32" s="79">
        <v>6325</v>
      </c>
      <c r="AL32" s="79">
        <v>138</v>
      </c>
      <c r="AM32" s="79" t="s">
        <v>2850</v>
      </c>
      <c r="AN32" s="98" t="s">
        <v>2880</v>
      </c>
      <c r="AO32" s="79" t="str">
        <f>REPLACE(INDEX(GroupVertices[Group],MATCH(Vertices[[#This Row],[Vertex]],GroupVertices[Vertex],0)),1,1,"")</f>
        <v>2</v>
      </c>
      <c r="AP32" s="48">
        <v>0</v>
      </c>
      <c r="AQ32" s="49">
        <v>0</v>
      </c>
      <c r="AR32" s="48">
        <v>0</v>
      </c>
      <c r="AS32" s="49">
        <v>0</v>
      </c>
      <c r="AT32" s="48">
        <v>0</v>
      </c>
      <c r="AU32" s="49">
        <v>0</v>
      </c>
      <c r="AV32" s="48">
        <v>5</v>
      </c>
      <c r="AW32" s="49">
        <v>100</v>
      </c>
      <c r="AX32" s="48">
        <v>5</v>
      </c>
      <c r="AY32" s="119" t="s">
        <v>4889</v>
      </c>
      <c r="AZ32" s="119" t="s">
        <v>4889</v>
      </c>
      <c r="BA32" s="119" t="s">
        <v>4889</v>
      </c>
      <c r="BB32" s="119" t="s">
        <v>4889</v>
      </c>
      <c r="BC32" s="2"/>
      <c r="BD32" s="3"/>
      <c r="BE32" s="3"/>
      <c r="BF32" s="3"/>
      <c r="BG32" s="3"/>
    </row>
    <row r="33" spans="1:59" ht="15">
      <c r="A33" s="65" t="s">
        <v>350</v>
      </c>
      <c r="B33" s="66"/>
      <c r="C33" s="66" t="s">
        <v>65</v>
      </c>
      <c r="D33" s="67">
        <v>173.64292289139476</v>
      </c>
      <c r="E33" s="69">
        <v>100</v>
      </c>
      <c r="F33" s="96" t="s">
        <v>2691</v>
      </c>
      <c r="G33" s="66"/>
      <c r="H33" s="70" t="s">
        <v>1842</v>
      </c>
      <c r="I33" s="71"/>
      <c r="J33" s="71"/>
      <c r="K33" s="70" t="s">
        <v>1842</v>
      </c>
      <c r="L33" s="74">
        <v>139.90923993814408</v>
      </c>
      <c r="M33" s="75">
        <v>2579.3720703125</v>
      </c>
      <c r="N33" s="75">
        <v>2370.145263671875</v>
      </c>
      <c r="O33" s="76"/>
      <c r="P33" s="77"/>
      <c r="Q33" s="77"/>
      <c r="R33" s="48">
        <v>1</v>
      </c>
      <c r="S33" s="81"/>
      <c r="T33" s="81"/>
      <c r="U33" s="49">
        <v>0</v>
      </c>
      <c r="V33" s="49">
        <v>0.001292</v>
      </c>
      <c r="W33" s="49">
        <v>7.7E-05</v>
      </c>
      <c r="X33" s="49">
        <v>0.436953</v>
      </c>
      <c r="Y33" s="49">
        <v>0</v>
      </c>
      <c r="Z33" s="49"/>
      <c r="AA33" s="72">
        <v>33</v>
      </c>
      <c r="AB33" s="72"/>
      <c r="AC33" s="73"/>
      <c r="AD33" s="79" t="s">
        <v>1842</v>
      </c>
      <c r="AE33" s="79" t="s">
        <v>2031</v>
      </c>
      <c r="AF33" s="79" t="s">
        <v>2216</v>
      </c>
      <c r="AG33" s="79" t="s">
        <v>2386</v>
      </c>
      <c r="AH33" s="79" t="s">
        <v>2502</v>
      </c>
      <c r="AI33" s="79">
        <v>149687</v>
      </c>
      <c r="AJ33" s="79">
        <v>179</v>
      </c>
      <c r="AK33" s="79">
        <v>2206</v>
      </c>
      <c r="AL33" s="79">
        <v>149</v>
      </c>
      <c r="AM33" s="79" t="s">
        <v>2850</v>
      </c>
      <c r="AN33" s="98" t="s">
        <v>2881</v>
      </c>
      <c r="AO33" s="79" t="str">
        <f>REPLACE(INDEX(GroupVertices[Group],MATCH(Vertices[[#This Row],[Vertex]],GroupVertices[Vertex],0)),1,1,"")</f>
        <v>2</v>
      </c>
      <c r="AP33" s="48">
        <v>1</v>
      </c>
      <c r="AQ33" s="49">
        <v>2.4390243902439024</v>
      </c>
      <c r="AR33" s="48">
        <v>0</v>
      </c>
      <c r="AS33" s="49">
        <v>0</v>
      </c>
      <c r="AT33" s="48">
        <v>0</v>
      </c>
      <c r="AU33" s="49">
        <v>0</v>
      </c>
      <c r="AV33" s="48">
        <v>40</v>
      </c>
      <c r="AW33" s="49">
        <v>97.5609756097561</v>
      </c>
      <c r="AX33" s="48">
        <v>41</v>
      </c>
      <c r="AY33" s="48"/>
      <c r="AZ33" s="48"/>
      <c r="BA33" s="48"/>
      <c r="BB33" s="48"/>
      <c r="BC33" s="2"/>
      <c r="BD33" s="3"/>
      <c r="BE33" s="3"/>
      <c r="BF33" s="3"/>
      <c r="BG33" s="3"/>
    </row>
    <row r="34" spans="1:59" ht="15">
      <c r="A34" s="65" t="s">
        <v>241</v>
      </c>
      <c r="B34" s="66"/>
      <c r="C34" s="66" t="s">
        <v>65</v>
      </c>
      <c r="D34" s="67">
        <v>412.9769735160961</v>
      </c>
      <c r="E34" s="69">
        <v>96.28838823522779</v>
      </c>
      <c r="F34" s="96" t="s">
        <v>2692</v>
      </c>
      <c r="G34" s="66"/>
      <c r="H34" s="70" t="s">
        <v>1843</v>
      </c>
      <c r="I34" s="71"/>
      <c r="J34" s="71"/>
      <c r="K34" s="70" t="s">
        <v>1843</v>
      </c>
      <c r="L34" s="74">
        <v>2995.3529608758104</v>
      </c>
      <c r="M34" s="75">
        <v>8736.5546875</v>
      </c>
      <c r="N34" s="75">
        <v>1232.8406982421875</v>
      </c>
      <c r="O34" s="76"/>
      <c r="P34" s="77"/>
      <c r="Q34" s="77"/>
      <c r="R34" s="48">
        <v>5</v>
      </c>
      <c r="S34" s="81"/>
      <c r="T34" s="81"/>
      <c r="U34" s="49">
        <v>296.259552</v>
      </c>
      <c r="V34" s="49">
        <v>0.001996</v>
      </c>
      <c r="W34" s="49">
        <v>0.004715</v>
      </c>
      <c r="X34" s="49">
        <v>0.964326</v>
      </c>
      <c r="Y34" s="49">
        <v>0.1</v>
      </c>
      <c r="Z34" s="49"/>
      <c r="AA34" s="72">
        <v>34</v>
      </c>
      <c r="AB34" s="72"/>
      <c r="AC34" s="73"/>
      <c r="AD34" s="79" t="s">
        <v>1843</v>
      </c>
      <c r="AE34" s="79" t="s">
        <v>2032</v>
      </c>
      <c r="AF34" s="79" t="s">
        <v>2217</v>
      </c>
      <c r="AG34" s="79" t="s">
        <v>2387</v>
      </c>
      <c r="AH34" s="79" t="s">
        <v>2503</v>
      </c>
      <c r="AI34" s="79">
        <v>3223268</v>
      </c>
      <c r="AJ34" s="79">
        <v>4728</v>
      </c>
      <c r="AK34" s="79">
        <v>10731</v>
      </c>
      <c r="AL34" s="79">
        <v>2275</v>
      </c>
      <c r="AM34" s="79" t="s">
        <v>2850</v>
      </c>
      <c r="AN34" s="98" t="s">
        <v>2882</v>
      </c>
      <c r="AO34" s="79" t="str">
        <f>REPLACE(INDEX(GroupVertices[Group],MATCH(Vertices[[#This Row],[Vertex]],GroupVertices[Vertex],0)),1,1,"")</f>
        <v>9</v>
      </c>
      <c r="AP34" s="48">
        <v>10</v>
      </c>
      <c r="AQ34" s="49">
        <v>4.184100418410042</v>
      </c>
      <c r="AR34" s="48">
        <v>5</v>
      </c>
      <c r="AS34" s="49">
        <v>2.092050209205021</v>
      </c>
      <c r="AT34" s="48">
        <v>0</v>
      </c>
      <c r="AU34" s="49">
        <v>0</v>
      </c>
      <c r="AV34" s="48">
        <v>224</v>
      </c>
      <c r="AW34" s="49">
        <v>93.72384937238493</v>
      </c>
      <c r="AX34" s="48">
        <v>239</v>
      </c>
      <c r="AY34" s="119" t="s">
        <v>4889</v>
      </c>
      <c r="AZ34" s="119" t="s">
        <v>4889</v>
      </c>
      <c r="BA34" s="119" t="s">
        <v>4889</v>
      </c>
      <c r="BB34" s="119" t="s">
        <v>4889</v>
      </c>
      <c r="BC34" s="2"/>
      <c r="BD34" s="3"/>
      <c r="BE34" s="3"/>
      <c r="BF34" s="3"/>
      <c r="BG34" s="3"/>
    </row>
    <row r="35" spans="1:59" ht="15">
      <c r="A35" s="65" t="s">
        <v>351</v>
      </c>
      <c r="B35" s="66"/>
      <c r="C35" s="66" t="s">
        <v>65</v>
      </c>
      <c r="D35" s="67">
        <v>162.46020073627213</v>
      </c>
      <c r="E35" s="69">
        <v>99.7055862810724</v>
      </c>
      <c r="F35" s="96" t="s">
        <v>2693</v>
      </c>
      <c r="G35" s="66"/>
      <c r="H35" s="70" t="s">
        <v>1844</v>
      </c>
      <c r="I35" s="71"/>
      <c r="J35" s="71"/>
      <c r="K35" s="70" t="s">
        <v>1844</v>
      </c>
      <c r="L35" s="74">
        <v>6.490557232993569</v>
      </c>
      <c r="M35" s="75">
        <v>1573.658447265625</v>
      </c>
      <c r="N35" s="75">
        <v>2745.4794921875</v>
      </c>
      <c r="O35" s="76"/>
      <c r="P35" s="77"/>
      <c r="Q35" s="77"/>
      <c r="R35" s="48">
        <v>2</v>
      </c>
      <c r="S35" s="81"/>
      <c r="T35" s="81"/>
      <c r="U35" s="49">
        <v>23.5</v>
      </c>
      <c r="V35" s="49">
        <v>0.001161</v>
      </c>
      <c r="W35" s="49">
        <v>1.1E-05</v>
      </c>
      <c r="X35" s="49">
        <v>0.804104</v>
      </c>
      <c r="Y35" s="49">
        <v>0</v>
      </c>
      <c r="Z35" s="49"/>
      <c r="AA35" s="72">
        <v>35</v>
      </c>
      <c r="AB35" s="72"/>
      <c r="AC35" s="73"/>
      <c r="AD35" s="79" t="s">
        <v>1844</v>
      </c>
      <c r="AE35" s="79" t="s">
        <v>2033</v>
      </c>
      <c r="AF35" s="79" t="s">
        <v>2218</v>
      </c>
      <c r="AG35" s="79" t="s">
        <v>2388</v>
      </c>
      <c r="AH35" s="79" t="s">
        <v>2504</v>
      </c>
      <c r="AI35" s="79">
        <v>6076</v>
      </c>
      <c r="AJ35" s="79">
        <v>10</v>
      </c>
      <c r="AK35" s="79">
        <v>53</v>
      </c>
      <c r="AL35" s="79">
        <v>7</v>
      </c>
      <c r="AM35" s="79" t="s">
        <v>2850</v>
      </c>
      <c r="AN35" s="98" t="s">
        <v>2883</v>
      </c>
      <c r="AO35" s="79" t="str">
        <f>REPLACE(INDEX(GroupVertices[Group],MATCH(Vertices[[#This Row],[Vertex]],GroupVertices[Vertex],0)),1,1,"")</f>
        <v>2</v>
      </c>
      <c r="AP35" s="48">
        <v>2</v>
      </c>
      <c r="AQ35" s="49">
        <v>2.5641025641025643</v>
      </c>
      <c r="AR35" s="48">
        <v>1</v>
      </c>
      <c r="AS35" s="49">
        <v>1.2820512820512822</v>
      </c>
      <c r="AT35" s="48">
        <v>0</v>
      </c>
      <c r="AU35" s="49">
        <v>0</v>
      </c>
      <c r="AV35" s="48">
        <v>75</v>
      </c>
      <c r="AW35" s="49">
        <v>96.15384615384616</v>
      </c>
      <c r="AX35" s="48">
        <v>78</v>
      </c>
      <c r="AY35" s="48"/>
      <c r="AZ35" s="48"/>
      <c r="BA35" s="48"/>
      <c r="BB35" s="48"/>
      <c r="BC35" s="2"/>
      <c r="BD35" s="3"/>
      <c r="BE35" s="3"/>
      <c r="BF35" s="3"/>
      <c r="BG35" s="3"/>
    </row>
    <row r="36" spans="1:59" ht="15">
      <c r="A36" s="65" t="s">
        <v>242</v>
      </c>
      <c r="B36" s="66"/>
      <c r="C36" s="66" t="s">
        <v>65</v>
      </c>
      <c r="D36" s="67">
        <v>167.77734914161985</v>
      </c>
      <c r="E36" s="69">
        <v>98.61890485613505</v>
      </c>
      <c r="F36" s="96" t="s">
        <v>2694</v>
      </c>
      <c r="G36" s="66"/>
      <c r="H36" s="70" t="s">
        <v>1845</v>
      </c>
      <c r="I36" s="71"/>
      <c r="J36" s="71"/>
      <c r="K36" s="70" t="s">
        <v>1845</v>
      </c>
      <c r="L36" s="74">
        <v>69.92832543903974</v>
      </c>
      <c r="M36" s="75">
        <v>1578.322509765625</v>
      </c>
      <c r="N36" s="75">
        <v>3446.49267578125</v>
      </c>
      <c r="O36" s="76"/>
      <c r="P36" s="77"/>
      <c r="Q36" s="77"/>
      <c r="R36" s="48">
        <v>2</v>
      </c>
      <c r="S36" s="81"/>
      <c r="T36" s="81"/>
      <c r="U36" s="49">
        <v>110.238531</v>
      </c>
      <c r="V36" s="49">
        <v>0.001359</v>
      </c>
      <c r="W36" s="49">
        <v>6.5E-05</v>
      </c>
      <c r="X36" s="49">
        <v>0.763154</v>
      </c>
      <c r="Y36" s="49">
        <v>0</v>
      </c>
      <c r="Z36" s="49"/>
      <c r="AA36" s="72">
        <v>36</v>
      </c>
      <c r="AB36" s="72"/>
      <c r="AC36" s="73"/>
      <c r="AD36" s="79" t="s">
        <v>1845</v>
      </c>
      <c r="AE36" s="79" t="s">
        <v>2034</v>
      </c>
      <c r="AF36" s="79" t="s">
        <v>2219</v>
      </c>
      <c r="AG36" s="79" t="s">
        <v>2372</v>
      </c>
      <c r="AH36" s="79" t="s">
        <v>2505</v>
      </c>
      <c r="AI36" s="79">
        <v>74360</v>
      </c>
      <c r="AJ36" s="79">
        <v>709</v>
      </c>
      <c r="AK36" s="79">
        <v>2070</v>
      </c>
      <c r="AL36" s="79">
        <v>79</v>
      </c>
      <c r="AM36" s="79" t="s">
        <v>2850</v>
      </c>
      <c r="AN36" s="98" t="s">
        <v>2884</v>
      </c>
      <c r="AO36" s="79" t="str">
        <f>REPLACE(INDEX(GroupVertices[Group],MATCH(Vertices[[#This Row],[Vertex]],GroupVertices[Vertex],0)),1,1,"")</f>
        <v>2</v>
      </c>
      <c r="AP36" s="48">
        <v>1</v>
      </c>
      <c r="AQ36" s="49">
        <v>1.4285714285714286</v>
      </c>
      <c r="AR36" s="48">
        <v>0</v>
      </c>
      <c r="AS36" s="49">
        <v>0</v>
      </c>
      <c r="AT36" s="48">
        <v>0</v>
      </c>
      <c r="AU36" s="49">
        <v>0</v>
      </c>
      <c r="AV36" s="48">
        <v>69</v>
      </c>
      <c r="AW36" s="49">
        <v>98.57142857142857</v>
      </c>
      <c r="AX36" s="48">
        <v>70</v>
      </c>
      <c r="AY36" s="119" t="s">
        <v>4889</v>
      </c>
      <c r="AZ36" s="119" t="s">
        <v>4889</v>
      </c>
      <c r="BA36" s="119" t="s">
        <v>4889</v>
      </c>
      <c r="BB36" s="119" t="s">
        <v>4889</v>
      </c>
      <c r="BC36" s="2"/>
      <c r="BD36" s="3"/>
      <c r="BE36" s="3"/>
      <c r="BF36" s="3"/>
      <c r="BG36" s="3"/>
    </row>
    <row r="37" spans="1:59" ht="15">
      <c r="A37" s="65" t="s">
        <v>243</v>
      </c>
      <c r="B37" s="66"/>
      <c r="C37" s="66" t="s">
        <v>65</v>
      </c>
      <c r="D37" s="67">
        <v>163.52956396998192</v>
      </c>
      <c r="E37" s="69">
        <v>88.08784815518484</v>
      </c>
      <c r="F37" s="96" t="s">
        <v>2695</v>
      </c>
      <c r="G37" s="66"/>
      <c r="H37" s="70" t="s">
        <v>1846</v>
      </c>
      <c r="I37" s="71"/>
      <c r="J37" s="71"/>
      <c r="K37" s="70" t="s">
        <v>1846</v>
      </c>
      <c r="L37" s="74">
        <v>19.24890283040485</v>
      </c>
      <c r="M37" s="75">
        <v>1187.3609619140625</v>
      </c>
      <c r="N37" s="75">
        <v>2399.96337890625</v>
      </c>
      <c r="O37" s="76"/>
      <c r="P37" s="77"/>
      <c r="Q37" s="77"/>
      <c r="R37" s="48">
        <v>3</v>
      </c>
      <c r="S37" s="81"/>
      <c r="T37" s="81"/>
      <c r="U37" s="49">
        <v>950.823791</v>
      </c>
      <c r="V37" s="49">
        <v>0.001608</v>
      </c>
      <c r="W37" s="49">
        <v>0.000417</v>
      </c>
      <c r="X37" s="49">
        <v>1.06367</v>
      </c>
      <c r="Y37" s="49">
        <v>0</v>
      </c>
      <c r="Z37" s="49"/>
      <c r="AA37" s="72">
        <v>37</v>
      </c>
      <c r="AB37" s="72"/>
      <c r="AC37" s="73"/>
      <c r="AD37" s="79" t="s">
        <v>1846</v>
      </c>
      <c r="AE37" s="79" t="s">
        <v>2035</v>
      </c>
      <c r="AF37" s="79" t="s">
        <v>2220</v>
      </c>
      <c r="AG37" s="79" t="s">
        <v>2372</v>
      </c>
      <c r="AH37" s="79" t="s">
        <v>2506</v>
      </c>
      <c r="AI37" s="79">
        <v>19809</v>
      </c>
      <c r="AJ37" s="79">
        <v>85</v>
      </c>
      <c r="AK37" s="79">
        <v>230</v>
      </c>
      <c r="AL37" s="79">
        <v>12</v>
      </c>
      <c r="AM37" s="79" t="s">
        <v>2850</v>
      </c>
      <c r="AN37" s="98" t="s">
        <v>2885</v>
      </c>
      <c r="AO37" s="79" t="str">
        <f>REPLACE(INDEX(GroupVertices[Group],MATCH(Vertices[[#This Row],[Vertex]],GroupVertices[Vertex],0)),1,1,"")</f>
        <v>2</v>
      </c>
      <c r="AP37" s="48">
        <v>0</v>
      </c>
      <c r="AQ37" s="49">
        <v>0</v>
      </c>
      <c r="AR37" s="48">
        <v>0</v>
      </c>
      <c r="AS37" s="49">
        <v>0</v>
      </c>
      <c r="AT37" s="48">
        <v>0</v>
      </c>
      <c r="AU37" s="49">
        <v>0</v>
      </c>
      <c r="AV37" s="48">
        <v>32</v>
      </c>
      <c r="AW37" s="49">
        <v>100</v>
      </c>
      <c r="AX37" s="48">
        <v>32</v>
      </c>
      <c r="AY37" s="119" t="s">
        <v>4889</v>
      </c>
      <c r="AZ37" s="119" t="s">
        <v>4889</v>
      </c>
      <c r="BA37" s="119" t="s">
        <v>4889</v>
      </c>
      <c r="BB37" s="119" t="s">
        <v>4889</v>
      </c>
      <c r="BC37" s="2"/>
      <c r="BD37" s="3"/>
      <c r="BE37" s="3"/>
      <c r="BF37" s="3"/>
      <c r="BG37" s="3"/>
    </row>
    <row r="38" spans="1:59" ht="15">
      <c r="A38" s="65" t="s">
        <v>244</v>
      </c>
      <c r="B38" s="66"/>
      <c r="C38" s="66" t="s">
        <v>65</v>
      </c>
      <c r="D38" s="67">
        <v>162.92351619833966</v>
      </c>
      <c r="E38" s="69">
        <v>79.70192473908367</v>
      </c>
      <c r="F38" s="96" t="s">
        <v>2696</v>
      </c>
      <c r="G38" s="66"/>
      <c r="H38" s="70" t="s">
        <v>1847</v>
      </c>
      <c r="I38" s="71"/>
      <c r="J38" s="71"/>
      <c r="K38" s="70" t="s">
        <v>1847</v>
      </c>
      <c r="L38" s="74">
        <v>12.018275597851732</v>
      </c>
      <c r="M38" s="75">
        <v>1007.1704711914062</v>
      </c>
      <c r="N38" s="75">
        <v>2959.495361328125</v>
      </c>
      <c r="O38" s="76"/>
      <c r="P38" s="77"/>
      <c r="Q38" s="77"/>
      <c r="R38" s="48">
        <v>5</v>
      </c>
      <c r="S38" s="81"/>
      <c r="T38" s="81"/>
      <c r="U38" s="49">
        <v>1620.185263</v>
      </c>
      <c r="V38" s="49">
        <v>0.002053</v>
      </c>
      <c r="W38" s="49">
        <v>0.004047</v>
      </c>
      <c r="X38" s="49">
        <v>1.177877</v>
      </c>
      <c r="Y38" s="49">
        <v>0.3</v>
      </c>
      <c r="Z38" s="49"/>
      <c r="AA38" s="72">
        <v>38</v>
      </c>
      <c r="AB38" s="72"/>
      <c r="AC38" s="73"/>
      <c r="AD38" s="79" t="s">
        <v>1847</v>
      </c>
      <c r="AE38" s="79" t="s">
        <v>2036</v>
      </c>
      <c r="AF38" s="79" t="s">
        <v>2221</v>
      </c>
      <c r="AG38" s="79" t="s">
        <v>2389</v>
      </c>
      <c r="AH38" s="79" t="s">
        <v>2507</v>
      </c>
      <c r="AI38" s="79">
        <v>12026</v>
      </c>
      <c r="AJ38" s="79">
        <v>28</v>
      </c>
      <c r="AK38" s="79">
        <v>76</v>
      </c>
      <c r="AL38" s="79">
        <v>10</v>
      </c>
      <c r="AM38" s="79" t="s">
        <v>2850</v>
      </c>
      <c r="AN38" s="98" t="s">
        <v>2886</v>
      </c>
      <c r="AO38" s="79" t="str">
        <f>REPLACE(INDEX(GroupVertices[Group],MATCH(Vertices[[#This Row],[Vertex]],GroupVertices[Vertex],0)),1,1,"")</f>
        <v>2</v>
      </c>
      <c r="AP38" s="48">
        <v>4</v>
      </c>
      <c r="AQ38" s="49">
        <v>2.9411764705882355</v>
      </c>
      <c r="AR38" s="48">
        <v>0</v>
      </c>
      <c r="AS38" s="49">
        <v>0</v>
      </c>
      <c r="AT38" s="48">
        <v>0</v>
      </c>
      <c r="AU38" s="49">
        <v>0</v>
      </c>
      <c r="AV38" s="48">
        <v>132</v>
      </c>
      <c r="AW38" s="49">
        <v>97.05882352941177</v>
      </c>
      <c r="AX38" s="48">
        <v>136</v>
      </c>
      <c r="AY38" s="119" t="s">
        <v>4889</v>
      </c>
      <c r="AZ38" s="119" t="s">
        <v>4889</v>
      </c>
      <c r="BA38" s="119" t="s">
        <v>4889</v>
      </c>
      <c r="BB38" s="119" t="s">
        <v>4889</v>
      </c>
      <c r="BC38" s="2"/>
      <c r="BD38" s="3"/>
      <c r="BE38" s="3"/>
      <c r="BF38" s="3"/>
      <c r="BG38" s="3"/>
    </row>
    <row r="39" spans="1:59" ht="15">
      <c r="A39" s="65" t="s">
        <v>245</v>
      </c>
      <c r="B39" s="66"/>
      <c r="C39" s="66" t="s">
        <v>65</v>
      </c>
      <c r="D39" s="67">
        <v>164.53982528172378</v>
      </c>
      <c r="E39" s="69">
        <v>100</v>
      </c>
      <c r="F39" s="96" t="s">
        <v>2697</v>
      </c>
      <c r="G39" s="66"/>
      <c r="H39" s="70" t="s">
        <v>1848</v>
      </c>
      <c r="I39" s="71"/>
      <c r="J39" s="71"/>
      <c r="K39" s="70" t="s">
        <v>1848</v>
      </c>
      <c r="L39" s="74">
        <v>31.30211595068549</v>
      </c>
      <c r="M39" s="75">
        <v>915.655517578125</v>
      </c>
      <c r="N39" s="75">
        <v>2031.6988525390625</v>
      </c>
      <c r="O39" s="76"/>
      <c r="P39" s="77"/>
      <c r="Q39" s="77"/>
      <c r="R39" s="48">
        <v>1</v>
      </c>
      <c r="S39" s="81"/>
      <c r="T39" s="81"/>
      <c r="U39" s="49">
        <v>0</v>
      </c>
      <c r="V39" s="49">
        <v>0.001289</v>
      </c>
      <c r="W39" s="49">
        <v>4.2E-05</v>
      </c>
      <c r="X39" s="49">
        <v>0.451373</v>
      </c>
      <c r="Y39" s="49">
        <v>0</v>
      </c>
      <c r="Z39" s="49"/>
      <c r="AA39" s="72">
        <v>39</v>
      </c>
      <c r="AB39" s="72"/>
      <c r="AC39" s="73"/>
      <c r="AD39" s="79" t="s">
        <v>1848</v>
      </c>
      <c r="AE39" s="79" t="s">
        <v>2037</v>
      </c>
      <c r="AF39" s="79" t="s">
        <v>2222</v>
      </c>
      <c r="AG39" s="79" t="s">
        <v>2390</v>
      </c>
      <c r="AH39" s="79" t="s">
        <v>2508</v>
      </c>
      <c r="AI39" s="79">
        <v>32783</v>
      </c>
      <c r="AJ39" s="79">
        <v>495</v>
      </c>
      <c r="AK39" s="79">
        <v>3108</v>
      </c>
      <c r="AL39" s="79">
        <v>127</v>
      </c>
      <c r="AM39" s="79" t="s">
        <v>2850</v>
      </c>
      <c r="AN39" s="98" t="s">
        <v>2887</v>
      </c>
      <c r="AO39" s="79" t="str">
        <f>REPLACE(INDEX(GroupVertices[Group],MATCH(Vertices[[#This Row],[Vertex]],GroupVertices[Vertex],0)),1,1,"")</f>
        <v>2</v>
      </c>
      <c r="AP39" s="48">
        <v>0</v>
      </c>
      <c r="AQ39" s="49">
        <v>0</v>
      </c>
      <c r="AR39" s="48">
        <v>0</v>
      </c>
      <c r="AS39" s="49">
        <v>0</v>
      </c>
      <c r="AT39" s="48">
        <v>0</v>
      </c>
      <c r="AU39" s="49">
        <v>0</v>
      </c>
      <c r="AV39" s="48">
        <v>7</v>
      </c>
      <c r="AW39" s="49">
        <v>100</v>
      </c>
      <c r="AX39" s="48">
        <v>7</v>
      </c>
      <c r="AY39" s="119" t="s">
        <v>4889</v>
      </c>
      <c r="AZ39" s="119" t="s">
        <v>4889</v>
      </c>
      <c r="BA39" s="119" t="s">
        <v>4889</v>
      </c>
      <c r="BB39" s="119" t="s">
        <v>4889</v>
      </c>
      <c r="BC39" s="2"/>
      <c r="BD39" s="3"/>
      <c r="BE39" s="3"/>
      <c r="BF39" s="3"/>
      <c r="BG39" s="3"/>
    </row>
    <row r="40" spans="1:59" ht="15">
      <c r="A40" s="65" t="s">
        <v>246</v>
      </c>
      <c r="B40" s="66"/>
      <c r="C40" s="66" t="s">
        <v>65</v>
      </c>
      <c r="D40" s="67">
        <v>204.27975515579112</v>
      </c>
      <c r="E40" s="69">
        <v>83.49084129033389</v>
      </c>
      <c r="F40" s="96" t="s">
        <v>2698</v>
      </c>
      <c r="G40" s="66"/>
      <c r="H40" s="70" t="s">
        <v>1849</v>
      </c>
      <c r="I40" s="71"/>
      <c r="J40" s="71"/>
      <c r="K40" s="70" t="s">
        <v>1849</v>
      </c>
      <c r="L40" s="74">
        <v>505.4307780997608</v>
      </c>
      <c r="M40" s="75">
        <v>6708.6279296875</v>
      </c>
      <c r="N40" s="75">
        <v>2731.96630859375</v>
      </c>
      <c r="O40" s="76"/>
      <c r="P40" s="77"/>
      <c r="Q40" s="77"/>
      <c r="R40" s="48">
        <v>16</v>
      </c>
      <c r="S40" s="81"/>
      <c r="T40" s="81"/>
      <c r="U40" s="49">
        <v>1317.75527</v>
      </c>
      <c r="V40" s="49">
        <v>0.002353</v>
      </c>
      <c r="W40" s="49">
        <v>0.017699</v>
      </c>
      <c r="X40" s="49">
        <v>2.408335</v>
      </c>
      <c r="Y40" s="49">
        <v>0.08333333333333333</v>
      </c>
      <c r="Z40" s="49"/>
      <c r="AA40" s="72">
        <v>40</v>
      </c>
      <c r="AB40" s="72"/>
      <c r="AC40" s="73"/>
      <c r="AD40" s="79" t="s">
        <v>1849</v>
      </c>
      <c r="AE40" s="79" t="s">
        <v>2038</v>
      </c>
      <c r="AF40" s="79" t="s">
        <v>2223</v>
      </c>
      <c r="AG40" s="79" t="s">
        <v>2364</v>
      </c>
      <c r="AH40" s="79" t="s">
        <v>2509</v>
      </c>
      <c r="AI40" s="79">
        <v>543132</v>
      </c>
      <c r="AJ40" s="79">
        <v>1709</v>
      </c>
      <c r="AK40" s="79">
        <v>4729</v>
      </c>
      <c r="AL40" s="79">
        <v>427</v>
      </c>
      <c r="AM40" s="79" t="s">
        <v>2850</v>
      </c>
      <c r="AN40" s="98" t="s">
        <v>2888</v>
      </c>
      <c r="AO40" s="79" t="str">
        <f>REPLACE(INDEX(GroupVertices[Group],MATCH(Vertices[[#This Row],[Vertex]],GroupVertices[Vertex],0)),1,1,"")</f>
        <v>6</v>
      </c>
      <c r="AP40" s="48">
        <v>7</v>
      </c>
      <c r="AQ40" s="49">
        <v>5.6</v>
      </c>
      <c r="AR40" s="48">
        <v>1</v>
      </c>
      <c r="AS40" s="49">
        <v>0.8</v>
      </c>
      <c r="AT40" s="48">
        <v>0</v>
      </c>
      <c r="AU40" s="49">
        <v>0</v>
      </c>
      <c r="AV40" s="48">
        <v>117</v>
      </c>
      <c r="AW40" s="49">
        <v>93.6</v>
      </c>
      <c r="AX40" s="48">
        <v>125</v>
      </c>
      <c r="AY40" s="119" t="s">
        <v>4889</v>
      </c>
      <c r="AZ40" s="119" t="s">
        <v>4889</v>
      </c>
      <c r="BA40" s="119" t="s">
        <v>4889</v>
      </c>
      <c r="BB40" s="119" t="s">
        <v>4889</v>
      </c>
      <c r="BC40" s="2"/>
      <c r="BD40" s="3"/>
      <c r="BE40" s="3"/>
      <c r="BF40" s="3"/>
      <c r="BG40" s="3"/>
    </row>
    <row r="41" spans="1:59" ht="15">
      <c r="A41" s="65" t="s">
        <v>352</v>
      </c>
      <c r="B41" s="66"/>
      <c r="C41" s="66" t="s">
        <v>65</v>
      </c>
      <c r="D41" s="67">
        <v>162.45825403265</v>
      </c>
      <c r="E41" s="69">
        <v>99.81730715431601</v>
      </c>
      <c r="F41" s="96" t="s">
        <v>2699</v>
      </c>
      <c r="G41" s="66"/>
      <c r="H41" s="70" t="s">
        <v>1850</v>
      </c>
      <c r="I41" s="71"/>
      <c r="J41" s="71"/>
      <c r="K41" s="70" t="s">
        <v>1850</v>
      </c>
      <c r="L41" s="74">
        <v>6.4673315255781985</v>
      </c>
      <c r="M41" s="75">
        <v>9795.9375</v>
      </c>
      <c r="N41" s="75">
        <v>7264.75341796875</v>
      </c>
      <c r="O41" s="76"/>
      <c r="P41" s="77"/>
      <c r="Q41" s="77"/>
      <c r="R41" s="48">
        <v>2</v>
      </c>
      <c r="S41" s="81"/>
      <c r="T41" s="81"/>
      <c r="U41" s="49">
        <v>14.582479</v>
      </c>
      <c r="V41" s="49">
        <v>0.001751</v>
      </c>
      <c r="W41" s="49">
        <v>0.002318</v>
      </c>
      <c r="X41" s="49">
        <v>0.419459</v>
      </c>
      <c r="Y41" s="49">
        <v>0</v>
      </c>
      <c r="Z41" s="49"/>
      <c r="AA41" s="72">
        <v>41</v>
      </c>
      <c r="AB41" s="72"/>
      <c r="AC41" s="73"/>
      <c r="AD41" s="79" t="s">
        <v>1850</v>
      </c>
      <c r="AE41" s="79" t="s">
        <v>1850</v>
      </c>
      <c r="AF41" s="79"/>
      <c r="AG41" s="79" t="s">
        <v>2391</v>
      </c>
      <c r="AH41" s="79" t="s">
        <v>2510</v>
      </c>
      <c r="AI41" s="79">
        <v>6051</v>
      </c>
      <c r="AJ41" s="79">
        <v>18</v>
      </c>
      <c r="AK41" s="79">
        <v>40</v>
      </c>
      <c r="AL41" s="79">
        <v>8</v>
      </c>
      <c r="AM41" s="79" t="s">
        <v>2850</v>
      </c>
      <c r="AN41" s="98" t="s">
        <v>2889</v>
      </c>
      <c r="AO41" s="79" t="str">
        <f>REPLACE(INDEX(GroupVertices[Group],MATCH(Vertices[[#This Row],[Vertex]],GroupVertices[Vertex],0)),1,1,"")</f>
        <v>7</v>
      </c>
      <c r="AP41" s="48">
        <v>1</v>
      </c>
      <c r="AQ41" s="49">
        <v>6.666666666666667</v>
      </c>
      <c r="AR41" s="48">
        <v>1</v>
      </c>
      <c r="AS41" s="49">
        <v>6.666666666666667</v>
      </c>
      <c r="AT41" s="48">
        <v>0</v>
      </c>
      <c r="AU41" s="49">
        <v>0</v>
      </c>
      <c r="AV41" s="48">
        <v>13</v>
      </c>
      <c r="AW41" s="49">
        <v>86.66666666666667</v>
      </c>
      <c r="AX41" s="48">
        <v>15</v>
      </c>
      <c r="AY41" s="48"/>
      <c r="AZ41" s="48"/>
      <c r="BA41" s="48"/>
      <c r="BB41" s="48"/>
      <c r="BC41" s="2"/>
      <c r="BD41" s="3"/>
      <c r="BE41" s="3"/>
      <c r="BF41" s="3"/>
      <c r="BG41" s="3"/>
    </row>
    <row r="42" spans="1:59" ht="15">
      <c r="A42" s="65" t="s">
        <v>247</v>
      </c>
      <c r="B42" s="66"/>
      <c r="C42" s="66" t="s">
        <v>65</v>
      </c>
      <c r="D42" s="67">
        <v>215.06394814539078</v>
      </c>
      <c r="E42" s="69">
        <v>99.48991595427943</v>
      </c>
      <c r="F42" s="96" t="s">
        <v>2700</v>
      </c>
      <c r="G42" s="66"/>
      <c r="H42" s="70" t="s">
        <v>1851</v>
      </c>
      <c r="I42" s="71"/>
      <c r="J42" s="71"/>
      <c r="K42" s="70" t="s">
        <v>1851</v>
      </c>
      <c r="L42" s="74">
        <v>634.0946939828367</v>
      </c>
      <c r="M42" s="75">
        <v>9382.7666015625</v>
      </c>
      <c r="N42" s="75">
        <v>7047.6171875</v>
      </c>
      <c r="O42" s="76"/>
      <c r="P42" s="77"/>
      <c r="Q42" s="77"/>
      <c r="R42" s="48">
        <v>5</v>
      </c>
      <c r="S42" s="81"/>
      <c r="T42" s="81"/>
      <c r="U42" s="49">
        <v>40.71473</v>
      </c>
      <c r="V42" s="49">
        <v>0.001848</v>
      </c>
      <c r="W42" s="49">
        <v>0.005268</v>
      </c>
      <c r="X42" s="49">
        <v>0.832449</v>
      </c>
      <c r="Y42" s="49">
        <v>0.2</v>
      </c>
      <c r="Z42" s="49"/>
      <c r="AA42" s="72">
        <v>42</v>
      </c>
      <c r="AB42" s="72"/>
      <c r="AC42" s="73"/>
      <c r="AD42" s="79" t="s">
        <v>1851</v>
      </c>
      <c r="AE42" s="79" t="s">
        <v>2039</v>
      </c>
      <c r="AF42" s="79" t="s">
        <v>2224</v>
      </c>
      <c r="AG42" s="79" t="s">
        <v>2392</v>
      </c>
      <c r="AH42" s="79" t="s">
        <v>2511</v>
      </c>
      <c r="AI42" s="79">
        <v>681625</v>
      </c>
      <c r="AJ42" s="79">
        <v>2101</v>
      </c>
      <c r="AK42" s="79">
        <v>4647</v>
      </c>
      <c r="AL42" s="79">
        <v>851</v>
      </c>
      <c r="AM42" s="79" t="s">
        <v>2850</v>
      </c>
      <c r="AN42" s="98" t="s">
        <v>2890</v>
      </c>
      <c r="AO42" s="79" t="str">
        <f>REPLACE(INDEX(GroupVertices[Group],MATCH(Vertices[[#This Row],[Vertex]],GroupVertices[Vertex],0)),1,1,"")</f>
        <v>7</v>
      </c>
      <c r="AP42" s="48">
        <v>2</v>
      </c>
      <c r="AQ42" s="49">
        <v>4.081632653061225</v>
      </c>
      <c r="AR42" s="48">
        <v>1</v>
      </c>
      <c r="AS42" s="49">
        <v>2.0408163265306123</v>
      </c>
      <c r="AT42" s="48">
        <v>0</v>
      </c>
      <c r="AU42" s="49">
        <v>0</v>
      </c>
      <c r="AV42" s="48">
        <v>46</v>
      </c>
      <c r="AW42" s="49">
        <v>93.87755102040816</v>
      </c>
      <c r="AX42" s="48">
        <v>49</v>
      </c>
      <c r="AY42" s="119" t="s">
        <v>4889</v>
      </c>
      <c r="AZ42" s="119" t="s">
        <v>4889</v>
      </c>
      <c r="BA42" s="119" t="s">
        <v>4889</v>
      </c>
      <c r="BB42" s="119" t="s">
        <v>4889</v>
      </c>
      <c r="BC42" s="2"/>
      <c r="BD42" s="3"/>
      <c r="BE42" s="3"/>
      <c r="BF42" s="3"/>
      <c r="BG42" s="3"/>
    </row>
    <row r="43" spans="1:59" ht="15">
      <c r="A43" s="65" t="s">
        <v>248</v>
      </c>
      <c r="B43" s="66"/>
      <c r="C43" s="66" t="s">
        <v>65</v>
      </c>
      <c r="D43" s="67">
        <v>186.17112872199047</v>
      </c>
      <c r="E43" s="69">
        <v>100</v>
      </c>
      <c r="F43" s="96" t="s">
        <v>2701</v>
      </c>
      <c r="G43" s="66"/>
      <c r="H43" s="70" t="s">
        <v>1852</v>
      </c>
      <c r="I43" s="71"/>
      <c r="J43" s="71"/>
      <c r="K43" s="70" t="s">
        <v>1852</v>
      </c>
      <c r="L43" s="74">
        <v>289.380602580502</v>
      </c>
      <c r="M43" s="75">
        <v>4210.474609375</v>
      </c>
      <c r="N43" s="75">
        <v>1230.098388671875</v>
      </c>
      <c r="O43" s="76"/>
      <c r="P43" s="77"/>
      <c r="Q43" s="77"/>
      <c r="R43" s="48">
        <v>1</v>
      </c>
      <c r="S43" s="81"/>
      <c r="T43" s="81"/>
      <c r="U43" s="49">
        <v>0</v>
      </c>
      <c r="V43" s="49">
        <v>0.001563</v>
      </c>
      <c r="W43" s="49">
        <v>0.00047</v>
      </c>
      <c r="X43" s="49">
        <v>0.300765</v>
      </c>
      <c r="Y43" s="49">
        <v>0</v>
      </c>
      <c r="Z43" s="49"/>
      <c r="AA43" s="72">
        <v>43</v>
      </c>
      <c r="AB43" s="72"/>
      <c r="AC43" s="73"/>
      <c r="AD43" s="79" t="s">
        <v>1852</v>
      </c>
      <c r="AE43" s="79" t="s">
        <v>2040</v>
      </c>
      <c r="AF43" s="79" t="s">
        <v>2225</v>
      </c>
      <c r="AG43" s="79" t="s">
        <v>2365</v>
      </c>
      <c r="AH43" s="79" t="s">
        <v>2512</v>
      </c>
      <c r="AI43" s="79">
        <v>310577</v>
      </c>
      <c r="AJ43" s="79">
        <v>1706</v>
      </c>
      <c r="AK43" s="79">
        <v>1477</v>
      </c>
      <c r="AL43" s="79">
        <v>757</v>
      </c>
      <c r="AM43" s="79" t="s">
        <v>2850</v>
      </c>
      <c r="AN43" s="98" t="s">
        <v>2891</v>
      </c>
      <c r="AO43" s="79" t="str">
        <f>REPLACE(INDEX(GroupVertices[Group],MATCH(Vertices[[#This Row],[Vertex]],GroupVertices[Vertex],0)),1,1,"")</f>
        <v>5</v>
      </c>
      <c r="AP43" s="48">
        <v>0</v>
      </c>
      <c r="AQ43" s="49">
        <v>0</v>
      </c>
      <c r="AR43" s="48">
        <v>0</v>
      </c>
      <c r="AS43" s="49">
        <v>0</v>
      </c>
      <c r="AT43" s="48">
        <v>0</v>
      </c>
      <c r="AU43" s="49">
        <v>0</v>
      </c>
      <c r="AV43" s="48">
        <v>25</v>
      </c>
      <c r="AW43" s="49">
        <v>100</v>
      </c>
      <c r="AX43" s="48">
        <v>25</v>
      </c>
      <c r="AY43" s="119" t="s">
        <v>4889</v>
      </c>
      <c r="AZ43" s="119" t="s">
        <v>4889</v>
      </c>
      <c r="BA43" s="119" t="s">
        <v>4889</v>
      </c>
      <c r="BB43" s="119" t="s">
        <v>4889</v>
      </c>
      <c r="BC43" s="2"/>
      <c r="BD43" s="3"/>
      <c r="BE43" s="3"/>
      <c r="BF43" s="3"/>
      <c r="BG43" s="3"/>
    </row>
    <row r="44" spans="1:59" ht="15">
      <c r="A44" s="65" t="s">
        <v>334</v>
      </c>
      <c r="B44" s="66"/>
      <c r="C44" s="66" t="s">
        <v>65</v>
      </c>
      <c r="D44" s="67">
        <v>168.83082727377305</v>
      </c>
      <c r="E44" s="69">
        <v>93.08128716425091</v>
      </c>
      <c r="F44" s="96" t="s">
        <v>2702</v>
      </c>
      <c r="G44" s="66"/>
      <c r="H44" s="70" t="s">
        <v>1853</v>
      </c>
      <c r="I44" s="71"/>
      <c r="J44" s="71"/>
      <c r="K44" s="70" t="s">
        <v>1853</v>
      </c>
      <c r="L44" s="74">
        <v>82.49714926394161</v>
      </c>
      <c r="M44" s="75">
        <v>3825.669189453125</v>
      </c>
      <c r="N44" s="75">
        <v>1972.07763671875</v>
      </c>
      <c r="O44" s="76"/>
      <c r="P44" s="77"/>
      <c r="Q44" s="77"/>
      <c r="R44" s="48">
        <v>9</v>
      </c>
      <c r="S44" s="81"/>
      <c r="T44" s="81"/>
      <c r="U44" s="49">
        <v>552.249237</v>
      </c>
      <c r="V44" s="49">
        <v>0.002058</v>
      </c>
      <c r="W44" s="49">
        <v>0.004658</v>
      </c>
      <c r="X44" s="49">
        <v>1.596339</v>
      </c>
      <c r="Y44" s="49">
        <v>0.05555555555555555</v>
      </c>
      <c r="Z44" s="49"/>
      <c r="AA44" s="72">
        <v>44</v>
      </c>
      <c r="AB44" s="72"/>
      <c r="AC44" s="73"/>
      <c r="AD44" s="79" t="s">
        <v>1853</v>
      </c>
      <c r="AE44" s="79" t="s">
        <v>2041</v>
      </c>
      <c r="AF44" s="79" t="s">
        <v>2226</v>
      </c>
      <c r="AG44" s="79" t="s">
        <v>2365</v>
      </c>
      <c r="AH44" s="79" t="s">
        <v>2513</v>
      </c>
      <c r="AI44" s="79">
        <v>87889</v>
      </c>
      <c r="AJ44" s="79">
        <v>978</v>
      </c>
      <c r="AK44" s="79">
        <v>606</v>
      </c>
      <c r="AL44" s="79">
        <v>248</v>
      </c>
      <c r="AM44" s="79" t="s">
        <v>2850</v>
      </c>
      <c r="AN44" s="98" t="s">
        <v>2892</v>
      </c>
      <c r="AO44" s="79" t="str">
        <f>REPLACE(INDEX(GroupVertices[Group],MATCH(Vertices[[#This Row],[Vertex]],GroupVertices[Vertex],0)),1,1,"")</f>
        <v>5</v>
      </c>
      <c r="AP44" s="48">
        <v>3</v>
      </c>
      <c r="AQ44" s="49">
        <v>6.122448979591836</v>
      </c>
      <c r="AR44" s="48">
        <v>0</v>
      </c>
      <c r="AS44" s="49">
        <v>0</v>
      </c>
      <c r="AT44" s="48">
        <v>0</v>
      </c>
      <c r="AU44" s="49">
        <v>0</v>
      </c>
      <c r="AV44" s="48">
        <v>46</v>
      </c>
      <c r="AW44" s="49">
        <v>93.87755102040816</v>
      </c>
      <c r="AX44" s="48">
        <v>49</v>
      </c>
      <c r="AY44" s="119" t="s">
        <v>4889</v>
      </c>
      <c r="AZ44" s="119" t="s">
        <v>4889</v>
      </c>
      <c r="BA44" s="119" t="s">
        <v>4889</v>
      </c>
      <c r="BB44" s="119" t="s">
        <v>4889</v>
      </c>
      <c r="BC44" s="2"/>
      <c r="BD44" s="3"/>
      <c r="BE44" s="3"/>
      <c r="BF44" s="3"/>
      <c r="BG44" s="3"/>
    </row>
    <row r="45" spans="1:59" ht="15">
      <c r="A45" s="65" t="s">
        <v>249</v>
      </c>
      <c r="B45" s="66"/>
      <c r="C45" s="66" t="s">
        <v>65</v>
      </c>
      <c r="D45" s="67">
        <v>185.93028254986024</v>
      </c>
      <c r="E45" s="69">
        <v>98.07065052277227</v>
      </c>
      <c r="F45" s="96" t="s">
        <v>2703</v>
      </c>
      <c r="G45" s="66"/>
      <c r="H45" s="70" t="s">
        <v>1854</v>
      </c>
      <c r="I45" s="71"/>
      <c r="J45" s="71"/>
      <c r="K45" s="70" t="s">
        <v>1854</v>
      </c>
      <c r="L45" s="74">
        <v>286.50711805907235</v>
      </c>
      <c r="M45" s="75">
        <v>438.5577087402344</v>
      </c>
      <c r="N45" s="75">
        <v>3408.342529296875</v>
      </c>
      <c r="O45" s="76"/>
      <c r="P45" s="77"/>
      <c r="Q45" s="77"/>
      <c r="R45" s="48">
        <v>2</v>
      </c>
      <c r="S45" s="81"/>
      <c r="T45" s="81"/>
      <c r="U45" s="49">
        <v>154</v>
      </c>
      <c r="V45" s="49">
        <v>0.001274</v>
      </c>
      <c r="W45" s="49">
        <v>4.3E-05</v>
      </c>
      <c r="X45" s="49">
        <v>0.905423</v>
      </c>
      <c r="Y45" s="49">
        <v>0</v>
      </c>
      <c r="Z45" s="49"/>
      <c r="AA45" s="72">
        <v>45</v>
      </c>
      <c r="AB45" s="72"/>
      <c r="AC45" s="73"/>
      <c r="AD45" s="79" t="s">
        <v>1854</v>
      </c>
      <c r="AE45" s="79" t="s">
        <v>2042</v>
      </c>
      <c r="AF45" s="79" t="s">
        <v>2227</v>
      </c>
      <c r="AG45" s="79" t="s">
        <v>2393</v>
      </c>
      <c r="AH45" s="79" t="s">
        <v>2514</v>
      </c>
      <c r="AI45" s="79">
        <v>307484</v>
      </c>
      <c r="AJ45" s="79">
        <v>130</v>
      </c>
      <c r="AK45" s="79">
        <v>758</v>
      </c>
      <c r="AL45" s="79">
        <v>323</v>
      </c>
      <c r="AM45" s="79" t="s">
        <v>2850</v>
      </c>
      <c r="AN45" s="98" t="s">
        <v>2893</v>
      </c>
      <c r="AO45" s="79" t="str">
        <f>REPLACE(INDEX(GroupVertices[Group],MATCH(Vertices[[#This Row],[Vertex]],GroupVertices[Vertex],0)),1,1,"")</f>
        <v>2</v>
      </c>
      <c r="AP45" s="48">
        <v>1</v>
      </c>
      <c r="AQ45" s="49">
        <v>6.25</v>
      </c>
      <c r="AR45" s="48">
        <v>0</v>
      </c>
      <c r="AS45" s="49">
        <v>0</v>
      </c>
      <c r="AT45" s="48">
        <v>0</v>
      </c>
      <c r="AU45" s="49">
        <v>0</v>
      </c>
      <c r="AV45" s="48">
        <v>15</v>
      </c>
      <c r="AW45" s="49">
        <v>93.75</v>
      </c>
      <c r="AX45" s="48">
        <v>16</v>
      </c>
      <c r="AY45" s="119" t="s">
        <v>4889</v>
      </c>
      <c r="AZ45" s="119" t="s">
        <v>4889</v>
      </c>
      <c r="BA45" s="119" t="s">
        <v>4889</v>
      </c>
      <c r="BB45" s="119" t="s">
        <v>4889</v>
      </c>
      <c r="BC45" s="2"/>
      <c r="BD45" s="3"/>
      <c r="BE45" s="3"/>
      <c r="BF45" s="3"/>
      <c r="BG45" s="3"/>
    </row>
    <row r="46" spans="1:59" ht="15">
      <c r="A46" s="65" t="s">
        <v>353</v>
      </c>
      <c r="B46" s="66"/>
      <c r="C46" s="66" t="s">
        <v>65</v>
      </c>
      <c r="D46" s="67">
        <v>173.9276866972403</v>
      </c>
      <c r="E46" s="69">
        <v>100</v>
      </c>
      <c r="F46" s="96" t="s">
        <v>2704</v>
      </c>
      <c r="G46" s="66"/>
      <c r="H46" s="70" t="s">
        <v>1855</v>
      </c>
      <c r="I46" s="71"/>
      <c r="J46" s="71"/>
      <c r="K46" s="70" t="s">
        <v>1855</v>
      </c>
      <c r="L46" s="74">
        <v>143.30669641886445</v>
      </c>
      <c r="M46" s="75">
        <v>207.12213134765625</v>
      </c>
      <c r="N46" s="75">
        <v>3466.548583984375</v>
      </c>
      <c r="O46" s="76"/>
      <c r="P46" s="77"/>
      <c r="Q46" s="77"/>
      <c r="R46" s="48">
        <v>1</v>
      </c>
      <c r="S46" s="81"/>
      <c r="T46" s="81"/>
      <c r="U46" s="49">
        <v>0</v>
      </c>
      <c r="V46" s="49">
        <v>0.001065</v>
      </c>
      <c r="W46" s="49">
        <v>4E-06</v>
      </c>
      <c r="X46" s="49">
        <v>0.534805</v>
      </c>
      <c r="Y46" s="49">
        <v>0</v>
      </c>
      <c r="Z46" s="49"/>
      <c r="AA46" s="72">
        <v>46</v>
      </c>
      <c r="AB46" s="72"/>
      <c r="AC46" s="73"/>
      <c r="AD46" s="79" t="s">
        <v>1855</v>
      </c>
      <c r="AE46" s="79" t="s">
        <v>2043</v>
      </c>
      <c r="AF46" s="79" t="s">
        <v>2228</v>
      </c>
      <c r="AG46" s="79" t="s">
        <v>2394</v>
      </c>
      <c r="AH46" s="79" t="s">
        <v>2515</v>
      </c>
      <c r="AI46" s="79">
        <v>153344</v>
      </c>
      <c r="AJ46" s="79">
        <v>1111</v>
      </c>
      <c r="AK46" s="79">
        <v>2636</v>
      </c>
      <c r="AL46" s="79">
        <v>213</v>
      </c>
      <c r="AM46" s="79" t="s">
        <v>2850</v>
      </c>
      <c r="AN46" s="98" t="s">
        <v>2894</v>
      </c>
      <c r="AO46" s="79" t="str">
        <f>REPLACE(INDEX(GroupVertices[Group],MATCH(Vertices[[#This Row],[Vertex]],GroupVertices[Vertex],0)),1,1,"")</f>
        <v>2</v>
      </c>
      <c r="AP46" s="48">
        <v>13</v>
      </c>
      <c r="AQ46" s="49">
        <v>1.7310252996005326</v>
      </c>
      <c r="AR46" s="48">
        <v>2</v>
      </c>
      <c r="AS46" s="49">
        <v>0.2663115845539281</v>
      </c>
      <c r="AT46" s="48">
        <v>0</v>
      </c>
      <c r="AU46" s="49">
        <v>0</v>
      </c>
      <c r="AV46" s="48">
        <v>736</v>
      </c>
      <c r="AW46" s="49">
        <v>98.00266311584554</v>
      </c>
      <c r="AX46" s="48">
        <v>751</v>
      </c>
      <c r="AY46" s="48"/>
      <c r="AZ46" s="48"/>
      <c r="BA46" s="48"/>
      <c r="BB46" s="48"/>
      <c r="BC46" s="2"/>
      <c r="BD46" s="3"/>
      <c r="BE46" s="3"/>
      <c r="BF46" s="3"/>
      <c r="BG46" s="3"/>
    </row>
    <row r="47" spans="1:59" ht="15">
      <c r="A47" s="65" t="s">
        <v>250</v>
      </c>
      <c r="B47" s="66"/>
      <c r="C47" s="66" t="s">
        <v>65</v>
      </c>
      <c r="D47" s="67">
        <v>304.70458851517344</v>
      </c>
      <c r="E47" s="69">
        <v>88.36413074975898</v>
      </c>
      <c r="F47" s="96" t="s">
        <v>2705</v>
      </c>
      <c r="G47" s="66"/>
      <c r="H47" s="70" t="s">
        <v>1856</v>
      </c>
      <c r="I47" s="71"/>
      <c r="J47" s="71"/>
      <c r="K47" s="70" t="s">
        <v>1856</v>
      </c>
      <c r="L47" s="74">
        <v>1703.578133621365</v>
      </c>
      <c r="M47" s="75">
        <v>2641.930419921875</v>
      </c>
      <c r="N47" s="75">
        <v>1425.1785888671875</v>
      </c>
      <c r="O47" s="76"/>
      <c r="P47" s="77"/>
      <c r="Q47" s="77"/>
      <c r="R47" s="48">
        <v>6</v>
      </c>
      <c r="S47" s="81"/>
      <c r="T47" s="81"/>
      <c r="U47" s="49">
        <v>928.771011</v>
      </c>
      <c r="V47" s="49">
        <v>0.002053</v>
      </c>
      <c r="W47" s="49">
        <v>0.006592</v>
      </c>
      <c r="X47" s="49">
        <v>1.372302</v>
      </c>
      <c r="Y47" s="49">
        <v>0.26666666666666666</v>
      </c>
      <c r="Z47" s="49"/>
      <c r="AA47" s="72">
        <v>47</v>
      </c>
      <c r="AB47" s="72"/>
      <c r="AC47" s="73"/>
      <c r="AD47" s="79" t="s">
        <v>1856</v>
      </c>
      <c r="AE47" s="79" t="s">
        <v>2044</v>
      </c>
      <c r="AF47" s="79" t="s">
        <v>2229</v>
      </c>
      <c r="AG47" s="79" t="s">
        <v>2372</v>
      </c>
      <c r="AH47" s="79" t="s">
        <v>2516</v>
      </c>
      <c r="AI47" s="79">
        <v>1832810</v>
      </c>
      <c r="AJ47" s="79">
        <v>4711</v>
      </c>
      <c r="AK47" s="79">
        <v>6194</v>
      </c>
      <c r="AL47" s="79">
        <v>2661</v>
      </c>
      <c r="AM47" s="79" t="s">
        <v>2850</v>
      </c>
      <c r="AN47" s="98" t="s">
        <v>2895</v>
      </c>
      <c r="AO47" s="79" t="str">
        <f>REPLACE(INDEX(GroupVertices[Group],MATCH(Vertices[[#This Row],[Vertex]],GroupVertices[Vertex],0)),1,1,"")</f>
        <v>2</v>
      </c>
      <c r="AP47" s="48">
        <v>0</v>
      </c>
      <c r="AQ47" s="49">
        <v>0</v>
      </c>
      <c r="AR47" s="48">
        <v>0</v>
      </c>
      <c r="AS47" s="49">
        <v>0</v>
      </c>
      <c r="AT47" s="48">
        <v>0</v>
      </c>
      <c r="AU47" s="49">
        <v>0</v>
      </c>
      <c r="AV47" s="48">
        <v>53</v>
      </c>
      <c r="AW47" s="49">
        <v>100</v>
      </c>
      <c r="AX47" s="48">
        <v>53</v>
      </c>
      <c r="AY47" s="119" t="s">
        <v>4889</v>
      </c>
      <c r="AZ47" s="119" t="s">
        <v>4889</v>
      </c>
      <c r="BA47" s="119" t="s">
        <v>4889</v>
      </c>
      <c r="BB47" s="119" t="s">
        <v>4889</v>
      </c>
      <c r="BC47" s="2"/>
      <c r="BD47" s="3"/>
      <c r="BE47" s="3"/>
      <c r="BF47" s="3"/>
      <c r="BG47" s="3"/>
    </row>
    <row r="48" spans="1:59" ht="15">
      <c r="A48" s="65" t="s">
        <v>354</v>
      </c>
      <c r="B48" s="66"/>
      <c r="C48" s="66" t="s">
        <v>65</v>
      </c>
      <c r="D48" s="67">
        <v>164.20063164260344</v>
      </c>
      <c r="E48" s="69">
        <v>100</v>
      </c>
      <c r="F48" s="96" t="s">
        <v>2706</v>
      </c>
      <c r="G48" s="66"/>
      <c r="H48" s="70" t="s">
        <v>1857</v>
      </c>
      <c r="I48" s="71"/>
      <c r="J48" s="71"/>
      <c r="K48" s="70" t="s">
        <v>1857</v>
      </c>
      <c r="L48" s="74">
        <v>27.255268690631347</v>
      </c>
      <c r="M48" s="75">
        <v>2917.00146484375</v>
      </c>
      <c r="N48" s="75">
        <v>1177.2945556640625</v>
      </c>
      <c r="O48" s="76"/>
      <c r="P48" s="77"/>
      <c r="Q48" s="77"/>
      <c r="R48" s="48">
        <v>1</v>
      </c>
      <c r="S48" s="81"/>
      <c r="T48" s="81"/>
      <c r="U48" s="49">
        <v>0</v>
      </c>
      <c r="V48" s="49">
        <v>0.00156</v>
      </c>
      <c r="W48" s="49">
        <v>0.000665</v>
      </c>
      <c r="X48" s="49">
        <v>0.344409</v>
      </c>
      <c r="Y48" s="49">
        <v>0</v>
      </c>
      <c r="Z48" s="49"/>
      <c r="AA48" s="72">
        <v>48</v>
      </c>
      <c r="AB48" s="72"/>
      <c r="AC48" s="73"/>
      <c r="AD48" s="79" t="s">
        <v>1857</v>
      </c>
      <c r="AE48" s="79" t="s">
        <v>2045</v>
      </c>
      <c r="AF48" s="79" t="s">
        <v>2230</v>
      </c>
      <c r="AG48" s="79" t="s">
        <v>2395</v>
      </c>
      <c r="AH48" s="79" t="s">
        <v>2517</v>
      </c>
      <c r="AI48" s="79">
        <v>28427</v>
      </c>
      <c r="AJ48" s="79">
        <v>448</v>
      </c>
      <c r="AK48" s="79">
        <v>469</v>
      </c>
      <c r="AL48" s="79">
        <v>36</v>
      </c>
      <c r="AM48" s="79" t="s">
        <v>2850</v>
      </c>
      <c r="AN48" s="98" t="s">
        <v>2896</v>
      </c>
      <c r="AO48" s="79" t="str">
        <f>REPLACE(INDEX(GroupVertices[Group],MATCH(Vertices[[#This Row],[Vertex]],GroupVertices[Vertex],0)),1,1,"")</f>
        <v>2</v>
      </c>
      <c r="AP48" s="48">
        <v>0</v>
      </c>
      <c r="AQ48" s="49">
        <v>0</v>
      </c>
      <c r="AR48" s="48">
        <v>0</v>
      </c>
      <c r="AS48" s="49">
        <v>0</v>
      </c>
      <c r="AT48" s="48">
        <v>0</v>
      </c>
      <c r="AU48" s="49">
        <v>0</v>
      </c>
      <c r="AV48" s="48">
        <v>10</v>
      </c>
      <c r="AW48" s="49">
        <v>100</v>
      </c>
      <c r="AX48" s="48">
        <v>10</v>
      </c>
      <c r="AY48" s="48"/>
      <c r="AZ48" s="48"/>
      <c r="BA48" s="48"/>
      <c r="BB48" s="48"/>
      <c r="BC48" s="2"/>
      <c r="BD48" s="3"/>
      <c r="BE48" s="3"/>
      <c r="BF48" s="3"/>
      <c r="BG48" s="3"/>
    </row>
    <row r="49" spans="1:59" ht="15">
      <c r="A49" s="65" t="s">
        <v>251</v>
      </c>
      <c r="B49" s="66"/>
      <c r="C49" s="66" t="s">
        <v>65</v>
      </c>
      <c r="D49" s="67">
        <v>174.33244531435406</v>
      </c>
      <c r="E49" s="69">
        <v>100</v>
      </c>
      <c r="F49" s="96" t="s">
        <v>2707</v>
      </c>
      <c r="G49" s="66"/>
      <c r="H49" s="70" t="s">
        <v>1858</v>
      </c>
      <c r="I49" s="71"/>
      <c r="J49" s="71"/>
      <c r="K49" s="70" t="s">
        <v>1858</v>
      </c>
      <c r="L49" s="74">
        <v>148.1357855046683</v>
      </c>
      <c r="M49" s="75">
        <v>2412.374755859375</v>
      </c>
      <c r="N49" s="75">
        <v>977.803466796875</v>
      </c>
      <c r="O49" s="76"/>
      <c r="P49" s="77"/>
      <c r="Q49" s="77"/>
      <c r="R49" s="48">
        <v>1</v>
      </c>
      <c r="S49" s="81"/>
      <c r="T49" s="81"/>
      <c r="U49" s="49">
        <v>0</v>
      </c>
      <c r="V49" s="49">
        <v>0.001292</v>
      </c>
      <c r="W49" s="49">
        <v>7.7E-05</v>
      </c>
      <c r="X49" s="49">
        <v>0.436953</v>
      </c>
      <c r="Y49" s="49">
        <v>0</v>
      </c>
      <c r="Z49" s="49"/>
      <c r="AA49" s="72">
        <v>49</v>
      </c>
      <c r="AB49" s="72"/>
      <c r="AC49" s="73"/>
      <c r="AD49" s="79" t="s">
        <v>1858</v>
      </c>
      <c r="AE49" s="79" t="s">
        <v>2046</v>
      </c>
      <c r="AF49" s="79" t="s">
        <v>2231</v>
      </c>
      <c r="AG49" s="79" t="s">
        <v>2396</v>
      </c>
      <c r="AH49" s="79" t="s">
        <v>2518</v>
      </c>
      <c r="AI49" s="79">
        <v>158542</v>
      </c>
      <c r="AJ49" s="79">
        <v>443</v>
      </c>
      <c r="AK49" s="79">
        <v>3369</v>
      </c>
      <c r="AL49" s="79">
        <v>206</v>
      </c>
      <c r="AM49" s="79" t="s">
        <v>2850</v>
      </c>
      <c r="AN49" s="98" t="s">
        <v>2897</v>
      </c>
      <c r="AO49" s="79" t="str">
        <f>REPLACE(INDEX(GroupVertices[Group],MATCH(Vertices[[#This Row],[Vertex]],GroupVertices[Vertex],0)),1,1,"")</f>
        <v>2</v>
      </c>
      <c r="AP49" s="48">
        <v>6</v>
      </c>
      <c r="AQ49" s="49">
        <v>4</v>
      </c>
      <c r="AR49" s="48">
        <v>0</v>
      </c>
      <c r="AS49" s="49">
        <v>0</v>
      </c>
      <c r="AT49" s="48">
        <v>0</v>
      </c>
      <c r="AU49" s="49">
        <v>0</v>
      </c>
      <c r="AV49" s="48">
        <v>144</v>
      </c>
      <c r="AW49" s="49">
        <v>96</v>
      </c>
      <c r="AX49" s="48">
        <v>150</v>
      </c>
      <c r="AY49" s="119" t="s">
        <v>4889</v>
      </c>
      <c r="AZ49" s="119" t="s">
        <v>4889</v>
      </c>
      <c r="BA49" s="119" t="s">
        <v>4889</v>
      </c>
      <c r="BB49" s="119" t="s">
        <v>4889</v>
      </c>
      <c r="BC49" s="2"/>
      <c r="BD49" s="3"/>
      <c r="BE49" s="3"/>
      <c r="BF49" s="3"/>
      <c r="BG49" s="3"/>
    </row>
    <row r="50" spans="1:59" ht="15">
      <c r="A50" s="65" t="s">
        <v>252</v>
      </c>
      <c r="B50" s="66"/>
      <c r="C50" s="66" t="s">
        <v>65</v>
      </c>
      <c r="D50" s="67">
        <v>333.3891106510056</v>
      </c>
      <c r="E50" s="69">
        <v>100</v>
      </c>
      <c r="F50" s="96" t="s">
        <v>2708</v>
      </c>
      <c r="G50" s="66"/>
      <c r="H50" s="70" t="s">
        <v>1859</v>
      </c>
      <c r="I50" s="71"/>
      <c r="J50" s="71"/>
      <c r="K50" s="70" t="s">
        <v>1859</v>
      </c>
      <c r="L50" s="74">
        <v>2045.8070743302549</v>
      </c>
      <c r="M50" s="75">
        <v>2645.765625</v>
      </c>
      <c r="N50" s="75">
        <v>1827.4820556640625</v>
      </c>
      <c r="O50" s="76"/>
      <c r="P50" s="77"/>
      <c r="Q50" s="77"/>
      <c r="R50" s="48">
        <v>2</v>
      </c>
      <c r="S50" s="81"/>
      <c r="T50" s="81"/>
      <c r="U50" s="49">
        <v>0</v>
      </c>
      <c r="V50" s="49">
        <v>0.001587</v>
      </c>
      <c r="W50" s="49">
        <v>0.000742</v>
      </c>
      <c r="X50" s="49">
        <v>0.631363</v>
      </c>
      <c r="Y50" s="49">
        <v>1</v>
      </c>
      <c r="Z50" s="49"/>
      <c r="AA50" s="72">
        <v>50</v>
      </c>
      <c r="AB50" s="72"/>
      <c r="AC50" s="73"/>
      <c r="AD50" s="79" t="s">
        <v>1859</v>
      </c>
      <c r="AE50" s="79" t="s">
        <v>2047</v>
      </c>
      <c r="AF50" s="79" t="s">
        <v>2232</v>
      </c>
      <c r="AG50" s="79" t="s">
        <v>2372</v>
      </c>
      <c r="AH50" s="79" t="s">
        <v>2519</v>
      </c>
      <c r="AI50" s="79">
        <v>2201183</v>
      </c>
      <c r="AJ50" s="79">
        <v>2107</v>
      </c>
      <c r="AK50" s="79">
        <v>13190</v>
      </c>
      <c r="AL50" s="79">
        <v>786</v>
      </c>
      <c r="AM50" s="79" t="s">
        <v>2850</v>
      </c>
      <c r="AN50" s="98" t="s">
        <v>2898</v>
      </c>
      <c r="AO50" s="79" t="str">
        <f>REPLACE(INDEX(GroupVertices[Group],MATCH(Vertices[[#This Row],[Vertex]],GroupVertices[Vertex],0)),1,1,"")</f>
        <v>2</v>
      </c>
      <c r="AP50" s="48">
        <v>1</v>
      </c>
      <c r="AQ50" s="49">
        <v>2.1739130434782608</v>
      </c>
      <c r="AR50" s="48">
        <v>0</v>
      </c>
      <c r="AS50" s="49">
        <v>0</v>
      </c>
      <c r="AT50" s="48">
        <v>0</v>
      </c>
      <c r="AU50" s="49">
        <v>0</v>
      </c>
      <c r="AV50" s="48">
        <v>45</v>
      </c>
      <c r="AW50" s="49">
        <v>97.82608695652173</v>
      </c>
      <c r="AX50" s="48">
        <v>46</v>
      </c>
      <c r="AY50" s="119" t="s">
        <v>4889</v>
      </c>
      <c r="AZ50" s="119" t="s">
        <v>4889</v>
      </c>
      <c r="BA50" s="119" t="s">
        <v>4889</v>
      </c>
      <c r="BB50" s="119" t="s">
        <v>4889</v>
      </c>
      <c r="BC50" s="2"/>
      <c r="BD50" s="3"/>
      <c r="BE50" s="3"/>
      <c r="BF50" s="3"/>
      <c r="BG50" s="3"/>
    </row>
    <row r="51" spans="1:59" ht="15">
      <c r="A51" s="65" t="s">
        <v>253</v>
      </c>
      <c r="B51" s="66"/>
      <c r="C51" s="66" t="s">
        <v>65</v>
      </c>
      <c r="D51" s="67">
        <v>164.53865725955052</v>
      </c>
      <c r="E51" s="69">
        <v>96.87013026241033</v>
      </c>
      <c r="F51" s="96" t="s">
        <v>2709</v>
      </c>
      <c r="G51" s="66"/>
      <c r="H51" s="70" t="s">
        <v>1860</v>
      </c>
      <c r="I51" s="71"/>
      <c r="J51" s="71"/>
      <c r="K51" s="70" t="s">
        <v>1860</v>
      </c>
      <c r="L51" s="74">
        <v>31.288180526236268</v>
      </c>
      <c r="M51" s="75">
        <v>9093.767578125</v>
      </c>
      <c r="N51" s="75">
        <v>4606.6376953125</v>
      </c>
      <c r="O51" s="76"/>
      <c r="P51" s="77"/>
      <c r="Q51" s="77"/>
      <c r="R51" s="48">
        <v>8</v>
      </c>
      <c r="S51" s="81"/>
      <c r="T51" s="81"/>
      <c r="U51" s="49">
        <v>249.825107</v>
      </c>
      <c r="V51" s="49">
        <v>0.00157</v>
      </c>
      <c r="W51" s="49">
        <v>0.000498</v>
      </c>
      <c r="X51" s="49">
        <v>1.791169</v>
      </c>
      <c r="Y51" s="49">
        <v>0.2857142857142857</v>
      </c>
      <c r="Z51" s="49"/>
      <c r="AA51" s="72">
        <v>51</v>
      </c>
      <c r="AB51" s="72"/>
      <c r="AC51" s="73"/>
      <c r="AD51" s="79" t="s">
        <v>1860</v>
      </c>
      <c r="AE51" s="79" t="s">
        <v>2048</v>
      </c>
      <c r="AF51" s="79" t="s">
        <v>2233</v>
      </c>
      <c r="AG51" s="79" t="s">
        <v>2397</v>
      </c>
      <c r="AH51" s="79" t="s">
        <v>2520</v>
      </c>
      <c r="AI51" s="79">
        <v>32768</v>
      </c>
      <c r="AJ51" s="79">
        <v>149</v>
      </c>
      <c r="AK51" s="79">
        <v>469</v>
      </c>
      <c r="AL51" s="79">
        <v>21</v>
      </c>
      <c r="AM51" s="79" t="s">
        <v>2850</v>
      </c>
      <c r="AN51" s="98" t="s">
        <v>2899</v>
      </c>
      <c r="AO51" s="79" t="str">
        <f>REPLACE(INDEX(GroupVertices[Group],MATCH(Vertices[[#This Row],[Vertex]],GroupVertices[Vertex],0)),1,1,"")</f>
        <v>8</v>
      </c>
      <c r="AP51" s="48">
        <v>1</v>
      </c>
      <c r="AQ51" s="49">
        <v>1.075268817204301</v>
      </c>
      <c r="AR51" s="48">
        <v>2</v>
      </c>
      <c r="AS51" s="49">
        <v>2.150537634408602</v>
      </c>
      <c r="AT51" s="48">
        <v>0</v>
      </c>
      <c r="AU51" s="49">
        <v>0</v>
      </c>
      <c r="AV51" s="48">
        <v>90</v>
      </c>
      <c r="AW51" s="49">
        <v>96.7741935483871</v>
      </c>
      <c r="AX51" s="48">
        <v>93</v>
      </c>
      <c r="AY51" s="119" t="s">
        <v>4889</v>
      </c>
      <c r="AZ51" s="119" t="s">
        <v>4889</v>
      </c>
      <c r="BA51" s="119" t="s">
        <v>4889</v>
      </c>
      <c r="BB51" s="119" t="s">
        <v>4889</v>
      </c>
      <c r="BC51" s="2"/>
      <c r="BD51" s="3"/>
      <c r="BE51" s="3"/>
      <c r="BF51" s="3"/>
      <c r="BG51" s="3"/>
    </row>
    <row r="52" spans="1:59" ht="15">
      <c r="A52" s="65" t="s">
        <v>355</v>
      </c>
      <c r="B52" s="66"/>
      <c r="C52" s="66" t="s">
        <v>65</v>
      </c>
      <c r="D52" s="67">
        <v>162.11960547054383</v>
      </c>
      <c r="E52" s="69">
        <v>100</v>
      </c>
      <c r="F52" s="96" t="s">
        <v>2710</v>
      </c>
      <c r="G52" s="66"/>
      <c r="H52" s="70" t="s">
        <v>1861</v>
      </c>
      <c r="I52" s="71"/>
      <c r="J52" s="71"/>
      <c r="K52" s="70" t="s">
        <v>1861</v>
      </c>
      <c r="L52" s="74">
        <v>2.4269874636003594</v>
      </c>
      <c r="M52" s="75">
        <v>9795.9375</v>
      </c>
      <c r="N52" s="75">
        <v>4399.30419921875</v>
      </c>
      <c r="O52" s="76"/>
      <c r="P52" s="77"/>
      <c r="Q52" s="77"/>
      <c r="R52" s="48">
        <v>1</v>
      </c>
      <c r="S52" s="81"/>
      <c r="T52" s="81"/>
      <c r="U52" s="49">
        <v>0</v>
      </c>
      <c r="V52" s="49">
        <v>0.001264</v>
      </c>
      <c r="W52" s="49">
        <v>5E-05</v>
      </c>
      <c r="X52" s="49">
        <v>0.340312</v>
      </c>
      <c r="Y52" s="49">
        <v>0</v>
      </c>
      <c r="Z52" s="49"/>
      <c r="AA52" s="72">
        <v>52</v>
      </c>
      <c r="AB52" s="72"/>
      <c r="AC52" s="73"/>
      <c r="AD52" s="79" t="s">
        <v>1861</v>
      </c>
      <c r="AE52" s="79"/>
      <c r="AF52" s="79"/>
      <c r="AG52" s="79" t="s">
        <v>2398</v>
      </c>
      <c r="AH52" s="79" t="s">
        <v>2521</v>
      </c>
      <c r="AI52" s="79">
        <v>1702</v>
      </c>
      <c r="AJ52" s="79">
        <v>3</v>
      </c>
      <c r="AK52" s="79">
        <v>11</v>
      </c>
      <c r="AL52" s="79">
        <v>6</v>
      </c>
      <c r="AM52" s="79" t="s">
        <v>2850</v>
      </c>
      <c r="AN52" s="98" t="s">
        <v>2900</v>
      </c>
      <c r="AO52" s="79" t="str">
        <f>REPLACE(INDEX(GroupVertices[Group],MATCH(Vertices[[#This Row],[Vertex]],GroupVertices[Vertex],0)),1,1,"")</f>
        <v>8</v>
      </c>
      <c r="AP52" s="48"/>
      <c r="AQ52" s="49"/>
      <c r="AR52" s="48"/>
      <c r="AS52" s="49"/>
      <c r="AT52" s="48"/>
      <c r="AU52" s="49"/>
      <c r="AV52" s="48"/>
      <c r="AW52" s="49"/>
      <c r="AX52" s="48"/>
      <c r="AY52" s="48"/>
      <c r="AZ52" s="48"/>
      <c r="BA52" s="48"/>
      <c r="BB52" s="48"/>
      <c r="BC52" s="2"/>
      <c r="BD52" s="3"/>
      <c r="BE52" s="3"/>
      <c r="BF52" s="3"/>
      <c r="BG52" s="3"/>
    </row>
    <row r="53" spans="1:59" ht="15">
      <c r="A53" s="65" t="s">
        <v>254</v>
      </c>
      <c r="B53" s="66"/>
      <c r="C53" s="66" t="s">
        <v>65</v>
      </c>
      <c r="D53" s="67">
        <v>177.41991725905618</v>
      </c>
      <c r="E53" s="69">
        <v>99.87415102672087</v>
      </c>
      <c r="F53" s="96" t="s">
        <v>2711</v>
      </c>
      <c r="G53" s="66"/>
      <c r="H53" s="70" t="s">
        <v>1862</v>
      </c>
      <c r="I53" s="71"/>
      <c r="J53" s="71"/>
      <c r="K53" s="70" t="s">
        <v>1862</v>
      </c>
      <c r="L53" s="74">
        <v>184.9717574654458</v>
      </c>
      <c r="M53" s="75">
        <v>7915.87353515625</v>
      </c>
      <c r="N53" s="75">
        <v>8139.638671875</v>
      </c>
      <c r="O53" s="76"/>
      <c r="P53" s="77"/>
      <c r="Q53" s="77"/>
      <c r="R53" s="48">
        <v>3</v>
      </c>
      <c r="S53" s="81"/>
      <c r="T53" s="81"/>
      <c r="U53" s="49">
        <v>10.045221</v>
      </c>
      <c r="V53" s="49">
        <v>0.001818</v>
      </c>
      <c r="W53" s="49">
        <v>0.004074</v>
      </c>
      <c r="X53" s="49">
        <v>0.523418</v>
      </c>
      <c r="Y53" s="49">
        <v>0</v>
      </c>
      <c r="Z53" s="49"/>
      <c r="AA53" s="72">
        <v>53</v>
      </c>
      <c r="AB53" s="72"/>
      <c r="AC53" s="73"/>
      <c r="AD53" s="79" t="s">
        <v>1862</v>
      </c>
      <c r="AE53" s="79" t="s">
        <v>2049</v>
      </c>
      <c r="AF53" s="79" t="s">
        <v>2234</v>
      </c>
      <c r="AG53" s="79" t="s">
        <v>2364</v>
      </c>
      <c r="AH53" s="79" t="s">
        <v>2522</v>
      </c>
      <c r="AI53" s="79">
        <v>198192</v>
      </c>
      <c r="AJ53" s="79">
        <v>2536</v>
      </c>
      <c r="AK53" s="79">
        <v>1866</v>
      </c>
      <c r="AL53" s="79">
        <v>754</v>
      </c>
      <c r="AM53" s="79" t="s">
        <v>2850</v>
      </c>
      <c r="AN53" s="98" t="s">
        <v>2901</v>
      </c>
      <c r="AO53" s="79" t="str">
        <f>REPLACE(INDEX(GroupVertices[Group],MATCH(Vertices[[#This Row],[Vertex]],GroupVertices[Vertex],0)),1,1,"")</f>
        <v>7</v>
      </c>
      <c r="AP53" s="48">
        <v>3</v>
      </c>
      <c r="AQ53" s="49">
        <v>2.4</v>
      </c>
      <c r="AR53" s="48">
        <v>3</v>
      </c>
      <c r="AS53" s="49">
        <v>2.4</v>
      </c>
      <c r="AT53" s="48">
        <v>0</v>
      </c>
      <c r="AU53" s="49">
        <v>0</v>
      </c>
      <c r="AV53" s="48">
        <v>119</v>
      </c>
      <c r="AW53" s="49">
        <v>95.2</v>
      </c>
      <c r="AX53" s="48">
        <v>125</v>
      </c>
      <c r="AY53" s="119" t="s">
        <v>4889</v>
      </c>
      <c r="AZ53" s="119" t="s">
        <v>4889</v>
      </c>
      <c r="BA53" s="119" t="s">
        <v>4889</v>
      </c>
      <c r="BB53" s="119" t="s">
        <v>4889</v>
      </c>
      <c r="BC53" s="2"/>
      <c r="BD53" s="3"/>
      <c r="BE53" s="3"/>
      <c r="BF53" s="3"/>
      <c r="BG53" s="3"/>
    </row>
    <row r="54" spans="1:59" ht="15">
      <c r="A54" s="65" t="s">
        <v>255</v>
      </c>
      <c r="B54" s="66"/>
      <c r="C54" s="66" t="s">
        <v>65</v>
      </c>
      <c r="D54" s="67">
        <v>169.01623132674496</v>
      </c>
      <c r="E54" s="69">
        <v>97.4799258578558</v>
      </c>
      <c r="F54" s="96" t="s">
        <v>2712</v>
      </c>
      <c r="G54" s="66"/>
      <c r="H54" s="70" t="s">
        <v>1863</v>
      </c>
      <c r="I54" s="71"/>
      <c r="J54" s="71"/>
      <c r="K54" s="70" t="s">
        <v>1863</v>
      </c>
      <c r="L54" s="74">
        <v>84.70916563818149</v>
      </c>
      <c r="M54" s="75">
        <v>4778.9013671875</v>
      </c>
      <c r="N54" s="75">
        <v>7950.5537109375</v>
      </c>
      <c r="O54" s="76"/>
      <c r="P54" s="77"/>
      <c r="Q54" s="77"/>
      <c r="R54" s="48">
        <v>7</v>
      </c>
      <c r="S54" s="81"/>
      <c r="T54" s="81"/>
      <c r="U54" s="49">
        <v>201.151436</v>
      </c>
      <c r="V54" s="49">
        <v>0.002049</v>
      </c>
      <c r="W54" s="49">
        <v>0.006995</v>
      </c>
      <c r="X54" s="49">
        <v>1.119332</v>
      </c>
      <c r="Y54" s="49">
        <v>0.14285714285714285</v>
      </c>
      <c r="Z54" s="49"/>
      <c r="AA54" s="72">
        <v>54</v>
      </c>
      <c r="AB54" s="72"/>
      <c r="AC54" s="73"/>
      <c r="AD54" s="79" t="s">
        <v>1863</v>
      </c>
      <c r="AE54" s="79" t="s">
        <v>2050</v>
      </c>
      <c r="AF54" s="79" t="s">
        <v>2235</v>
      </c>
      <c r="AG54" s="79" t="s">
        <v>2364</v>
      </c>
      <c r="AH54" s="79" t="s">
        <v>2523</v>
      </c>
      <c r="AI54" s="79">
        <v>90270</v>
      </c>
      <c r="AJ54" s="79">
        <v>510</v>
      </c>
      <c r="AK54" s="79">
        <v>1115</v>
      </c>
      <c r="AL54" s="79">
        <v>83</v>
      </c>
      <c r="AM54" s="79" t="s">
        <v>2850</v>
      </c>
      <c r="AN54" s="98" t="s">
        <v>2902</v>
      </c>
      <c r="AO54" s="79" t="str">
        <f>REPLACE(INDEX(GroupVertices[Group],MATCH(Vertices[[#This Row],[Vertex]],GroupVertices[Vertex],0)),1,1,"")</f>
        <v>3</v>
      </c>
      <c r="AP54" s="48">
        <v>2</v>
      </c>
      <c r="AQ54" s="49">
        <v>1.834862385321101</v>
      </c>
      <c r="AR54" s="48">
        <v>2</v>
      </c>
      <c r="AS54" s="49">
        <v>1.834862385321101</v>
      </c>
      <c r="AT54" s="48">
        <v>0</v>
      </c>
      <c r="AU54" s="49">
        <v>0</v>
      </c>
      <c r="AV54" s="48">
        <v>105</v>
      </c>
      <c r="AW54" s="49">
        <v>96.3302752293578</v>
      </c>
      <c r="AX54" s="48">
        <v>109</v>
      </c>
      <c r="AY54" s="119" t="s">
        <v>4889</v>
      </c>
      <c r="AZ54" s="119" t="s">
        <v>4889</v>
      </c>
      <c r="BA54" s="119" t="s">
        <v>4889</v>
      </c>
      <c r="BB54" s="119" t="s">
        <v>4889</v>
      </c>
      <c r="BC54" s="2"/>
      <c r="BD54" s="3"/>
      <c r="BE54" s="3"/>
      <c r="BF54" s="3"/>
      <c r="BG54" s="3"/>
    </row>
    <row r="55" spans="1:59" ht="15">
      <c r="A55" s="65" t="s">
        <v>256</v>
      </c>
      <c r="B55" s="66"/>
      <c r="C55" s="66" t="s">
        <v>65</v>
      </c>
      <c r="D55" s="67">
        <v>166.6425766662064</v>
      </c>
      <c r="E55" s="69">
        <v>98.82057088699337</v>
      </c>
      <c r="F55" s="96" t="s">
        <v>2713</v>
      </c>
      <c r="G55" s="66"/>
      <c r="H55" s="70" t="s">
        <v>1864</v>
      </c>
      <c r="I55" s="71"/>
      <c r="J55" s="71"/>
      <c r="K55" s="70" t="s">
        <v>1864</v>
      </c>
      <c r="L55" s="74">
        <v>56.38959607247201</v>
      </c>
      <c r="M55" s="75">
        <v>8428.736328125</v>
      </c>
      <c r="N55" s="75">
        <v>7562.91064453125</v>
      </c>
      <c r="O55" s="76"/>
      <c r="P55" s="77"/>
      <c r="Q55" s="77"/>
      <c r="R55" s="48">
        <v>9</v>
      </c>
      <c r="S55" s="81"/>
      <c r="T55" s="81"/>
      <c r="U55" s="49">
        <v>94.141619</v>
      </c>
      <c r="V55" s="49">
        <v>0.002146</v>
      </c>
      <c r="W55" s="49">
        <v>0.020276</v>
      </c>
      <c r="X55" s="49">
        <v>1.221949</v>
      </c>
      <c r="Y55" s="49">
        <v>0.5833333333333334</v>
      </c>
      <c r="Z55" s="49"/>
      <c r="AA55" s="72">
        <v>55</v>
      </c>
      <c r="AB55" s="72"/>
      <c r="AC55" s="73"/>
      <c r="AD55" s="79" t="s">
        <v>1864</v>
      </c>
      <c r="AE55" s="79" t="s">
        <v>2051</v>
      </c>
      <c r="AF55" s="79" t="s">
        <v>2236</v>
      </c>
      <c r="AG55" s="79" t="s">
        <v>2382</v>
      </c>
      <c r="AH55" s="79" t="s">
        <v>2524</v>
      </c>
      <c r="AI55" s="79">
        <v>59787</v>
      </c>
      <c r="AJ55" s="79">
        <v>730</v>
      </c>
      <c r="AK55" s="79">
        <v>1185</v>
      </c>
      <c r="AL55" s="79">
        <v>107</v>
      </c>
      <c r="AM55" s="79" t="s">
        <v>2850</v>
      </c>
      <c r="AN55" s="98" t="s">
        <v>2903</v>
      </c>
      <c r="AO55" s="79" t="str">
        <f>REPLACE(INDEX(GroupVertices[Group],MATCH(Vertices[[#This Row],[Vertex]],GroupVertices[Vertex],0)),1,1,"")</f>
        <v>7</v>
      </c>
      <c r="AP55" s="48">
        <v>9</v>
      </c>
      <c r="AQ55" s="49">
        <v>3.71900826446281</v>
      </c>
      <c r="AR55" s="48">
        <v>0</v>
      </c>
      <c r="AS55" s="49">
        <v>0</v>
      </c>
      <c r="AT55" s="48">
        <v>0</v>
      </c>
      <c r="AU55" s="49">
        <v>0</v>
      </c>
      <c r="AV55" s="48">
        <v>233</v>
      </c>
      <c r="AW55" s="49">
        <v>96.28099173553719</v>
      </c>
      <c r="AX55" s="48">
        <v>242</v>
      </c>
      <c r="AY55" s="119" t="s">
        <v>4889</v>
      </c>
      <c r="AZ55" s="119" t="s">
        <v>4889</v>
      </c>
      <c r="BA55" s="119" t="s">
        <v>4889</v>
      </c>
      <c r="BB55" s="119" t="s">
        <v>4889</v>
      </c>
      <c r="BC55" s="2"/>
      <c r="BD55" s="3"/>
      <c r="BE55" s="3"/>
      <c r="BF55" s="3"/>
      <c r="BG55" s="3"/>
    </row>
    <row r="56" spans="1:59" ht="15">
      <c r="A56" s="65" t="s">
        <v>257</v>
      </c>
      <c r="B56" s="66"/>
      <c r="C56" s="66" t="s">
        <v>65</v>
      </c>
      <c r="D56" s="67">
        <v>172.83402860232627</v>
      </c>
      <c r="E56" s="69">
        <v>99.16210914229767</v>
      </c>
      <c r="F56" s="96" t="s">
        <v>2714</v>
      </c>
      <c r="G56" s="66"/>
      <c r="H56" s="70" t="s">
        <v>1865</v>
      </c>
      <c r="I56" s="71"/>
      <c r="J56" s="71"/>
      <c r="K56" s="70" t="s">
        <v>1865</v>
      </c>
      <c r="L56" s="74">
        <v>130.25849399290937</v>
      </c>
      <c r="M56" s="75">
        <v>3286.75341796875</v>
      </c>
      <c r="N56" s="75">
        <v>6669.494140625</v>
      </c>
      <c r="O56" s="76"/>
      <c r="P56" s="77"/>
      <c r="Q56" s="77"/>
      <c r="R56" s="48">
        <v>6</v>
      </c>
      <c r="S56" s="81"/>
      <c r="T56" s="81"/>
      <c r="U56" s="49">
        <v>66.880155</v>
      </c>
      <c r="V56" s="49">
        <v>0.001972</v>
      </c>
      <c r="W56" s="49">
        <v>0.005343</v>
      </c>
      <c r="X56" s="49">
        <v>0.905549</v>
      </c>
      <c r="Y56" s="49">
        <v>0.13333333333333333</v>
      </c>
      <c r="Z56" s="49"/>
      <c r="AA56" s="72">
        <v>56</v>
      </c>
      <c r="AB56" s="72"/>
      <c r="AC56" s="73"/>
      <c r="AD56" s="79" t="s">
        <v>1865</v>
      </c>
      <c r="AE56" s="79" t="s">
        <v>2052</v>
      </c>
      <c r="AF56" s="79" t="s">
        <v>2237</v>
      </c>
      <c r="AG56" s="79" t="s">
        <v>2399</v>
      </c>
      <c r="AH56" s="79" t="s">
        <v>2525</v>
      </c>
      <c r="AI56" s="79">
        <v>139299</v>
      </c>
      <c r="AJ56" s="79">
        <v>1724</v>
      </c>
      <c r="AK56" s="79">
        <v>2838</v>
      </c>
      <c r="AL56" s="79">
        <v>627</v>
      </c>
      <c r="AM56" s="79" t="s">
        <v>2850</v>
      </c>
      <c r="AN56" s="98" t="s">
        <v>2904</v>
      </c>
      <c r="AO56" s="79" t="str">
        <f>REPLACE(INDEX(GroupVertices[Group],MATCH(Vertices[[#This Row],[Vertex]],GroupVertices[Vertex],0)),1,1,"")</f>
        <v>3</v>
      </c>
      <c r="AP56" s="48">
        <v>9</v>
      </c>
      <c r="AQ56" s="49">
        <v>2.8938906752411575</v>
      </c>
      <c r="AR56" s="48">
        <v>1</v>
      </c>
      <c r="AS56" s="49">
        <v>0.3215434083601286</v>
      </c>
      <c r="AT56" s="48">
        <v>0</v>
      </c>
      <c r="AU56" s="49">
        <v>0</v>
      </c>
      <c r="AV56" s="48">
        <v>301</v>
      </c>
      <c r="AW56" s="49">
        <v>96.78456591639872</v>
      </c>
      <c r="AX56" s="48">
        <v>311</v>
      </c>
      <c r="AY56" s="119" t="s">
        <v>4889</v>
      </c>
      <c r="AZ56" s="119" t="s">
        <v>4889</v>
      </c>
      <c r="BA56" s="119" t="s">
        <v>4889</v>
      </c>
      <c r="BB56" s="119" t="s">
        <v>4889</v>
      </c>
      <c r="BC56" s="2"/>
      <c r="BD56" s="3"/>
      <c r="BE56" s="3"/>
      <c r="BF56" s="3"/>
      <c r="BG56" s="3"/>
    </row>
    <row r="57" spans="1:59" ht="15">
      <c r="A57" s="65" t="s">
        <v>295</v>
      </c>
      <c r="B57" s="66"/>
      <c r="C57" s="66" t="s">
        <v>65</v>
      </c>
      <c r="D57" s="67">
        <v>255.18987041365455</v>
      </c>
      <c r="E57" s="69">
        <v>98.17293344433357</v>
      </c>
      <c r="F57" s="96" t="s">
        <v>2715</v>
      </c>
      <c r="G57" s="66"/>
      <c r="H57" s="70" t="s">
        <v>1866</v>
      </c>
      <c r="I57" s="71"/>
      <c r="J57" s="71"/>
      <c r="K57" s="70" t="s">
        <v>1866</v>
      </c>
      <c r="L57" s="74">
        <v>1112.8285493982316</v>
      </c>
      <c r="M57" s="75">
        <v>3583.017578125</v>
      </c>
      <c r="N57" s="75">
        <v>4009.20556640625</v>
      </c>
      <c r="O57" s="76"/>
      <c r="P57" s="77"/>
      <c r="Q57" s="77"/>
      <c r="R57" s="48">
        <v>10</v>
      </c>
      <c r="S57" s="81"/>
      <c r="T57" s="81"/>
      <c r="U57" s="49">
        <v>145.835813</v>
      </c>
      <c r="V57" s="49">
        <v>0.002037</v>
      </c>
      <c r="W57" s="49">
        <v>0.010277</v>
      </c>
      <c r="X57" s="49">
        <v>1.394267</v>
      </c>
      <c r="Y57" s="49">
        <v>0.13333333333333333</v>
      </c>
      <c r="Z57" s="49"/>
      <c r="AA57" s="72">
        <v>57</v>
      </c>
      <c r="AB57" s="72"/>
      <c r="AC57" s="73"/>
      <c r="AD57" s="79" t="s">
        <v>1866</v>
      </c>
      <c r="AE57" s="79" t="s">
        <v>2053</v>
      </c>
      <c r="AF57" s="79" t="s">
        <v>2238</v>
      </c>
      <c r="AG57" s="79" t="s">
        <v>2365</v>
      </c>
      <c r="AH57" s="79" t="s">
        <v>2526</v>
      </c>
      <c r="AI57" s="79">
        <v>1196931</v>
      </c>
      <c r="AJ57" s="79">
        <v>13940</v>
      </c>
      <c r="AK57" s="79">
        <v>8297</v>
      </c>
      <c r="AL57" s="79">
        <v>5489</v>
      </c>
      <c r="AM57" s="79" t="s">
        <v>2850</v>
      </c>
      <c r="AN57" s="98" t="s">
        <v>2905</v>
      </c>
      <c r="AO57" s="79" t="str">
        <f>REPLACE(INDEX(GroupVertices[Group],MATCH(Vertices[[#This Row],[Vertex]],GroupVertices[Vertex],0)),1,1,"")</f>
        <v>5</v>
      </c>
      <c r="AP57" s="48">
        <v>1</v>
      </c>
      <c r="AQ57" s="49">
        <v>5</v>
      </c>
      <c r="AR57" s="48">
        <v>1</v>
      </c>
      <c r="AS57" s="49">
        <v>5</v>
      </c>
      <c r="AT57" s="48">
        <v>0</v>
      </c>
      <c r="AU57" s="49">
        <v>0</v>
      </c>
      <c r="AV57" s="48">
        <v>18</v>
      </c>
      <c r="AW57" s="49">
        <v>90</v>
      </c>
      <c r="AX57" s="48">
        <v>20</v>
      </c>
      <c r="AY57" s="119" t="s">
        <v>4889</v>
      </c>
      <c r="AZ57" s="119" t="s">
        <v>4889</v>
      </c>
      <c r="BA57" s="119" t="s">
        <v>4889</v>
      </c>
      <c r="BB57" s="119" t="s">
        <v>4889</v>
      </c>
      <c r="BC57" s="2"/>
      <c r="BD57" s="3"/>
      <c r="BE57" s="3"/>
      <c r="BF57" s="3"/>
      <c r="BG57" s="3"/>
    </row>
    <row r="58" spans="1:59" ht="15">
      <c r="A58" s="65" t="s">
        <v>356</v>
      </c>
      <c r="B58" s="66"/>
      <c r="C58" s="66" t="s">
        <v>65</v>
      </c>
      <c r="D58" s="67">
        <v>179.44830456517332</v>
      </c>
      <c r="E58" s="69">
        <v>97.6405682059493</v>
      </c>
      <c r="F58" s="96" t="s">
        <v>2716</v>
      </c>
      <c r="G58" s="66"/>
      <c r="H58" s="70" t="s">
        <v>1867</v>
      </c>
      <c r="I58" s="71"/>
      <c r="J58" s="71"/>
      <c r="K58" s="70" t="s">
        <v>1867</v>
      </c>
      <c r="L58" s="74">
        <v>209.17201556396515</v>
      </c>
      <c r="M58" s="75">
        <v>3392.380859375</v>
      </c>
      <c r="N58" s="75">
        <v>7097.47314453125</v>
      </c>
      <c r="O58" s="76"/>
      <c r="P58" s="77"/>
      <c r="Q58" s="77"/>
      <c r="R58" s="48">
        <v>9</v>
      </c>
      <c r="S58" s="81"/>
      <c r="T58" s="81"/>
      <c r="U58" s="49">
        <v>188.32902</v>
      </c>
      <c r="V58" s="49">
        <v>0.002062</v>
      </c>
      <c r="W58" s="49">
        <v>0.007835</v>
      </c>
      <c r="X58" s="49">
        <v>1.34865</v>
      </c>
      <c r="Y58" s="49">
        <v>0.1111111111111111</v>
      </c>
      <c r="Z58" s="49"/>
      <c r="AA58" s="72">
        <v>58</v>
      </c>
      <c r="AB58" s="72"/>
      <c r="AC58" s="73"/>
      <c r="AD58" s="79" t="s">
        <v>1867</v>
      </c>
      <c r="AE58" s="79" t="s">
        <v>2054</v>
      </c>
      <c r="AF58" s="79" t="s">
        <v>2239</v>
      </c>
      <c r="AG58" s="79" t="s">
        <v>2364</v>
      </c>
      <c r="AH58" s="79" t="s">
        <v>2527</v>
      </c>
      <c r="AI58" s="79">
        <v>224241</v>
      </c>
      <c r="AJ58" s="79">
        <v>1608</v>
      </c>
      <c r="AK58" s="79">
        <v>3373</v>
      </c>
      <c r="AL58" s="79">
        <v>224</v>
      </c>
      <c r="AM58" s="79" t="s">
        <v>2850</v>
      </c>
      <c r="AN58" s="98" t="s">
        <v>2906</v>
      </c>
      <c r="AO58" s="79" t="str">
        <f>REPLACE(INDEX(GroupVertices[Group],MATCH(Vertices[[#This Row],[Vertex]],GroupVertices[Vertex],0)),1,1,"")</f>
        <v>3</v>
      </c>
      <c r="AP58" s="48">
        <v>7</v>
      </c>
      <c r="AQ58" s="49">
        <v>5.426356589147287</v>
      </c>
      <c r="AR58" s="48">
        <v>2</v>
      </c>
      <c r="AS58" s="49">
        <v>1.550387596899225</v>
      </c>
      <c r="AT58" s="48">
        <v>0</v>
      </c>
      <c r="AU58" s="49">
        <v>0</v>
      </c>
      <c r="AV58" s="48">
        <v>120</v>
      </c>
      <c r="AW58" s="49">
        <v>93.02325581395348</v>
      </c>
      <c r="AX58" s="48">
        <v>129</v>
      </c>
      <c r="AY58" s="48"/>
      <c r="AZ58" s="48"/>
      <c r="BA58" s="48"/>
      <c r="BB58" s="48"/>
      <c r="BC58" s="2"/>
      <c r="BD58" s="3"/>
      <c r="BE58" s="3"/>
      <c r="BF58" s="3"/>
      <c r="BG58" s="3"/>
    </row>
    <row r="59" spans="1:59" ht="15">
      <c r="A59" s="65" t="s">
        <v>313</v>
      </c>
      <c r="B59" s="66"/>
      <c r="C59" s="66" t="s">
        <v>65</v>
      </c>
      <c r="D59" s="67">
        <v>394.82084751391545</v>
      </c>
      <c r="E59" s="69">
        <v>96.17815809766141</v>
      </c>
      <c r="F59" s="96" t="s">
        <v>2717</v>
      </c>
      <c r="G59" s="66"/>
      <c r="H59" s="70" t="s">
        <v>1868</v>
      </c>
      <c r="I59" s="71"/>
      <c r="J59" s="71"/>
      <c r="K59" s="70" t="s">
        <v>1868</v>
      </c>
      <c r="L59" s="74">
        <v>2778.7360780956164</v>
      </c>
      <c r="M59" s="75">
        <v>4593.4462890625</v>
      </c>
      <c r="N59" s="75">
        <v>2830.11865234375</v>
      </c>
      <c r="O59" s="76"/>
      <c r="P59" s="77"/>
      <c r="Q59" s="77"/>
      <c r="R59" s="48">
        <v>13</v>
      </c>
      <c r="S59" s="81"/>
      <c r="T59" s="81"/>
      <c r="U59" s="49">
        <v>305.058083</v>
      </c>
      <c r="V59" s="49">
        <v>0.002247</v>
      </c>
      <c r="W59" s="49">
        <v>0.012432</v>
      </c>
      <c r="X59" s="49">
        <v>1.825305</v>
      </c>
      <c r="Y59" s="49">
        <v>0.1794871794871795</v>
      </c>
      <c r="Z59" s="49"/>
      <c r="AA59" s="72">
        <v>59</v>
      </c>
      <c r="AB59" s="72"/>
      <c r="AC59" s="73"/>
      <c r="AD59" s="79" t="s">
        <v>1868</v>
      </c>
      <c r="AE59" s="79" t="s">
        <v>2055</v>
      </c>
      <c r="AF59" s="79" t="s">
        <v>2199</v>
      </c>
      <c r="AG59" s="79" t="s">
        <v>2374</v>
      </c>
      <c r="AH59" s="79" t="s">
        <v>2528</v>
      </c>
      <c r="AI59" s="79">
        <v>2990103</v>
      </c>
      <c r="AJ59" s="79">
        <v>5284</v>
      </c>
      <c r="AK59" s="79">
        <v>38708</v>
      </c>
      <c r="AL59" s="79">
        <v>1806</v>
      </c>
      <c r="AM59" s="79" t="s">
        <v>2850</v>
      </c>
      <c r="AN59" s="98" t="s">
        <v>2907</v>
      </c>
      <c r="AO59" s="79" t="str">
        <f>REPLACE(INDEX(GroupVertices[Group],MATCH(Vertices[[#This Row],[Vertex]],GroupVertices[Vertex],0)),1,1,"")</f>
        <v>5</v>
      </c>
      <c r="AP59" s="48">
        <v>8</v>
      </c>
      <c r="AQ59" s="49">
        <v>3.7735849056603774</v>
      </c>
      <c r="AR59" s="48">
        <v>3</v>
      </c>
      <c r="AS59" s="49">
        <v>1.4150943396226414</v>
      </c>
      <c r="AT59" s="48">
        <v>0</v>
      </c>
      <c r="AU59" s="49">
        <v>0</v>
      </c>
      <c r="AV59" s="48">
        <v>201</v>
      </c>
      <c r="AW59" s="49">
        <v>94.81132075471699</v>
      </c>
      <c r="AX59" s="48">
        <v>212</v>
      </c>
      <c r="AY59" s="119" t="s">
        <v>4889</v>
      </c>
      <c r="AZ59" s="119" t="s">
        <v>4889</v>
      </c>
      <c r="BA59" s="119" t="s">
        <v>4889</v>
      </c>
      <c r="BB59" s="119" t="s">
        <v>4889</v>
      </c>
      <c r="BC59" s="2"/>
      <c r="BD59" s="3"/>
      <c r="BE59" s="3"/>
      <c r="BF59" s="3"/>
      <c r="BG59" s="3"/>
    </row>
    <row r="60" spans="1:59" ht="15">
      <c r="A60" s="65" t="s">
        <v>290</v>
      </c>
      <c r="B60" s="66"/>
      <c r="C60" s="66" t="s">
        <v>65</v>
      </c>
      <c r="D60" s="67">
        <v>163.41883546795503</v>
      </c>
      <c r="E60" s="69">
        <v>96.24425464155756</v>
      </c>
      <c r="F60" s="96" t="s">
        <v>2718</v>
      </c>
      <c r="G60" s="66"/>
      <c r="H60" s="70" t="s">
        <v>1869</v>
      </c>
      <c r="I60" s="71"/>
      <c r="J60" s="71"/>
      <c r="K60" s="70" t="s">
        <v>1869</v>
      </c>
      <c r="L60" s="74">
        <v>17.927824592618585</v>
      </c>
      <c r="M60" s="75">
        <v>3965.458251953125</v>
      </c>
      <c r="N60" s="75">
        <v>6904.54150390625</v>
      </c>
      <c r="O60" s="76"/>
      <c r="P60" s="77"/>
      <c r="Q60" s="77"/>
      <c r="R60" s="48">
        <v>11</v>
      </c>
      <c r="S60" s="81"/>
      <c r="T60" s="81"/>
      <c r="U60" s="49">
        <v>299.78228</v>
      </c>
      <c r="V60" s="49">
        <v>0.002299</v>
      </c>
      <c r="W60" s="49">
        <v>0.013109</v>
      </c>
      <c r="X60" s="49">
        <v>1.553082</v>
      </c>
      <c r="Y60" s="49">
        <v>0.18181818181818182</v>
      </c>
      <c r="Z60" s="49"/>
      <c r="AA60" s="72">
        <v>60</v>
      </c>
      <c r="AB60" s="72"/>
      <c r="AC60" s="73"/>
      <c r="AD60" s="79" t="s">
        <v>1869</v>
      </c>
      <c r="AE60" s="79" t="s">
        <v>2056</v>
      </c>
      <c r="AF60" s="79" t="s">
        <v>2240</v>
      </c>
      <c r="AG60" s="79" t="s">
        <v>2400</v>
      </c>
      <c r="AH60" s="79" t="s">
        <v>2529</v>
      </c>
      <c r="AI60" s="79">
        <v>18387</v>
      </c>
      <c r="AJ60" s="79">
        <v>205</v>
      </c>
      <c r="AK60" s="79">
        <v>224</v>
      </c>
      <c r="AL60" s="79">
        <v>29</v>
      </c>
      <c r="AM60" s="79" t="s">
        <v>2850</v>
      </c>
      <c r="AN60" s="98" t="s">
        <v>2908</v>
      </c>
      <c r="AO60" s="79" t="str">
        <f>REPLACE(INDEX(GroupVertices[Group],MATCH(Vertices[[#This Row],[Vertex]],GroupVertices[Vertex],0)),1,1,"")</f>
        <v>3</v>
      </c>
      <c r="AP60" s="48">
        <v>1</v>
      </c>
      <c r="AQ60" s="49">
        <v>2.5</v>
      </c>
      <c r="AR60" s="48">
        <v>0</v>
      </c>
      <c r="AS60" s="49">
        <v>0</v>
      </c>
      <c r="AT60" s="48">
        <v>0</v>
      </c>
      <c r="AU60" s="49">
        <v>0</v>
      </c>
      <c r="AV60" s="48">
        <v>39</v>
      </c>
      <c r="AW60" s="49">
        <v>97.5</v>
      </c>
      <c r="AX60" s="48">
        <v>40</v>
      </c>
      <c r="AY60" s="119" t="s">
        <v>4889</v>
      </c>
      <c r="AZ60" s="119" t="s">
        <v>4889</v>
      </c>
      <c r="BA60" s="119" t="s">
        <v>4889</v>
      </c>
      <c r="BB60" s="119" t="s">
        <v>4889</v>
      </c>
      <c r="BC60" s="2"/>
      <c r="BD60" s="3"/>
      <c r="BE60" s="3"/>
      <c r="BF60" s="3"/>
      <c r="BG60" s="3"/>
    </row>
    <row r="61" spans="1:59" ht="15">
      <c r="A61" s="65" t="s">
        <v>270</v>
      </c>
      <c r="B61" s="66"/>
      <c r="C61" s="66" t="s">
        <v>65</v>
      </c>
      <c r="D61" s="67">
        <v>201.9011948021248</v>
      </c>
      <c r="E61" s="69">
        <v>99.46530834199348</v>
      </c>
      <c r="F61" s="96" t="s">
        <v>2719</v>
      </c>
      <c r="G61" s="66"/>
      <c r="H61" s="70" t="s">
        <v>1870</v>
      </c>
      <c r="I61" s="71"/>
      <c r="J61" s="71"/>
      <c r="K61" s="70" t="s">
        <v>1870</v>
      </c>
      <c r="L61" s="74">
        <v>477.0526797513646</v>
      </c>
      <c r="M61" s="75">
        <v>3647.492919921875</v>
      </c>
      <c r="N61" s="75">
        <v>6034.7236328125</v>
      </c>
      <c r="O61" s="76"/>
      <c r="P61" s="77"/>
      <c r="Q61" s="77"/>
      <c r="R61" s="48">
        <v>5</v>
      </c>
      <c r="S61" s="81"/>
      <c r="T61" s="81"/>
      <c r="U61" s="49">
        <v>42.678901</v>
      </c>
      <c r="V61" s="49">
        <v>0.001838</v>
      </c>
      <c r="W61" s="49">
        <v>0.00408</v>
      </c>
      <c r="X61" s="49">
        <v>0.809384</v>
      </c>
      <c r="Y61" s="49">
        <v>0.2</v>
      </c>
      <c r="Z61" s="49"/>
      <c r="AA61" s="72">
        <v>61</v>
      </c>
      <c r="AB61" s="72"/>
      <c r="AC61" s="73"/>
      <c r="AD61" s="79" t="s">
        <v>1870</v>
      </c>
      <c r="AE61" s="79" t="s">
        <v>2057</v>
      </c>
      <c r="AF61" s="79" t="s">
        <v>2241</v>
      </c>
      <c r="AG61" s="79" t="s">
        <v>2392</v>
      </c>
      <c r="AH61" s="79" t="s">
        <v>2530</v>
      </c>
      <c r="AI61" s="79">
        <v>512586</v>
      </c>
      <c r="AJ61" s="79">
        <v>489</v>
      </c>
      <c r="AK61" s="79">
        <v>3834</v>
      </c>
      <c r="AL61" s="79">
        <v>720</v>
      </c>
      <c r="AM61" s="79" t="s">
        <v>2850</v>
      </c>
      <c r="AN61" s="98" t="s">
        <v>2909</v>
      </c>
      <c r="AO61" s="79" t="str">
        <f>REPLACE(INDEX(GroupVertices[Group],MATCH(Vertices[[#This Row],[Vertex]],GroupVertices[Vertex],0)),1,1,"")</f>
        <v>3</v>
      </c>
      <c r="AP61" s="48">
        <v>2</v>
      </c>
      <c r="AQ61" s="49">
        <v>3.225806451612903</v>
      </c>
      <c r="AR61" s="48">
        <v>0</v>
      </c>
      <c r="AS61" s="49">
        <v>0</v>
      </c>
      <c r="AT61" s="48">
        <v>0</v>
      </c>
      <c r="AU61" s="49">
        <v>0</v>
      </c>
      <c r="AV61" s="48">
        <v>60</v>
      </c>
      <c r="AW61" s="49">
        <v>96.7741935483871</v>
      </c>
      <c r="AX61" s="48">
        <v>62</v>
      </c>
      <c r="AY61" s="119" t="s">
        <v>4889</v>
      </c>
      <c r="AZ61" s="119" t="s">
        <v>4889</v>
      </c>
      <c r="BA61" s="119" t="s">
        <v>4889</v>
      </c>
      <c r="BB61" s="119" t="s">
        <v>4889</v>
      </c>
      <c r="BC61" s="2"/>
      <c r="BD61" s="3"/>
      <c r="BE61" s="3"/>
      <c r="BF61" s="3"/>
      <c r="BG61" s="3"/>
    </row>
    <row r="62" spans="1:59" ht="15">
      <c r="A62" s="65" t="s">
        <v>258</v>
      </c>
      <c r="B62" s="66"/>
      <c r="C62" s="66" t="s">
        <v>65</v>
      </c>
      <c r="D62" s="67">
        <v>163.30756188891394</v>
      </c>
      <c r="E62" s="69">
        <v>99.01161221578897</v>
      </c>
      <c r="F62" s="96" t="s">
        <v>2720</v>
      </c>
      <c r="G62" s="66"/>
      <c r="H62" s="70" t="s">
        <v>1871</v>
      </c>
      <c r="I62" s="71"/>
      <c r="J62" s="71"/>
      <c r="K62" s="70" t="s">
        <v>1871</v>
      </c>
      <c r="L62" s="74">
        <v>16.600243156756008</v>
      </c>
      <c r="M62" s="75">
        <v>3067.3623046875</v>
      </c>
      <c r="N62" s="75">
        <v>7722.13671875</v>
      </c>
      <c r="O62" s="76"/>
      <c r="P62" s="77"/>
      <c r="Q62" s="77"/>
      <c r="R62" s="48">
        <v>6</v>
      </c>
      <c r="S62" s="81"/>
      <c r="T62" s="81"/>
      <c r="U62" s="49">
        <v>78.892767</v>
      </c>
      <c r="V62" s="49">
        <v>0.001901</v>
      </c>
      <c r="W62" s="49">
        <v>0.005199</v>
      </c>
      <c r="X62" s="49">
        <v>0.936787</v>
      </c>
      <c r="Y62" s="49">
        <v>0.13333333333333333</v>
      </c>
      <c r="Z62" s="49"/>
      <c r="AA62" s="72">
        <v>62</v>
      </c>
      <c r="AB62" s="72"/>
      <c r="AC62" s="73"/>
      <c r="AD62" s="79" t="s">
        <v>1871</v>
      </c>
      <c r="AE62" s="79" t="s">
        <v>2058</v>
      </c>
      <c r="AF62" s="79" t="s">
        <v>2242</v>
      </c>
      <c r="AG62" s="79" t="s">
        <v>2401</v>
      </c>
      <c r="AH62" s="79" t="s">
        <v>2531</v>
      </c>
      <c r="AI62" s="79">
        <v>16958</v>
      </c>
      <c r="AJ62" s="79">
        <v>106</v>
      </c>
      <c r="AK62" s="79">
        <v>93</v>
      </c>
      <c r="AL62" s="79">
        <v>38</v>
      </c>
      <c r="AM62" s="79" t="s">
        <v>2850</v>
      </c>
      <c r="AN62" s="98" t="s">
        <v>2910</v>
      </c>
      <c r="AO62" s="79" t="str">
        <f>REPLACE(INDEX(GroupVertices[Group],MATCH(Vertices[[#This Row],[Vertex]],GroupVertices[Vertex],0)),1,1,"")</f>
        <v>3</v>
      </c>
      <c r="AP62" s="48">
        <v>7</v>
      </c>
      <c r="AQ62" s="49">
        <v>2.7027027027027026</v>
      </c>
      <c r="AR62" s="48">
        <v>9</v>
      </c>
      <c r="AS62" s="49">
        <v>3.474903474903475</v>
      </c>
      <c r="AT62" s="48">
        <v>0</v>
      </c>
      <c r="AU62" s="49">
        <v>0</v>
      </c>
      <c r="AV62" s="48">
        <v>243</v>
      </c>
      <c r="AW62" s="49">
        <v>93.82239382239382</v>
      </c>
      <c r="AX62" s="48">
        <v>259</v>
      </c>
      <c r="AY62" s="119" t="s">
        <v>4889</v>
      </c>
      <c r="AZ62" s="119" t="s">
        <v>4889</v>
      </c>
      <c r="BA62" s="119" t="s">
        <v>4889</v>
      </c>
      <c r="BB62" s="119" t="s">
        <v>4889</v>
      </c>
      <c r="BC62" s="2"/>
      <c r="BD62" s="3"/>
      <c r="BE62" s="3"/>
      <c r="BF62" s="3"/>
      <c r="BG62" s="3"/>
    </row>
    <row r="63" spans="1:59" ht="15">
      <c r="A63" s="65" t="s">
        <v>259</v>
      </c>
      <c r="B63" s="66"/>
      <c r="C63" s="66" t="s">
        <v>65</v>
      </c>
      <c r="D63" s="67">
        <v>164.13872646741962</v>
      </c>
      <c r="E63" s="69">
        <v>99.82018892590985</v>
      </c>
      <c r="F63" s="96" t="s">
        <v>2721</v>
      </c>
      <c r="G63" s="66"/>
      <c r="H63" s="70" t="s">
        <v>1872</v>
      </c>
      <c r="I63" s="71"/>
      <c r="J63" s="71"/>
      <c r="K63" s="70" t="s">
        <v>1872</v>
      </c>
      <c r="L63" s="74">
        <v>26.516691194822567</v>
      </c>
      <c r="M63" s="75">
        <v>5262.63134765625</v>
      </c>
      <c r="N63" s="75">
        <v>6514.1474609375</v>
      </c>
      <c r="O63" s="76"/>
      <c r="P63" s="77"/>
      <c r="Q63" s="77"/>
      <c r="R63" s="48">
        <v>3</v>
      </c>
      <c r="S63" s="81"/>
      <c r="T63" s="81"/>
      <c r="U63" s="49">
        <v>14.352457</v>
      </c>
      <c r="V63" s="49">
        <v>0.001815</v>
      </c>
      <c r="W63" s="49">
        <v>0.002836</v>
      </c>
      <c r="X63" s="49">
        <v>0.54299</v>
      </c>
      <c r="Y63" s="49">
        <v>0.3333333333333333</v>
      </c>
      <c r="Z63" s="49"/>
      <c r="AA63" s="72">
        <v>63</v>
      </c>
      <c r="AB63" s="72"/>
      <c r="AC63" s="73"/>
      <c r="AD63" s="79" t="s">
        <v>1872</v>
      </c>
      <c r="AE63" s="79" t="s">
        <v>2059</v>
      </c>
      <c r="AF63" s="79" t="s">
        <v>2243</v>
      </c>
      <c r="AG63" s="79" t="s">
        <v>2402</v>
      </c>
      <c r="AH63" s="79" t="s">
        <v>2532</v>
      </c>
      <c r="AI63" s="79">
        <v>27632</v>
      </c>
      <c r="AJ63" s="79">
        <v>458</v>
      </c>
      <c r="AK63" s="79">
        <v>981</v>
      </c>
      <c r="AL63" s="79">
        <v>48</v>
      </c>
      <c r="AM63" s="79" t="s">
        <v>2850</v>
      </c>
      <c r="AN63" s="98" t="s">
        <v>2911</v>
      </c>
      <c r="AO63" s="79" t="str">
        <f>REPLACE(INDEX(GroupVertices[Group],MATCH(Vertices[[#This Row],[Vertex]],GroupVertices[Vertex],0)),1,1,"")</f>
        <v>3</v>
      </c>
      <c r="AP63" s="48">
        <v>4</v>
      </c>
      <c r="AQ63" s="49">
        <v>4.2105263157894735</v>
      </c>
      <c r="AR63" s="48">
        <v>0</v>
      </c>
      <c r="AS63" s="49">
        <v>0</v>
      </c>
      <c r="AT63" s="48">
        <v>0</v>
      </c>
      <c r="AU63" s="49">
        <v>0</v>
      </c>
      <c r="AV63" s="48">
        <v>91</v>
      </c>
      <c r="AW63" s="49">
        <v>95.78947368421052</v>
      </c>
      <c r="AX63" s="48">
        <v>95</v>
      </c>
      <c r="AY63" s="119" t="s">
        <v>4889</v>
      </c>
      <c r="AZ63" s="119" t="s">
        <v>4889</v>
      </c>
      <c r="BA63" s="119" t="s">
        <v>4889</v>
      </c>
      <c r="BB63" s="119" t="s">
        <v>4889</v>
      </c>
      <c r="BC63" s="2"/>
      <c r="BD63" s="3"/>
      <c r="BE63" s="3"/>
      <c r="BF63" s="3"/>
      <c r="BG63" s="3"/>
    </row>
    <row r="64" spans="1:59" ht="15">
      <c r="A64" s="65" t="s">
        <v>260</v>
      </c>
      <c r="B64" s="66"/>
      <c r="C64" s="66" t="s">
        <v>65</v>
      </c>
      <c r="D64" s="67">
        <v>164.2209552284185</v>
      </c>
      <c r="E64" s="69">
        <v>99.62222922551025</v>
      </c>
      <c r="F64" s="96" t="s">
        <v>2722</v>
      </c>
      <c r="G64" s="66"/>
      <c r="H64" s="70" t="s">
        <v>1873</v>
      </c>
      <c r="I64" s="71"/>
      <c r="J64" s="71"/>
      <c r="K64" s="70" t="s">
        <v>1873</v>
      </c>
      <c r="L64" s="74">
        <v>27.497745076047813</v>
      </c>
      <c r="M64" s="75">
        <v>4803.92333984375</v>
      </c>
      <c r="N64" s="75">
        <v>7217.96728515625</v>
      </c>
      <c r="O64" s="76"/>
      <c r="P64" s="77"/>
      <c r="Q64" s="77"/>
      <c r="R64" s="48">
        <v>4</v>
      </c>
      <c r="S64" s="81"/>
      <c r="T64" s="81"/>
      <c r="U64" s="49">
        <v>30.153531</v>
      </c>
      <c r="V64" s="49">
        <v>0.001873</v>
      </c>
      <c r="W64" s="49">
        <v>0.003338</v>
      </c>
      <c r="X64" s="49">
        <v>0.69731</v>
      </c>
      <c r="Y64" s="49">
        <v>0.16666666666666666</v>
      </c>
      <c r="Z64" s="49"/>
      <c r="AA64" s="72">
        <v>64</v>
      </c>
      <c r="AB64" s="72"/>
      <c r="AC64" s="73"/>
      <c r="AD64" s="79" t="s">
        <v>1873</v>
      </c>
      <c r="AE64" s="79" t="s">
        <v>2060</v>
      </c>
      <c r="AF64" s="79" t="s">
        <v>2244</v>
      </c>
      <c r="AG64" s="79" t="s">
        <v>2364</v>
      </c>
      <c r="AH64" s="79" t="s">
        <v>2533</v>
      </c>
      <c r="AI64" s="79">
        <v>28688</v>
      </c>
      <c r="AJ64" s="79">
        <v>201</v>
      </c>
      <c r="AK64" s="79">
        <v>377</v>
      </c>
      <c r="AL64" s="79">
        <v>23</v>
      </c>
      <c r="AM64" s="79" t="s">
        <v>2850</v>
      </c>
      <c r="AN64" s="98" t="s">
        <v>2912</v>
      </c>
      <c r="AO64" s="79" t="str">
        <f>REPLACE(INDEX(GroupVertices[Group],MATCH(Vertices[[#This Row],[Vertex]],GroupVertices[Vertex],0)),1,1,"")</f>
        <v>3</v>
      </c>
      <c r="AP64" s="48">
        <v>7</v>
      </c>
      <c r="AQ64" s="49">
        <v>5.223880597014926</v>
      </c>
      <c r="AR64" s="48">
        <v>2</v>
      </c>
      <c r="AS64" s="49">
        <v>1.492537313432836</v>
      </c>
      <c r="AT64" s="48">
        <v>0</v>
      </c>
      <c r="AU64" s="49">
        <v>0</v>
      </c>
      <c r="AV64" s="48">
        <v>125</v>
      </c>
      <c r="AW64" s="49">
        <v>93.28358208955224</v>
      </c>
      <c r="AX64" s="48">
        <v>134</v>
      </c>
      <c r="AY64" s="119" t="s">
        <v>4889</v>
      </c>
      <c r="AZ64" s="119" t="s">
        <v>4889</v>
      </c>
      <c r="BA64" s="119" t="s">
        <v>4889</v>
      </c>
      <c r="BB64" s="119" t="s">
        <v>4889</v>
      </c>
      <c r="BC64" s="2"/>
      <c r="BD64" s="3"/>
      <c r="BE64" s="3"/>
      <c r="BF64" s="3"/>
      <c r="BG64" s="3"/>
    </row>
    <row r="65" spans="1:59" ht="15">
      <c r="A65" s="65" t="s">
        <v>261</v>
      </c>
      <c r="B65" s="66"/>
      <c r="C65" s="66" t="s">
        <v>65</v>
      </c>
      <c r="D65" s="67">
        <v>217.7683088172572</v>
      </c>
      <c r="E65" s="69">
        <v>94.28710959018237</v>
      </c>
      <c r="F65" s="96" t="s">
        <v>2723</v>
      </c>
      <c r="G65" s="66"/>
      <c r="H65" s="70" t="s">
        <v>1874</v>
      </c>
      <c r="I65" s="71"/>
      <c r="J65" s="71"/>
      <c r="K65" s="70" t="s">
        <v>1874</v>
      </c>
      <c r="L65" s="74">
        <v>666.3598467242692</v>
      </c>
      <c r="M65" s="75">
        <v>4861.5546875</v>
      </c>
      <c r="N65" s="75">
        <v>5891.2744140625</v>
      </c>
      <c r="O65" s="76"/>
      <c r="P65" s="77"/>
      <c r="Q65" s="77"/>
      <c r="R65" s="48">
        <v>11</v>
      </c>
      <c r="S65" s="81"/>
      <c r="T65" s="81"/>
      <c r="U65" s="49">
        <v>456.000913</v>
      </c>
      <c r="V65" s="49">
        <v>0.002278</v>
      </c>
      <c r="W65" s="49">
        <v>0.012325</v>
      </c>
      <c r="X65" s="49">
        <v>1.623664</v>
      </c>
      <c r="Y65" s="49">
        <v>0.12727272727272726</v>
      </c>
      <c r="Z65" s="49"/>
      <c r="AA65" s="72">
        <v>65</v>
      </c>
      <c r="AB65" s="72"/>
      <c r="AC65" s="73"/>
      <c r="AD65" s="79" t="s">
        <v>1874</v>
      </c>
      <c r="AE65" s="79" t="s">
        <v>2061</v>
      </c>
      <c r="AF65" s="79" t="s">
        <v>2245</v>
      </c>
      <c r="AG65" s="79" t="s">
        <v>2364</v>
      </c>
      <c r="AH65" s="79" t="s">
        <v>2534</v>
      </c>
      <c r="AI65" s="79">
        <v>716355</v>
      </c>
      <c r="AJ65" s="79">
        <v>1143</v>
      </c>
      <c r="AK65" s="79">
        <v>3182</v>
      </c>
      <c r="AL65" s="79">
        <v>213</v>
      </c>
      <c r="AM65" s="79" t="s">
        <v>2850</v>
      </c>
      <c r="AN65" s="98" t="s">
        <v>2913</v>
      </c>
      <c r="AO65" s="79" t="str">
        <f>REPLACE(INDEX(GroupVertices[Group],MATCH(Vertices[[#This Row],[Vertex]],GroupVertices[Vertex],0)),1,1,"")</f>
        <v>3</v>
      </c>
      <c r="AP65" s="48">
        <v>9</v>
      </c>
      <c r="AQ65" s="49">
        <v>5.172413793103448</v>
      </c>
      <c r="AR65" s="48">
        <v>3</v>
      </c>
      <c r="AS65" s="49">
        <v>1.7241379310344827</v>
      </c>
      <c r="AT65" s="48">
        <v>0</v>
      </c>
      <c r="AU65" s="49">
        <v>0</v>
      </c>
      <c r="AV65" s="48">
        <v>162</v>
      </c>
      <c r="AW65" s="49">
        <v>93.10344827586206</v>
      </c>
      <c r="AX65" s="48">
        <v>174</v>
      </c>
      <c r="AY65" s="119" t="s">
        <v>4889</v>
      </c>
      <c r="AZ65" s="119" t="s">
        <v>4889</v>
      </c>
      <c r="BA65" s="119" t="s">
        <v>4889</v>
      </c>
      <c r="BB65" s="119" t="s">
        <v>4889</v>
      </c>
      <c r="BC65" s="2"/>
      <c r="BD65" s="3"/>
      <c r="BE65" s="3"/>
      <c r="BF65" s="3"/>
      <c r="BG65" s="3"/>
    </row>
    <row r="66" spans="1:59" ht="15">
      <c r="A66" s="65" t="s">
        <v>262</v>
      </c>
      <c r="B66" s="66"/>
      <c r="C66" s="66" t="s">
        <v>65</v>
      </c>
      <c r="D66" s="67">
        <v>261.88629726935557</v>
      </c>
      <c r="E66" s="69">
        <v>100</v>
      </c>
      <c r="F66" s="96" t="s">
        <v>2724</v>
      </c>
      <c r="G66" s="66"/>
      <c r="H66" s="70" t="s">
        <v>1875</v>
      </c>
      <c r="I66" s="71"/>
      <c r="J66" s="71"/>
      <c r="K66" s="70" t="s">
        <v>1875</v>
      </c>
      <c r="L66" s="74">
        <v>1192.722195822216</v>
      </c>
      <c r="M66" s="75">
        <v>1187.396728515625</v>
      </c>
      <c r="N66" s="75">
        <v>344.7025146484375</v>
      </c>
      <c r="O66" s="76"/>
      <c r="P66" s="77"/>
      <c r="Q66" s="77"/>
      <c r="R66" s="48">
        <v>1</v>
      </c>
      <c r="S66" s="81"/>
      <c r="T66" s="81"/>
      <c r="U66" s="49">
        <v>0</v>
      </c>
      <c r="V66" s="49">
        <v>0.000829</v>
      </c>
      <c r="W66" s="49">
        <v>0</v>
      </c>
      <c r="X66" s="49">
        <v>0.596591</v>
      </c>
      <c r="Y66" s="49">
        <v>0</v>
      </c>
      <c r="Z66" s="49"/>
      <c r="AA66" s="72">
        <v>66</v>
      </c>
      <c r="AB66" s="72"/>
      <c r="AC66" s="73"/>
      <c r="AD66" s="79" t="s">
        <v>1875</v>
      </c>
      <c r="AE66" s="79" t="s">
        <v>2062</v>
      </c>
      <c r="AF66" s="79" t="s">
        <v>2246</v>
      </c>
      <c r="AG66" s="79" t="s">
        <v>2403</v>
      </c>
      <c r="AH66" s="79" t="s">
        <v>2535</v>
      </c>
      <c r="AI66" s="79">
        <v>1282928</v>
      </c>
      <c r="AJ66" s="79">
        <v>807</v>
      </c>
      <c r="AK66" s="79">
        <v>19243</v>
      </c>
      <c r="AL66" s="79">
        <v>1746</v>
      </c>
      <c r="AM66" s="79" t="s">
        <v>2850</v>
      </c>
      <c r="AN66" s="98" t="s">
        <v>2914</v>
      </c>
      <c r="AO66" s="79" t="str">
        <f>REPLACE(INDEX(GroupVertices[Group],MATCH(Vertices[[#This Row],[Vertex]],GroupVertices[Vertex],0)),1,1,"")</f>
        <v>2</v>
      </c>
      <c r="AP66" s="48">
        <v>1</v>
      </c>
      <c r="AQ66" s="49">
        <v>2.7777777777777777</v>
      </c>
      <c r="AR66" s="48">
        <v>0</v>
      </c>
      <c r="AS66" s="49">
        <v>0</v>
      </c>
      <c r="AT66" s="48">
        <v>0</v>
      </c>
      <c r="AU66" s="49">
        <v>0</v>
      </c>
      <c r="AV66" s="48">
        <v>35</v>
      </c>
      <c r="AW66" s="49">
        <v>97.22222222222223</v>
      </c>
      <c r="AX66" s="48">
        <v>36</v>
      </c>
      <c r="AY66" s="119" t="s">
        <v>4889</v>
      </c>
      <c r="AZ66" s="119" t="s">
        <v>4889</v>
      </c>
      <c r="BA66" s="119" t="s">
        <v>4889</v>
      </c>
      <c r="BB66" s="119" t="s">
        <v>4889</v>
      </c>
      <c r="BC66" s="2"/>
      <c r="BD66" s="3"/>
      <c r="BE66" s="3"/>
      <c r="BF66" s="3"/>
      <c r="BG66" s="3"/>
    </row>
    <row r="67" spans="1:59" ht="15">
      <c r="A67" s="65" t="s">
        <v>357</v>
      </c>
      <c r="B67" s="66"/>
      <c r="C67" s="66" t="s">
        <v>65</v>
      </c>
      <c r="D67" s="67">
        <v>199.7738370838584</v>
      </c>
      <c r="E67" s="69">
        <v>98.07065052277227</v>
      </c>
      <c r="F67" s="96" t="s">
        <v>2725</v>
      </c>
      <c r="G67" s="66"/>
      <c r="H67" s="70" t="s">
        <v>1876</v>
      </c>
      <c r="I67" s="71"/>
      <c r="J67" s="71"/>
      <c r="K67" s="70" t="s">
        <v>1876</v>
      </c>
      <c r="L67" s="74">
        <v>451.6716266878478</v>
      </c>
      <c r="M67" s="75">
        <v>1191.2568359375</v>
      </c>
      <c r="N67" s="75">
        <v>851.8724365234375</v>
      </c>
      <c r="O67" s="76"/>
      <c r="P67" s="77"/>
      <c r="Q67" s="77"/>
      <c r="R67" s="48">
        <v>2</v>
      </c>
      <c r="S67" s="81"/>
      <c r="T67" s="81"/>
      <c r="U67" s="49">
        <v>154</v>
      </c>
      <c r="V67" s="49">
        <v>0.00095</v>
      </c>
      <c r="W67" s="49">
        <v>0</v>
      </c>
      <c r="X67" s="49">
        <v>1.050804</v>
      </c>
      <c r="Y67" s="49">
        <v>0</v>
      </c>
      <c r="Z67" s="49"/>
      <c r="AA67" s="72">
        <v>67</v>
      </c>
      <c r="AB67" s="72"/>
      <c r="AC67" s="73"/>
      <c r="AD67" s="79" t="s">
        <v>1876</v>
      </c>
      <c r="AE67" s="79" t="s">
        <v>2063</v>
      </c>
      <c r="AF67" s="79" t="s">
        <v>2247</v>
      </c>
      <c r="AG67" s="79" t="s">
        <v>2372</v>
      </c>
      <c r="AH67" s="79" t="s">
        <v>2536</v>
      </c>
      <c r="AI67" s="79">
        <v>485266</v>
      </c>
      <c r="AJ67" s="79">
        <v>269</v>
      </c>
      <c r="AK67" s="79">
        <v>1892</v>
      </c>
      <c r="AL67" s="79">
        <v>305</v>
      </c>
      <c r="AM67" s="79" t="s">
        <v>2850</v>
      </c>
      <c r="AN67" s="98" t="s">
        <v>2915</v>
      </c>
      <c r="AO67" s="79" t="str">
        <f>REPLACE(INDEX(GroupVertices[Group],MATCH(Vertices[[#This Row],[Vertex]],GroupVertices[Vertex],0)),1,1,"")</f>
        <v>2</v>
      </c>
      <c r="AP67" s="48">
        <v>2</v>
      </c>
      <c r="AQ67" s="49">
        <v>1.5384615384615385</v>
      </c>
      <c r="AR67" s="48">
        <v>0</v>
      </c>
      <c r="AS67" s="49">
        <v>0</v>
      </c>
      <c r="AT67" s="48">
        <v>0</v>
      </c>
      <c r="AU67" s="49">
        <v>0</v>
      </c>
      <c r="AV67" s="48">
        <v>128</v>
      </c>
      <c r="AW67" s="49">
        <v>98.46153846153847</v>
      </c>
      <c r="AX67" s="48">
        <v>130</v>
      </c>
      <c r="AY67" s="48"/>
      <c r="AZ67" s="48"/>
      <c r="BA67" s="48"/>
      <c r="BB67" s="48"/>
      <c r="BC67" s="2"/>
      <c r="BD67" s="3"/>
      <c r="BE67" s="3"/>
      <c r="BF67" s="3"/>
      <c r="BG67" s="3"/>
    </row>
    <row r="68" spans="1:59" ht="15">
      <c r="A68" s="65" t="s">
        <v>263</v>
      </c>
      <c r="B68" s="66"/>
      <c r="C68" s="66" t="s">
        <v>65</v>
      </c>
      <c r="D68" s="67">
        <v>176.26225154904643</v>
      </c>
      <c r="E68" s="69">
        <v>96.1663575322618</v>
      </c>
      <c r="F68" s="96" t="s">
        <v>2726</v>
      </c>
      <c r="G68" s="66"/>
      <c r="H68" s="70" t="s">
        <v>1877</v>
      </c>
      <c r="I68" s="71"/>
      <c r="J68" s="71"/>
      <c r="K68" s="70" t="s">
        <v>1877</v>
      </c>
      <c r="L68" s="74">
        <v>171.1598937796733</v>
      </c>
      <c r="M68" s="75">
        <v>1328.384521484375</v>
      </c>
      <c r="N68" s="75">
        <v>1439.850341796875</v>
      </c>
      <c r="O68" s="76"/>
      <c r="P68" s="77"/>
      <c r="Q68" s="77"/>
      <c r="R68" s="48">
        <v>2</v>
      </c>
      <c r="S68" s="81"/>
      <c r="T68" s="81"/>
      <c r="U68" s="49">
        <v>306</v>
      </c>
      <c r="V68" s="49">
        <v>0.00111</v>
      </c>
      <c r="W68" s="49">
        <v>5E-06</v>
      </c>
      <c r="X68" s="49">
        <v>0.926355</v>
      </c>
      <c r="Y68" s="49">
        <v>0</v>
      </c>
      <c r="Z68" s="49"/>
      <c r="AA68" s="72">
        <v>68</v>
      </c>
      <c r="AB68" s="72"/>
      <c r="AC68" s="73"/>
      <c r="AD68" s="79" t="s">
        <v>1877</v>
      </c>
      <c r="AE68" s="79" t="s">
        <v>2064</v>
      </c>
      <c r="AF68" s="79" t="s">
        <v>2197</v>
      </c>
      <c r="AG68" s="79" t="s">
        <v>2372</v>
      </c>
      <c r="AH68" s="79" t="s">
        <v>2537</v>
      </c>
      <c r="AI68" s="79">
        <v>183325</v>
      </c>
      <c r="AJ68" s="79">
        <v>410</v>
      </c>
      <c r="AK68" s="79">
        <v>1208</v>
      </c>
      <c r="AL68" s="79">
        <v>111</v>
      </c>
      <c r="AM68" s="79" t="s">
        <v>2850</v>
      </c>
      <c r="AN68" s="98" t="s">
        <v>2916</v>
      </c>
      <c r="AO68" s="79" t="str">
        <f>REPLACE(INDEX(GroupVertices[Group],MATCH(Vertices[[#This Row],[Vertex]],GroupVertices[Vertex],0)),1,1,"")</f>
        <v>2</v>
      </c>
      <c r="AP68" s="48">
        <v>0</v>
      </c>
      <c r="AQ68" s="49">
        <v>0</v>
      </c>
      <c r="AR68" s="48">
        <v>0</v>
      </c>
      <c r="AS68" s="49">
        <v>0</v>
      </c>
      <c r="AT68" s="48">
        <v>0</v>
      </c>
      <c r="AU68" s="49">
        <v>0</v>
      </c>
      <c r="AV68" s="48">
        <v>89</v>
      </c>
      <c r="AW68" s="49">
        <v>100</v>
      </c>
      <c r="AX68" s="48">
        <v>89</v>
      </c>
      <c r="AY68" s="119" t="s">
        <v>4889</v>
      </c>
      <c r="AZ68" s="119" t="s">
        <v>4889</v>
      </c>
      <c r="BA68" s="119" t="s">
        <v>4889</v>
      </c>
      <c r="BB68" s="119" t="s">
        <v>4889</v>
      </c>
      <c r="BC68" s="2"/>
      <c r="BD68" s="3"/>
      <c r="BE68" s="3"/>
      <c r="BF68" s="3"/>
      <c r="BG68" s="3"/>
    </row>
    <row r="69" spans="1:59" ht="15">
      <c r="A69" s="65" t="s">
        <v>264</v>
      </c>
      <c r="B69" s="66"/>
      <c r="C69" s="66" t="s">
        <v>65</v>
      </c>
      <c r="D69" s="67">
        <v>184.21305635070473</v>
      </c>
      <c r="E69" s="69">
        <v>98.90274011474618</v>
      </c>
      <c r="F69" s="96" t="s">
        <v>2727</v>
      </c>
      <c r="G69" s="66"/>
      <c r="H69" s="70" t="s">
        <v>1878</v>
      </c>
      <c r="I69" s="71"/>
      <c r="J69" s="71"/>
      <c r="K69" s="70" t="s">
        <v>1878</v>
      </c>
      <c r="L69" s="74">
        <v>266.0192570338258</v>
      </c>
      <c r="M69" s="75">
        <v>8013.38623046875</v>
      </c>
      <c r="N69" s="75">
        <v>2605.002685546875</v>
      </c>
      <c r="O69" s="76"/>
      <c r="P69" s="77"/>
      <c r="Q69" s="77"/>
      <c r="R69" s="48">
        <v>2</v>
      </c>
      <c r="S69" s="81"/>
      <c r="T69" s="81"/>
      <c r="U69" s="49">
        <v>87.5829</v>
      </c>
      <c r="V69" s="49">
        <v>0.001634</v>
      </c>
      <c r="W69" s="49">
        <v>0.000977</v>
      </c>
      <c r="X69" s="49">
        <v>0.542406</v>
      </c>
      <c r="Y69" s="49">
        <v>0</v>
      </c>
      <c r="Z69" s="49"/>
      <c r="AA69" s="72">
        <v>69</v>
      </c>
      <c r="AB69" s="72"/>
      <c r="AC69" s="73"/>
      <c r="AD69" s="79" t="s">
        <v>1878</v>
      </c>
      <c r="AE69" s="79" t="s">
        <v>2065</v>
      </c>
      <c r="AF69" s="79" t="s">
        <v>2248</v>
      </c>
      <c r="AG69" s="79" t="s">
        <v>2404</v>
      </c>
      <c r="AH69" s="79" t="s">
        <v>2538</v>
      </c>
      <c r="AI69" s="79">
        <v>285431</v>
      </c>
      <c r="AJ69" s="79">
        <v>2068</v>
      </c>
      <c r="AK69" s="79">
        <v>7231</v>
      </c>
      <c r="AL69" s="79">
        <v>452</v>
      </c>
      <c r="AM69" s="79" t="s">
        <v>2850</v>
      </c>
      <c r="AN69" s="98" t="s">
        <v>2917</v>
      </c>
      <c r="AO69" s="79" t="str">
        <f>REPLACE(INDEX(GroupVertices[Group],MATCH(Vertices[[#This Row],[Vertex]],GroupVertices[Vertex],0)),1,1,"")</f>
        <v>8</v>
      </c>
      <c r="AP69" s="48">
        <v>1</v>
      </c>
      <c r="AQ69" s="49">
        <v>2.5</v>
      </c>
      <c r="AR69" s="48">
        <v>1</v>
      </c>
      <c r="AS69" s="49">
        <v>2.5</v>
      </c>
      <c r="AT69" s="48">
        <v>0</v>
      </c>
      <c r="AU69" s="49">
        <v>0</v>
      </c>
      <c r="AV69" s="48">
        <v>38</v>
      </c>
      <c r="AW69" s="49">
        <v>95</v>
      </c>
      <c r="AX69" s="48">
        <v>40</v>
      </c>
      <c r="AY69" s="119" t="s">
        <v>4889</v>
      </c>
      <c r="AZ69" s="119" t="s">
        <v>4889</v>
      </c>
      <c r="BA69" s="119" t="s">
        <v>4889</v>
      </c>
      <c r="BB69" s="119" t="s">
        <v>4889</v>
      </c>
      <c r="BC69" s="2"/>
      <c r="BD69" s="3"/>
      <c r="BE69" s="3"/>
      <c r="BF69" s="3"/>
      <c r="BG69" s="3"/>
    </row>
    <row r="70" spans="1:59" ht="15">
      <c r="A70" s="65" t="s">
        <v>358</v>
      </c>
      <c r="B70" s="66"/>
      <c r="C70" s="66" t="s">
        <v>65</v>
      </c>
      <c r="D70" s="67">
        <v>164.29485209791463</v>
      </c>
      <c r="E70" s="69">
        <v>95.64658945510284</v>
      </c>
      <c r="F70" s="96" t="s">
        <v>2728</v>
      </c>
      <c r="G70" s="66"/>
      <c r="H70" s="70" t="s">
        <v>1879</v>
      </c>
      <c r="I70" s="71"/>
      <c r="J70" s="71"/>
      <c r="K70" s="70" t="s">
        <v>1879</v>
      </c>
      <c r="L70" s="74">
        <v>28.379392929535275</v>
      </c>
      <c r="M70" s="75">
        <v>4372.34423828125</v>
      </c>
      <c r="N70" s="75">
        <v>6527.568359375</v>
      </c>
      <c r="O70" s="76"/>
      <c r="P70" s="77"/>
      <c r="Q70" s="77"/>
      <c r="R70" s="48">
        <v>9</v>
      </c>
      <c r="S70" s="81"/>
      <c r="T70" s="81"/>
      <c r="U70" s="49">
        <v>347.487706</v>
      </c>
      <c r="V70" s="49">
        <v>0.002105</v>
      </c>
      <c r="W70" s="49">
        <v>0.009524</v>
      </c>
      <c r="X70" s="49">
        <v>1.407594</v>
      </c>
      <c r="Y70" s="49">
        <v>0.1388888888888889</v>
      </c>
      <c r="Z70" s="49"/>
      <c r="AA70" s="72">
        <v>70</v>
      </c>
      <c r="AB70" s="72"/>
      <c r="AC70" s="73"/>
      <c r="AD70" s="79" t="s">
        <v>1879</v>
      </c>
      <c r="AE70" s="79" t="s">
        <v>2066</v>
      </c>
      <c r="AF70" s="79" t="s">
        <v>2249</v>
      </c>
      <c r="AG70" s="79" t="s">
        <v>2405</v>
      </c>
      <c r="AH70" s="79" t="s">
        <v>2539</v>
      </c>
      <c r="AI70" s="79">
        <v>29637</v>
      </c>
      <c r="AJ70" s="79">
        <v>198</v>
      </c>
      <c r="AK70" s="79">
        <v>190</v>
      </c>
      <c r="AL70" s="79">
        <v>29</v>
      </c>
      <c r="AM70" s="79" t="s">
        <v>2850</v>
      </c>
      <c r="AN70" s="98" t="s">
        <v>2918</v>
      </c>
      <c r="AO70" s="79" t="str">
        <f>REPLACE(INDEX(GroupVertices[Group],MATCH(Vertices[[#This Row],[Vertex]],GroupVertices[Vertex],0)),1,1,"")</f>
        <v>3</v>
      </c>
      <c r="AP70" s="48">
        <v>2</v>
      </c>
      <c r="AQ70" s="49">
        <v>8</v>
      </c>
      <c r="AR70" s="48">
        <v>0</v>
      </c>
      <c r="AS70" s="49">
        <v>0</v>
      </c>
      <c r="AT70" s="48">
        <v>0</v>
      </c>
      <c r="AU70" s="49">
        <v>0</v>
      </c>
      <c r="AV70" s="48">
        <v>23</v>
      </c>
      <c r="AW70" s="49">
        <v>92</v>
      </c>
      <c r="AX70" s="48">
        <v>25</v>
      </c>
      <c r="AY70" s="48"/>
      <c r="AZ70" s="48"/>
      <c r="BA70" s="48"/>
      <c r="BB70" s="48"/>
      <c r="BC70" s="2"/>
      <c r="BD70" s="3"/>
      <c r="BE70" s="3"/>
      <c r="BF70" s="3"/>
      <c r="BG70" s="3"/>
    </row>
    <row r="71" spans="1:59" ht="15">
      <c r="A71" s="65" t="s">
        <v>359</v>
      </c>
      <c r="B71" s="66"/>
      <c r="C71" s="66" t="s">
        <v>65</v>
      </c>
      <c r="D71" s="67">
        <v>217.8172100122452</v>
      </c>
      <c r="E71" s="69">
        <v>99.774564834599</v>
      </c>
      <c r="F71" s="96" t="s">
        <v>2729</v>
      </c>
      <c r="G71" s="66"/>
      <c r="H71" s="70" t="s">
        <v>1880</v>
      </c>
      <c r="I71" s="71"/>
      <c r="J71" s="71"/>
      <c r="K71" s="70" t="s">
        <v>1880</v>
      </c>
      <c r="L71" s="74">
        <v>666.9432764945434</v>
      </c>
      <c r="M71" s="75">
        <v>8110.11376953125</v>
      </c>
      <c r="N71" s="75">
        <v>3192.13818359375</v>
      </c>
      <c r="O71" s="76"/>
      <c r="P71" s="77"/>
      <c r="Q71" s="77"/>
      <c r="R71" s="48">
        <v>2</v>
      </c>
      <c r="S71" s="81"/>
      <c r="T71" s="81"/>
      <c r="U71" s="49">
        <v>17.994156</v>
      </c>
      <c r="V71" s="49">
        <v>0.001445</v>
      </c>
      <c r="W71" s="49">
        <v>0.000156</v>
      </c>
      <c r="X71" s="49">
        <v>0.610509</v>
      </c>
      <c r="Y71" s="49">
        <v>0</v>
      </c>
      <c r="Z71" s="49"/>
      <c r="AA71" s="72">
        <v>71</v>
      </c>
      <c r="AB71" s="72"/>
      <c r="AC71" s="73"/>
      <c r="AD71" s="79" t="s">
        <v>1880</v>
      </c>
      <c r="AE71" s="79" t="s">
        <v>2067</v>
      </c>
      <c r="AF71" s="79" t="s">
        <v>2250</v>
      </c>
      <c r="AG71" s="79" t="s">
        <v>2406</v>
      </c>
      <c r="AH71" s="79" t="s">
        <v>2540</v>
      </c>
      <c r="AI71" s="79">
        <v>716983</v>
      </c>
      <c r="AJ71" s="79">
        <v>342</v>
      </c>
      <c r="AK71" s="79">
        <v>2844</v>
      </c>
      <c r="AL71" s="79">
        <v>366</v>
      </c>
      <c r="AM71" s="79" t="s">
        <v>2850</v>
      </c>
      <c r="AN71" s="98" t="s">
        <v>2919</v>
      </c>
      <c r="AO71" s="79" t="str">
        <f>REPLACE(INDEX(GroupVertices[Group],MATCH(Vertices[[#This Row],[Vertex]],GroupVertices[Vertex],0)),1,1,"")</f>
        <v>8</v>
      </c>
      <c r="AP71" s="48">
        <v>7</v>
      </c>
      <c r="AQ71" s="49">
        <v>4.635761589403973</v>
      </c>
      <c r="AR71" s="48">
        <v>0</v>
      </c>
      <c r="AS71" s="49">
        <v>0</v>
      </c>
      <c r="AT71" s="48">
        <v>0</v>
      </c>
      <c r="AU71" s="49">
        <v>0</v>
      </c>
      <c r="AV71" s="48">
        <v>144</v>
      </c>
      <c r="AW71" s="49">
        <v>95.36423841059603</v>
      </c>
      <c r="AX71" s="48">
        <v>151</v>
      </c>
      <c r="AY71" s="48"/>
      <c r="AZ71" s="48"/>
      <c r="BA71" s="48"/>
      <c r="BB71" s="48"/>
      <c r="BC71" s="2"/>
      <c r="BD71" s="3"/>
      <c r="BE71" s="3"/>
      <c r="BF71" s="3"/>
      <c r="BG71" s="3"/>
    </row>
    <row r="72" spans="1:59" ht="15">
      <c r="A72" s="65" t="s">
        <v>265</v>
      </c>
      <c r="B72" s="66"/>
      <c r="C72" s="66" t="s">
        <v>65</v>
      </c>
      <c r="D72" s="67">
        <v>163.37826616446978</v>
      </c>
      <c r="E72" s="69">
        <v>97.52635318496135</v>
      </c>
      <c r="F72" s="96" t="s">
        <v>2730</v>
      </c>
      <c r="G72" s="66"/>
      <c r="H72" s="70" t="s">
        <v>1881</v>
      </c>
      <c r="I72" s="71"/>
      <c r="J72" s="71"/>
      <c r="K72" s="70" t="s">
        <v>1881</v>
      </c>
      <c r="L72" s="74">
        <v>17.443800850082262</v>
      </c>
      <c r="M72" s="75">
        <v>4117.04638671875</v>
      </c>
      <c r="N72" s="75">
        <v>3854.04345703125</v>
      </c>
      <c r="O72" s="76"/>
      <c r="P72" s="77"/>
      <c r="Q72" s="77"/>
      <c r="R72" s="48">
        <v>7</v>
      </c>
      <c r="S72" s="81"/>
      <c r="T72" s="81"/>
      <c r="U72" s="49">
        <v>197.445623</v>
      </c>
      <c r="V72" s="49">
        <v>0.001992</v>
      </c>
      <c r="W72" s="49">
        <v>0.004946</v>
      </c>
      <c r="X72" s="49">
        <v>1.183608</v>
      </c>
      <c r="Y72" s="49">
        <v>0.23809523809523808</v>
      </c>
      <c r="Z72" s="49"/>
      <c r="AA72" s="72">
        <v>72</v>
      </c>
      <c r="AB72" s="72"/>
      <c r="AC72" s="73"/>
      <c r="AD72" s="79" t="s">
        <v>1881</v>
      </c>
      <c r="AE72" s="79" t="s">
        <v>2068</v>
      </c>
      <c r="AF72" s="79" t="s">
        <v>2251</v>
      </c>
      <c r="AG72" s="79" t="s">
        <v>2400</v>
      </c>
      <c r="AH72" s="79" t="s">
        <v>2541</v>
      </c>
      <c r="AI72" s="79">
        <v>17866</v>
      </c>
      <c r="AJ72" s="79">
        <v>74</v>
      </c>
      <c r="AK72" s="79">
        <v>61</v>
      </c>
      <c r="AL72" s="79">
        <v>8</v>
      </c>
      <c r="AM72" s="79" t="s">
        <v>2850</v>
      </c>
      <c r="AN72" s="98" t="s">
        <v>2920</v>
      </c>
      <c r="AO72" s="79" t="str">
        <f>REPLACE(INDEX(GroupVertices[Group],MATCH(Vertices[[#This Row],[Vertex]],GroupVertices[Vertex],0)),1,1,"")</f>
        <v>5</v>
      </c>
      <c r="AP72" s="48">
        <v>1</v>
      </c>
      <c r="AQ72" s="49">
        <v>2.7027027027027026</v>
      </c>
      <c r="AR72" s="48">
        <v>0</v>
      </c>
      <c r="AS72" s="49">
        <v>0</v>
      </c>
      <c r="AT72" s="48">
        <v>0</v>
      </c>
      <c r="AU72" s="49">
        <v>0</v>
      </c>
      <c r="AV72" s="48">
        <v>36</v>
      </c>
      <c r="AW72" s="49">
        <v>97.29729729729729</v>
      </c>
      <c r="AX72" s="48">
        <v>37</v>
      </c>
      <c r="AY72" s="119" t="s">
        <v>4889</v>
      </c>
      <c r="AZ72" s="119" t="s">
        <v>4889</v>
      </c>
      <c r="BA72" s="119" t="s">
        <v>4889</v>
      </c>
      <c r="BB72" s="119" t="s">
        <v>4889</v>
      </c>
      <c r="BC72" s="2"/>
      <c r="BD72" s="3"/>
      <c r="BE72" s="3"/>
      <c r="BF72" s="3"/>
      <c r="BG72" s="3"/>
    </row>
    <row r="73" spans="1:59" ht="15">
      <c r="A73" s="65" t="s">
        <v>360</v>
      </c>
      <c r="B73" s="66"/>
      <c r="C73" s="66" t="s">
        <v>65</v>
      </c>
      <c r="D73" s="67">
        <v>167.84260264703374</v>
      </c>
      <c r="E73" s="69">
        <v>100</v>
      </c>
      <c r="F73" s="96" t="s">
        <v>2731</v>
      </c>
      <c r="G73" s="66"/>
      <c r="H73" s="70" t="s">
        <v>1882</v>
      </c>
      <c r="I73" s="71"/>
      <c r="J73" s="71"/>
      <c r="K73" s="70" t="s">
        <v>1882</v>
      </c>
      <c r="L73" s="74">
        <v>70.70685115160296</v>
      </c>
      <c r="M73" s="75">
        <v>3944.783447265625</v>
      </c>
      <c r="N73" s="75">
        <v>4762.681640625</v>
      </c>
      <c r="O73" s="76"/>
      <c r="P73" s="77"/>
      <c r="Q73" s="77"/>
      <c r="R73" s="48">
        <v>1</v>
      </c>
      <c r="S73" s="81"/>
      <c r="T73" s="81"/>
      <c r="U73" s="49">
        <v>0</v>
      </c>
      <c r="V73" s="49">
        <v>0.001524</v>
      </c>
      <c r="W73" s="49">
        <v>0.000499</v>
      </c>
      <c r="X73" s="49">
        <v>0.293724</v>
      </c>
      <c r="Y73" s="49">
        <v>0</v>
      </c>
      <c r="Z73" s="49"/>
      <c r="AA73" s="72">
        <v>73</v>
      </c>
      <c r="AB73" s="72"/>
      <c r="AC73" s="73"/>
      <c r="AD73" s="79" t="s">
        <v>1882</v>
      </c>
      <c r="AE73" s="79" t="s">
        <v>2069</v>
      </c>
      <c r="AF73" s="79" t="s">
        <v>2252</v>
      </c>
      <c r="AG73" s="79" t="s">
        <v>2407</v>
      </c>
      <c r="AH73" s="79" t="s">
        <v>2542</v>
      </c>
      <c r="AI73" s="79">
        <v>75198</v>
      </c>
      <c r="AJ73" s="79">
        <v>221</v>
      </c>
      <c r="AK73" s="79">
        <v>3335</v>
      </c>
      <c r="AL73" s="79">
        <v>70</v>
      </c>
      <c r="AM73" s="79" t="s">
        <v>2850</v>
      </c>
      <c r="AN73" s="98" t="s">
        <v>2921</v>
      </c>
      <c r="AO73" s="79" t="str">
        <f>REPLACE(INDEX(GroupVertices[Group],MATCH(Vertices[[#This Row],[Vertex]],GroupVertices[Vertex],0)),1,1,"")</f>
        <v>5</v>
      </c>
      <c r="AP73" s="48">
        <v>12</v>
      </c>
      <c r="AQ73" s="49">
        <v>2.5052192066805845</v>
      </c>
      <c r="AR73" s="48">
        <v>5</v>
      </c>
      <c r="AS73" s="49">
        <v>1.0438413361169103</v>
      </c>
      <c r="AT73" s="48">
        <v>0</v>
      </c>
      <c r="AU73" s="49">
        <v>0</v>
      </c>
      <c r="AV73" s="48">
        <v>462</v>
      </c>
      <c r="AW73" s="49">
        <v>96.45093945720251</v>
      </c>
      <c r="AX73" s="48">
        <v>479</v>
      </c>
      <c r="AY73" s="48"/>
      <c r="AZ73" s="48"/>
      <c r="BA73" s="48"/>
      <c r="BB73" s="48"/>
      <c r="BC73" s="2"/>
      <c r="BD73" s="3"/>
      <c r="BE73" s="3"/>
      <c r="BF73" s="3"/>
      <c r="BG73" s="3"/>
    </row>
    <row r="74" spans="1:59" ht="15">
      <c r="A74" s="65" t="s">
        <v>266</v>
      </c>
      <c r="B74" s="66"/>
      <c r="C74" s="66" t="s">
        <v>65</v>
      </c>
      <c r="D74" s="67">
        <v>177.85052810027187</v>
      </c>
      <c r="E74" s="69">
        <v>99.37246853375078</v>
      </c>
      <c r="F74" s="96" t="s">
        <v>2732</v>
      </c>
      <c r="G74" s="66"/>
      <c r="H74" s="70" t="s">
        <v>1883</v>
      </c>
      <c r="I74" s="71"/>
      <c r="J74" s="71"/>
      <c r="K74" s="70" t="s">
        <v>1883</v>
      </c>
      <c r="L74" s="74">
        <v>190.1092839457257</v>
      </c>
      <c r="M74" s="75">
        <v>3961.84814453125</v>
      </c>
      <c r="N74" s="75">
        <v>2760.272705078125</v>
      </c>
      <c r="O74" s="76"/>
      <c r="P74" s="77"/>
      <c r="Q74" s="77"/>
      <c r="R74" s="48">
        <v>4</v>
      </c>
      <c r="S74" s="81"/>
      <c r="T74" s="81"/>
      <c r="U74" s="49">
        <v>50.089342</v>
      </c>
      <c r="V74" s="49">
        <v>0.001855</v>
      </c>
      <c r="W74" s="49">
        <v>0.002404</v>
      </c>
      <c r="X74" s="49">
        <v>0.706948</v>
      </c>
      <c r="Y74" s="49">
        <v>0.3333333333333333</v>
      </c>
      <c r="Z74" s="49"/>
      <c r="AA74" s="72">
        <v>74</v>
      </c>
      <c r="AB74" s="72"/>
      <c r="AC74" s="73"/>
      <c r="AD74" s="79" t="s">
        <v>1883</v>
      </c>
      <c r="AE74" s="79" t="s">
        <v>2070</v>
      </c>
      <c r="AF74" s="79" t="s">
        <v>2253</v>
      </c>
      <c r="AG74" s="79" t="s">
        <v>2408</v>
      </c>
      <c r="AH74" s="79" t="s">
        <v>2543</v>
      </c>
      <c r="AI74" s="79">
        <v>203722</v>
      </c>
      <c r="AJ74" s="79">
        <v>1337</v>
      </c>
      <c r="AK74" s="79">
        <v>949</v>
      </c>
      <c r="AL74" s="79">
        <v>195</v>
      </c>
      <c r="AM74" s="79" t="s">
        <v>2850</v>
      </c>
      <c r="AN74" s="98" t="s">
        <v>2922</v>
      </c>
      <c r="AO74" s="79" t="str">
        <f>REPLACE(INDEX(GroupVertices[Group],MATCH(Vertices[[#This Row],[Vertex]],GroupVertices[Vertex],0)),1,1,"")</f>
        <v>5</v>
      </c>
      <c r="AP74" s="48">
        <v>11</v>
      </c>
      <c r="AQ74" s="49">
        <v>8.333333333333334</v>
      </c>
      <c r="AR74" s="48">
        <v>2</v>
      </c>
      <c r="AS74" s="49">
        <v>1.5151515151515151</v>
      </c>
      <c r="AT74" s="48">
        <v>0</v>
      </c>
      <c r="AU74" s="49">
        <v>0</v>
      </c>
      <c r="AV74" s="48">
        <v>119</v>
      </c>
      <c r="AW74" s="49">
        <v>90.15151515151516</v>
      </c>
      <c r="AX74" s="48">
        <v>132</v>
      </c>
      <c r="AY74" s="119" t="s">
        <v>4889</v>
      </c>
      <c r="AZ74" s="119" t="s">
        <v>4889</v>
      </c>
      <c r="BA74" s="119" t="s">
        <v>4889</v>
      </c>
      <c r="BB74" s="119" t="s">
        <v>4889</v>
      </c>
      <c r="BC74" s="2"/>
      <c r="BD74" s="3"/>
      <c r="BE74" s="3"/>
      <c r="BF74" s="3"/>
      <c r="BG74" s="3"/>
    </row>
    <row r="75" spans="1:59" ht="15">
      <c r="A75" s="65" t="s">
        <v>361</v>
      </c>
      <c r="B75" s="66"/>
      <c r="C75" s="66" t="s">
        <v>65</v>
      </c>
      <c r="D75" s="67">
        <v>177.8243644035904</v>
      </c>
      <c r="E75" s="69">
        <v>98.72631454785883</v>
      </c>
      <c r="F75" s="96" t="s">
        <v>2733</v>
      </c>
      <c r="G75" s="66"/>
      <c r="H75" s="70" t="s">
        <v>1884</v>
      </c>
      <c r="I75" s="71"/>
      <c r="J75" s="71"/>
      <c r="K75" s="70" t="s">
        <v>1884</v>
      </c>
      <c r="L75" s="74">
        <v>189.79713043806314</v>
      </c>
      <c r="M75" s="75">
        <v>7630.0087890625</v>
      </c>
      <c r="N75" s="75">
        <v>6221.87646484375</v>
      </c>
      <c r="O75" s="76"/>
      <c r="P75" s="77"/>
      <c r="Q75" s="77"/>
      <c r="R75" s="48">
        <v>5</v>
      </c>
      <c r="S75" s="81"/>
      <c r="T75" s="81"/>
      <c r="U75" s="49">
        <v>101.665127</v>
      </c>
      <c r="V75" s="49">
        <v>0.002083</v>
      </c>
      <c r="W75" s="49">
        <v>0.005735</v>
      </c>
      <c r="X75" s="49">
        <v>0.809849</v>
      </c>
      <c r="Y75" s="49">
        <v>0.2</v>
      </c>
      <c r="Z75" s="49"/>
      <c r="AA75" s="72">
        <v>75</v>
      </c>
      <c r="AB75" s="72"/>
      <c r="AC75" s="73"/>
      <c r="AD75" s="79" t="s">
        <v>1884</v>
      </c>
      <c r="AE75" s="79" t="s">
        <v>2071</v>
      </c>
      <c r="AF75" s="79" t="s">
        <v>2254</v>
      </c>
      <c r="AG75" s="79" t="s">
        <v>2387</v>
      </c>
      <c r="AH75" s="79" t="s">
        <v>2544</v>
      </c>
      <c r="AI75" s="79">
        <v>203386</v>
      </c>
      <c r="AJ75" s="79">
        <v>1062</v>
      </c>
      <c r="AK75" s="79">
        <v>4027</v>
      </c>
      <c r="AL75" s="79">
        <v>125</v>
      </c>
      <c r="AM75" s="79" t="s">
        <v>2850</v>
      </c>
      <c r="AN75" s="98" t="s">
        <v>2923</v>
      </c>
      <c r="AO75" s="79" t="str">
        <f>REPLACE(INDEX(GroupVertices[Group],MATCH(Vertices[[#This Row],[Vertex]],GroupVertices[Vertex],0)),1,1,"")</f>
        <v>4</v>
      </c>
      <c r="AP75" s="48">
        <v>3</v>
      </c>
      <c r="AQ75" s="49">
        <v>6.122448979591836</v>
      </c>
      <c r="AR75" s="48">
        <v>1</v>
      </c>
      <c r="AS75" s="49">
        <v>2.0408163265306123</v>
      </c>
      <c r="AT75" s="48">
        <v>0</v>
      </c>
      <c r="AU75" s="49">
        <v>0</v>
      </c>
      <c r="AV75" s="48">
        <v>45</v>
      </c>
      <c r="AW75" s="49">
        <v>91.83673469387755</v>
      </c>
      <c r="AX75" s="48">
        <v>49</v>
      </c>
      <c r="AY75" s="48"/>
      <c r="AZ75" s="48"/>
      <c r="BA75" s="48"/>
      <c r="BB75" s="48"/>
      <c r="BC75" s="2"/>
      <c r="BD75" s="3"/>
      <c r="BE75" s="3"/>
      <c r="BF75" s="3"/>
      <c r="BG75" s="3"/>
    </row>
    <row r="76" spans="1:59" ht="15">
      <c r="A76" s="65" t="s">
        <v>267</v>
      </c>
      <c r="B76" s="66"/>
      <c r="C76" s="66" t="s">
        <v>65</v>
      </c>
      <c r="D76" s="67">
        <v>164.23247971386152</v>
      </c>
      <c r="E76" s="69">
        <v>98.42808597882852</v>
      </c>
      <c r="F76" s="96" t="s">
        <v>2734</v>
      </c>
      <c r="G76" s="66"/>
      <c r="H76" s="70" t="s">
        <v>1885</v>
      </c>
      <c r="I76" s="71"/>
      <c r="J76" s="71"/>
      <c r="K76" s="70" t="s">
        <v>1885</v>
      </c>
      <c r="L76" s="74">
        <v>27.635241263946806</v>
      </c>
      <c r="M76" s="75">
        <v>4161.087890625</v>
      </c>
      <c r="N76" s="75">
        <v>3460.308837890625</v>
      </c>
      <c r="O76" s="76"/>
      <c r="P76" s="77"/>
      <c r="Q76" s="77"/>
      <c r="R76" s="48">
        <v>9</v>
      </c>
      <c r="S76" s="81"/>
      <c r="T76" s="81"/>
      <c r="U76" s="49">
        <v>125.469627</v>
      </c>
      <c r="V76" s="49">
        <v>0.002075</v>
      </c>
      <c r="W76" s="49">
        <v>0.008482</v>
      </c>
      <c r="X76" s="49">
        <v>1.321251</v>
      </c>
      <c r="Y76" s="49">
        <v>0.19444444444444445</v>
      </c>
      <c r="Z76" s="49"/>
      <c r="AA76" s="72">
        <v>76</v>
      </c>
      <c r="AB76" s="72"/>
      <c r="AC76" s="73"/>
      <c r="AD76" s="79" t="s">
        <v>1885</v>
      </c>
      <c r="AE76" s="79" t="s">
        <v>2072</v>
      </c>
      <c r="AF76" s="79" t="s">
        <v>2255</v>
      </c>
      <c r="AG76" s="79" t="s">
        <v>2409</v>
      </c>
      <c r="AH76" s="79" t="s">
        <v>2545</v>
      </c>
      <c r="AI76" s="79">
        <v>28836</v>
      </c>
      <c r="AJ76" s="79">
        <v>171</v>
      </c>
      <c r="AK76" s="79">
        <v>131</v>
      </c>
      <c r="AL76" s="79">
        <v>42</v>
      </c>
      <c r="AM76" s="79" t="s">
        <v>2850</v>
      </c>
      <c r="AN76" s="98" t="s">
        <v>2924</v>
      </c>
      <c r="AO76" s="79" t="str">
        <f>REPLACE(INDEX(GroupVertices[Group],MATCH(Vertices[[#This Row],[Vertex]],GroupVertices[Vertex],0)),1,1,"")</f>
        <v>5</v>
      </c>
      <c r="AP76" s="48">
        <v>3</v>
      </c>
      <c r="AQ76" s="49">
        <v>2.255639097744361</v>
      </c>
      <c r="AR76" s="48">
        <v>1</v>
      </c>
      <c r="AS76" s="49">
        <v>0.7518796992481203</v>
      </c>
      <c r="AT76" s="48">
        <v>0</v>
      </c>
      <c r="AU76" s="49">
        <v>0</v>
      </c>
      <c r="AV76" s="48">
        <v>129</v>
      </c>
      <c r="AW76" s="49">
        <v>96.99248120300751</v>
      </c>
      <c r="AX76" s="48">
        <v>133</v>
      </c>
      <c r="AY76" s="119" t="s">
        <v>4889</v>
      </c>
      <c r="AZ76" s="119" t="s">
        <v>4889</v>
      </c>
      <c r="BA76" s="119" t="s">
        <v>4889</v>
      </c>
      <c r="BB76" s="119" t="s">
        <v>4889</v>
      </c>
      <c r="BC76" s="2"/>
      <c r="BD76" s="3"/>
      <c r="BE76" s="3"/>
      <c r="BF76" s="3"/>
      <c r="BG76" s="3"/>
    </row>
    <row r="77" spans="1:59" ht="15">
      <c r="A77" s="65" t="s">
        <v>268</v>
      </c>
      <c r="B77" s="66"/>
      <c r="C77" s="66" t="s">
        <v>65</v>
      </c>
      <c r="D77" s="67">
        <v>178.30029450512936</v>
      </c>
      <c r="E77" s="69">
        <v>100</v>
      </c>
      <c r="F77" s="96" t="s">
        <v>2735</v>
      </c>
      <c r="G77" s="66"/>
      <c r="H77" s="70" t="s">
        <v>1886</v>
      </c>
      <c r="I77" s="71"/>
      <c r="J77" s="71"/>
      <c r="K77" s="70" t="s">
        <v>1886</v>
      </c>
      <c r="L77" s="74">
        <v>195.4753513869729</v>
      </c>
      <c r="M77" s="75">
        <v>7412.79248046875</v>
      </c>
      <c r="N77" s="75">
        <v>1331.0684814453125</v>
      </c>
      <c r="O77" s="76"/>
      <c r="P77" s="77"/>
      <c r="Q77" s="77"/>
      <c r="R77" s="48">
        <v>1</v>
      </c>
      <c r="S77" s="81"/>
      <c r="T77" s="81"/>
      <c r="U77" s="49">
        <v>0</v>
      </c>
      <c r="V77" s="49">
        <v>0.001376</v>
      </c>
      <c r="W77" s="49">
        <v>0.000199</v>
      </c>
      <c r="X77" s="49">
        <v>0.403528</v>
      </c>
      <c r="Y77" s="49">
        <v>0</v>
      </c>
      <c r="Z77" s="49"/>
      <c r="AA77" s="72">
        <v>77</v>
      </c>
      <c r="AB77" s="72"/>
      <c r="AC77" s="73"/>
      <c r="AD77" s="79" t="s">
        <v>1886</v>
      </c>
      <c r="AE77" s="79" t="s">
        <v>2073</v>
      </c>
      <c r="AF77" s="79" t="s">
        <v>2256</v>
      </c>
      <c r="AG77" s="79" t="s">
        <v>2364</v>
      </c>
      <c r="AH77" s="79" t="s">
        <v>2546</v>
      </c>
      <c r="AI77" s="79">
        <v>209498</v>
      </c>
      <c r="AJ77" s="79">
        <v>1240</v>
      </c>
      <c r="AK77" s="79">
        <v>2426</v>
      </c>
      <c r="AL77" s="79">
        <v>320</v>
      </c>
      <c r="AM77" s="79" t="s">
        <v>2850</v>
      </c>
      <c r="AN77" s="98" t="s">
        <v>2925</v>
      </c>
      <c r="AO77" s="79" t="str">
        <f>REPLACE(INDEX(GroupVertices[Group],MATCH(Vertices[[#This Row],[Vertex]],GroupVertices[Vertex],0)),1,1,"")</f>
        <v>9</v>
      </c>
      <c r="AP77" s="48">
        <v>4</v>
      </c>
      <c r="AQ77" s="49">
        <v>3.3057851239669422</v>
      </c>
      <c r="AR77" s="48">
        <v>3</v>
      </c>
      <c r="AS77" s="49">
        <v>2.479338842975207</v>
      </c>
      <c r="AT77" s="48">
        <v>0</v>
      </c>
      <c r="AU77" s="49">
        <v>0</v>
      </c>
      <c r="AV77" s="48">
        <v>114</v>
      </c>
      <c r="AW77" s="49">
        <v>94.21487603305785</v>
      </c>
      <c r="AX77" s="48">
        <v>121</v>
      </c>
      <c r="AY77" s="119" t="s">
        <v>4889</v>
      </c>
      <c r="AZ77" s="119" t="s">
        <v>4889</v>
      </c>
      <c r="BA77" s="119" t="s">
        <v>4889</v>
      </c>
      <c r="BB77" s="119" t="s">
        <v>4889</v>
      </c>
      <c r="BC77" s="2"/>
      <c r="BD77" s="3"/>
      <c r="BE77" s="3"/>
      <c r="BF77" s="3"/>
      <c r="BG77" s="3"/>
    </row>
    <row r="78" spans="1:59" ht="15">
      <c r="A78" s="65" t="s">
        <v>362</v>
      </c>
      <c r="B78" s="66"/>
      <c r="C78" s="66" t="s">
        <v>65</v>
      </c>
      <c r="D78" s="67">
        <v>230.0822215131286</v>
      </c>
      <c r="E78" s="69">
        <v>95.95541784510456</v>
      </c>
      <c r="F78" s="96" t="s">
        <v>2736</v>
      </c>
      <c r="G78" s="66"/>
      <c r="H78" s="70" t="s">
        <v>1887</v>
      </c>
      <c r="I78" s="71"/>
      <c r="J78" s="71"/>
      <c r="K78" s="70" t="s">
        <v>1887</v>
      </c>
      <c r="L78" s="74">
        <v>813.2745234943433</v>
      </c>
      <c r="M78" s="75">
        <v>7727.505859375</v>
      </c>
      <c r="N78" s="75">
        <v>1721.9716796875</v>
      </c>
      <c r="O78" s="76"/>
      <c r="P78" s="77"/>
      <c r="Q78" s="77"/>
      <c r="R78" s="48">
        <v>4</v>
      </c>
      <c r="S78" s="81"/>
      <c r="T78" s="81"/>
      <c r="U78" s="49">
        <v>322.837132</v>
      </c>
      <c r="V78" s="49">
        <v>0.001745</v>
      </c>
      <c r="W78" s="49">
        <v>0.001968</v>
      </c>
      <c r="X78" s="49">
        <v>1.193073</v>
      </c>
      <c r="Y78" s="49">
        <v>0</v>
      </c>
      <c r="Z78" s="49"/>
      <c r="AA78" s="72">
        <v>78</v>
      </c>
      <c r="AB78" s="72"/>
      <c r="AC78" s="73"/>
      <c r="AD78" s="79" t="s">
        <v>1887</v>
      </c>
      <c r="AE78" s="79" t="s">
        <v>2074</v>
      </c>
      <c r="AF78" s="79"/>
      <c r="AG78" s="79" t="s">
        <v>2410</v>
      </c>
      <c r="AH78" s="79" t="s">
        <v>2547</v>
      </c>
      <c r="AI78" s="79">
        <v>874493</v>
      </c>
      <c r="AJ78" s="79">
        <v>532</v>
      </c>
      <c r="AK78" s="79">
        <v>14185</v>
      </c>
      <c r="AL78" s="79">
        <v>363</v>
      </c>
      <c r="AM78" s="79" t="s">
        <v>2850</v>
      </c>
      <c r="AN78" s="98" t="s">
        <v>2926</v>
      </c>
      <c r="AO78" s="79" t="str">
        <f>REPLACE(INDEX(GroupVertices[Group],MATCH(Vertices[[#This Row],[Vertex]],GroupVertices[Vertex],0)),1,1,"")</f>
        <v>9</v>
      </c>
      <c r="AP78" s="48">
        <v>1</v>
      </c>
      <c r="AQ78" s="49">
        <v>1.25</v>
      </c>
      <c r="AR78" s="48">
        <v>0</v>
      </c>
      <c r="AS78" s="49">
        <v>0</v>
      </c>
      <c r="AT78" s="48">
        <v>0</v>
      </c>
      <c r="AU78" s="49">
        <v>0</v>
      </c>
      <c r="AV78" s="48">
        <v>79</v>
      </c>
      <c r="AW78" s="49">
        <v>98.75</v>
      </c>
      <c r="AX78" s="48">
        <v>80</v>
      </c>
      <c r="AY78" s="48"/>
      <c r="AZ78" s="48"/>
      <c r="BA78" s="48"/>
      <c r="BB78" s="48"/>
      <c r="BC78" s="2"/>
      <c r="BD78" s="3"/>
      <c r="BE78" s="3"/>
      <c r="BF78" s="3"/>
      <c r="BG78" s="3"/>
    </row>
    <row r="79" spans="1:59" ht="15">
      <c r="A79" s="65" t="s">
        <v>269</v>
      </c>
      <c r="B79" s="66"/>
      <c r="C79" s="66" t="s">
        <v>65</v>
      </c>
      <c r="D79" s="67">
        <v>663.5523810090187</v>
      </c>
      <c r="E79" s="69">
        <v>97.60494513569027</v>
      </c>
      <c r="F79" s="96" t="s">
        <v>2737</v>
      </c>
      <c r="G79" s="66"/>
      <c r="H79" s="70" t="s">
        <v>1888</v>
      </c>
      <c r="I79" s="71"/>
      <c r="J79" s="71"/>
      <c r="K79" s="70" t="s">
        <v>1888</v>
      </c>
      <c r="L79" s="74">
        <v>5984.9149228259785</v>
      </c>
      <c r="M79" s="75">
        <v>8464.828125</v>
      </c>
      <c r="N79" s="75">
        <v>8944.1484375</v>
      </c>
      <c r="O79" s="76"/>
      <c r="P79" s="77"/>
      <c r="Q79" s="77"/>
      <c r="R79" s="48">
        <v>5</v>
      </c>
      <c r="S79" s="81"/>
      <c r="T79" s="81"/>
      <c r="U79" s="49">
        <v>191.172441</v>
      </c>
      <c r="V79" s="49">
        <v>0.001852</v>
      </c>
      <c r="W79" s="49">
        <v>0.0056</v>
      </c>
      <c r="X79" s="49">
        <v>0.95522</v>
      </c>
      <c r="Y79" s="49">
        <v>0</v>
      </c>
      <c r="Z79" s="49"/>
      <c r="AA79" s="72">
        <v>79</v>
      </c>
      <c r="AB79" s="72"/>
      <c r="AC79" s="73"/>
      <c r="AD79" s="79" t="s">
        <v>1888</v>
      </c>
      <c r="AE79" s="79" t="s">
        <v>2075</v>
      </c>
      <c r="AF79" s="79" t="s">
        <v>2257</v>
      </c>
      <c r="AG79" s="79" t="s">
        <v>2411</v>
      </c>
      <c r="AH79" s="79" t="s">
        <v>2548</v>
      </c>
      <c r="AI79" s="79">
        <v>6441213</v>
      </c>
      <c r="AJ79" s="79">
        <v>8821</v>
      </c>
      <c r="AK79" s="79">
        <v>56978</v>
      </c>
      <c r="AL79" s="79">
        <v>15564</v>
      </c>
      <c r="AM79" s="79" t="s">
        <v>2850</v>
      </c>
      <c r="AN79" s="98" t="s">
        <v>2927</v>
      </c>
      <c r="AO79" s="79" t="str">
        <f>REPLACE(INDEX(GroupVertices[Group],MATCH(Vertices[[#This Row],[Vertex]],GroupVertices[Vertex],0)),1,1,"")</f>
        <v>7</v>
      </c>
      <c r="AP79" s="48">
        <v>3</v>
      </c>
      <c r="AQ79" s="49">
        <v>6.122448979591836</v>
      </c>
      <c r="AR79" s="48">
        <v>0</v>
      </c>
      <c r="AS79" s="49">
        <v>0</v>
      </c>
      <c r="AT79" s="48">
        <v>0</v>
      </c>
      <c r="AU79" s="49">
        <v>0</v>
      </c>
      <c r="AV79" s="48">
        <v>46</v>
      </c>
      <c r="AW79" s="49">
        <v>93.87755102040816</v>
      </c>
      <c r="AX79" s="48">
        <v>49</v>
      </c>
      <c r="AY79" s="119" t="s">
        <v>4889</v>
      </c>
      <c r="AZ79" s="119" t="s">
        <v>4889</v>
      </c>
      <c r="BA79" s="119" t="s">
        <v>4889</v>
      </c>
      <c r="BB79" s="119" t="s">
        <v>4889</v>
      </c>
      <c r="BC79" s="2"/>
      <c r="BD79" s="3"/>
      <c r="BE79" s="3"/>
      <c r="BF79" s="3"/>
      <c r="BG79" s="3"/>
    </row>
    <row r="80" spans="1:59" ht="15">
      <c r="A80" s="65" t="s">
        <v>363</v>
      </c>
      <c r="B80" s="66"/>
      <c r="C80" s="66" t="s">
        <v>65</v>
      </c>
      <c r="D80" s="67">
        <v>162.19630559325583</v>
      </c>
      <c r="E80" s="69">
        <v>100</v>
      </c>
      <c r="F80" s="96" t="s">
        <v>2738</v>
      </c>
      <c r="G80" s="66"/>
      <c r="H80" s="70" t="s">
        <v>1889</v>
      </c>
      <c r="I80" s="71"/>
      <c r="J80" s="71"/>
      <c r="K80" s="70" t="s">
        <v>1889</v>
      </c>
      <c r="L80" s="74">
        <v>3.342080335765954</v>
      </c>
      <c r="M80" s="75">
        <v>8399.58203125</v>
      </c>
      <c r="N80" s="75">
        <v>9700.4765625</v>
      </c>
      <c r="O80" s="76"/>
      <c r="P80" s="77"/>
      <c r="Q80" s="77"/>
      <c r="R80" s="48">
        <v>1</v>
      </c>
      <c r="S80" s="81"/>
      <c r="T80" s="81"/>
      <c r="U80" s="49">
        <v>0</v>
      </c>
      <c r="V80" s="49">
        <v>0.001441</v>
      </c>
      <c r="W80" s="49">
        <v>0.000565</v>
      </c>
      <c r="X80" s="49">
        <v>0.312387</v>
      </c>
      <c r="Y80" s="49">
        <v>0</v>
      </c>
      <c r="Z80" s="49"/>
      <c r="AA80" s="72">
        <v>80</v>
      </c>
      <c r="AB80" s="72"/>
      <c r="AC80" s="73"/>
      <c r="AD80" s="79" t="s">
        <v>1889</v>
      </c>
      <c r="AE80" s="79" t="s">
        <v>2076</v>
      </c>
      <c r="AF80" s="79" t="s">
        <v>2258</v>
      </c>
      <c r="AG80" s="79" t="s">
        <v>2412</v>
      </c>
      <c r="AH80" s="79" t="s">
        <v>2549</v>
      </c>
      <c r="AI80" s="79">
        <v>2687</v>
      </c>
      <c r="AJ80" s="79">
        <v>47</v>
      </c>
      <c r="AK80" s="79">
        <v>125</v>
      </c>
      <c r="AL80" s="79">
        <v>3</v>
      </c>
      <c r="AM80" s="79" t="s">
        <v>2850</v>
      </c>
      <c r="AN80" s="98" t="s">
        <v>2928</v>
      </c>
      <c r="AO80" s="79" t="str">
        <f>REPLACE(INDEX(GroupVertices[Group],MATCH(Vertices[[#This Row],[Vertex]],GroupVertices[Vertex],0)),1,1,"")</f>
        <v>7</v>
      </c>
      <c r="AP80" s="48">
        <v>0</v>
      </c>
      <c r="AQ80" s="49">
        <v>0</v>
      </c>
      <c r="AR80" s="48">
        <v>0</v>
      </c>
      <c r="AS80" s="49">
        <v>0</v>
      </c>
      <c r="AT80" s="48">
        <v>0</v>
      </c>
      <c r="AU80" s="49">
        <v>0</v>
      </c>
      <c r="AV80" s="48">
        <v>39</v>
      </c>
      <c r="AW80" s="49">
        <v>100</v>
      </c>
      <c r="AX80" s="48">
        <v>39</v>
      </c>
      <c r="AY80" s="48"/>
      <c r="AZ80" s="48"/>
      <c r="BA80" s="48"/>
      <c r="BB80" s="48"/>
      <c r="BC80" s="2"/>
      <c r="BD80" s="3"/>
      <c r="BE80" s="3"/>
      <c r="BF80" s="3"/>
      <c r="BG80" s="3"/>
    </row>
    <row r="81" spans="1:59" ht="15">
      <c r="A81" s="65" t="s">
        <v>271</v>
      </c>
      <c r="B81" s="66"/>
      <c r="C81" s="66" t="s">
        <v>65</v>
      </c>
      <c r="D81" s="67">
        <v>231.80022639373294</v>
      </c>
      <c r="E81" s="69">
        <v>99.56103991936823</v>
      </c>
      <c r="F81" s="96" t="s">
        <v>2739</v>
      </c>
      <c r="G81" s="66"/>
      <c r="H81" s="70" t="s">
        <v>1890</v>
      </c>
      <c r="I81" s="71"/>
      <c r="J81" s="71"/>
      <c r="K81" s="70" t="s">
        <v>1890</v>
      </c>
      <c r="L81" s="74">
        <v>833.7716748025559</v>
      </c>
      <c r="M81" s="75">
        <v>4393.46484375</v>
      </c>
      <c r="N81" s="75">
        <v>5712.87939453125</v>
      </c>
      <c r="O81" s="76"/>
      <c r="P81" s="77"/>
      <c r="Q81" s="77"/>
      <c r="R81" s="48">
        <v>5</v>
      </c>
      <c r="S81" s="81"/>
      <c r="T81" s="81"/>
      <c r="U81" s="49">
        <v>35.03764</v>
      </c>
      <c r="V81" s="49">
        <v>0.001946</v>
      </c>
      <c r="W81" s="49">
        <v>0.004607</v>
      </c>
      <c r="X81" s="49">
        <v>0.809425</v>
      </c>
      <c r="Y81" s="49">
        <v>0.5</v>
      </c>
      <c r="Z81" s="49"/>
      <c r="AA81" s="72">
        <v>81</v>
      </c>
      <c r="AB81" s="72"/>
      <c r="AC81" s="73"/>
      <c r="AD81" s="79" t="s">
        <v>1890</v>
      </c>
      <c r="AE81" s="79" t="s">
        <v>2077</v>
      </c>
      <c r="AF81" s="79" t="s">
        <v>2259</v>
      </c>
      <c r="AG81" s="79" t="s">
        <v>2392</v>
      </c>
      <c r="AH81" s="79" t="s">
        <v>2550</v>
      </c>
      <c r="AI81" s="79">
        <v>896556</v>
      </c>
      <c r="AJ81" s="79">
        <v>1150</v>
      </c>
      <c r="AK81" s="79">
        <v>7303</v>
      </c>
      <c r="AL81" s="79">
        <v>2418</v>
      </c>
      <c r="AM81" s="79" t="s">
        <v>2850</v>
      </c>
      <c r="AN81" s="98" t="s">
        <v>2929</v>
      </c>
      <c r="AO81" s="79" t="str">
        <f>REPLACE(INDEX(GroupVertices[Group],MATCH(Vertices[[#This Row],[Vertex]],GroupVertices[Vertex],0)),1,1,"")</f>
        <v>3</v>
      </c>
      <c r="AP81" s="48">
        <v>2</v>
      </c>
      <c r="AQ81" s="49">
        <v>2.6666666666666665</v>
      </c>
      <c r="AR81" s="48">
        <v>0</v>
      </c>
      <c r="AS81" s="49">
        <v>0</v>
      </c>
      <c r="AT81" s="48">
        <v>0</v>
      </c>
      <c r="AU81" s="49">
        <v>0</v>
      </c>
      <c r="AV81" s="48">
        <v>73</v>
      </c>
      <c r="AW81" s="49">
        <v>97.33333333333333</v>
      </c>
      <c r="AX81" s="48">
        <v>75</v>
      </c>
      <c r="AY81" s="119" t="s">
        <v>4889</v>
      </c>
      <c r="AZ81" s="119" t="s">
        <v>4889</v>
      </c>
      <c r="BA81" s="119" t="s">
        <v>4889</v>
      </c>
      <c r="BB81" s="119" t="s">
        <v>4889</v>
      </c>
      <c r="BC81" s="2"/>
      <c r="BD81" s="3"/>
      <c r="BE81" s="3"/>
      <c r="BF81" s="3"/>
      <c r="BG81" s="3"/>
    </row>
    <row r="82" spans="1:59" ht="15">
      <c r="A82" s="65" t="s">
        <v>364</v>
      </c>
      <c r="B82" s="66"/>
      <c r="C82" s="66" t="s">
        <v>65</v>
      </c>
      <c r="D82" s="67">
        <v>213.97052365491143</v>
      </c>
      <c r="E82" s="69">
        <v>98.57060290291926</v>
      </c>
      <c r="F82" s="96" t="s">
        <v>2740</v>
      </c>
      <c r="G82" s="66"/>
      <c r="H82" s="70" t="s">
        <v>1891</v>
      </c>
      <c r="I82" s="71"/>
      <c r="J82" s="71"/>
      <c r="K82" s="70" t="s">
        <v>1891</v>
      </c>
      <c r="L82" s="74">
        <v>621.0492786417714</v>
      </c>
      <c r="M82" s="75">
        <v>8753.3349609375</v>
      </c>
      <c r="N82" s="75">
        <v>6978.4541015625</v>
      </c>
      <c r="O82" s="76"/>
      <c r="P82" s="77"/>
      <c r="Q82" s="77"/>
      <c r="R82" s="48">
        <v>10</v>
      </c>
      <c r="S82" s="81"/>
      <c r="T82" s="81"/>
      <c r="U82" s="49">
        <v>114.093976</v>
      </c>
      <c r="V82" s="49">
        <v>0.002174</v>
      </c>
      <c r="W82" s="49">
        <v>0.021852</v>
      </c>
      <c r="X82" s="49">
        <v>1.333344</v>
      </c>
      <c r="Y82" s="49">
        <v>0.5333333333333333</v>
      </c>
      <c r="Z82" s="49"/>
      <c r="AA82" s="72">
        <v>82</v>
      </c>
      <c r="AB82" s="72"/>
      <c r="AC82" s="73"/>
      <c r="AD82" s="79" t="s">
        <v>1891</v>
      </c>
      <c r="AE82" s="79" t="s">
        <v>2078</v>
      </c>
      <c r="AF82" s="79" t="s">
        <v>2260</v>
      </c>
      <c r="AG82" s="79" t="s">
        <v>2377</v>
      </c>
      <c r="AH82" s="79" t="s">
        <v>2551</v>
      </c>
      <c r="AI82" s="79">
        <v>667583</v>
      </c>
      <c r="AJ82" s="79">
        <v>1167</v>
      </c>
      <c r="AK82" s="79">
        <v>2904</v>
      </c>
      <c r="AL82" s="79">
        <v>796</v>
      </c>
      <c r="AM82" s="79" t="s">
        <v>2850</v>
      </c>
      <c r="AN82" s="98" t="s">
        <v>2930</v>
      </c>
      <c r="AO82" s="79" t="str">
        <f>REPLACE(INDEX(GroupVertices[Group],MATCH(Vertices[[#This Row],[Vertex]],GroupVertices[Vertex],0)),1,1,"")</f>
        <v>7</v>
      </c>
      <c r="AP82" s="48">
        <v>10</v>
      </c>
      <c r="AQ82" s="49">
        <v>5.1020408163265305</v>
      </c>
      <c r="AR82" s="48">
        <v>9</v>
      </c>
      <c r="AS82" s="49">
        <v>4.591836734693878</v>
      </c>
      <c r="AT82" s="48">
        <v>0</v>
      </c>
      <c r="AU82" s="49">
        <v>0</v>
      </c>
      <c r="AV82" s="48">
        <v>177</v>
      </c>
      <c r="AW82" s="49">
        <v>90.3061224489796</v>
      </c>
      <c r="AX82" s="48">
        <v>196</v>
      </c>
      <c r="AY82" s="48"/>
      <c r="AZ82" s="48"/>
      <c r="BA82" s="48"/>
      <c r="BB82" s="48"/>
      <c r="BC82" s="2"/>
      <c r="BD82" s="3"/>
      <c r="BE82" s="3"/>
      <c r="BF82" s="3"/>
      <c r="BG82" s="3"/>
    </row>
    <row r="83" spans="1:59" ht="15">
      <c r="A83" s="65" t="s">
        <v>272</v>
      </c>
      <c r="B83" s="66"/>
      <c r="C83" s="66" t="s">
        <v>65</v>
      </c>
      <c r="D83" s="67">
        <v>230.03036132863497</v>
      </c>
      <c r="E83" s="69">
        <v>100</v>
      </c>
      <c r="F83" s="96" t="s">
        <v>2741</v>
      </c>
      <c r="G83" s="66"/>
      <c r="H83" s="70" t="s">
        <v>1892</v>
      </c>
      <c r="I83" s="71"/>
      <c r="J83" s="71"/>
      <c r="K83" s="70" t="s">
        <v>1892</v>
      </c>
      <c r="L83" s="74">
        <v>812.6557906487977</v>
      </c>
      <c r="M83" s="75">
        <v>7557.74365234375</v>
      </c>
      <c r="N83" s="75">
        <v>2341.87109375</v>
      </c>
      <c r="O83" s="76"/>
      <c r="P83" s="77"/>
      <c r="Q83" s="77"/>
      <c r="R83" s="48">
        <v>1</v>
      </c>
      <c r="S83" s="81"/>
      <c r="T83" s="81"/>
      <c r="U83" s="49">
        <v>0</v>
      </c>
      <c r="V83" s="49">
        <v>0.001376</v>
      </c>
      <c r="W83" s="49">
        <v>0.000199</v>
      </c>
      <c r="X83" s="49">
        <v>0.403528</v>
      </c>
      <c r="Y83" s="49">
        <v>0</v>
      </c>
      <c r="Z83" s="49"/>
      <c r="AA83" s="72">
        <v>83</v>
      </c>
      <c r="AB83" s="72"/>
      <c r="AC83" s="73"/>
      <c r="AD83" s="79" t="s">
        <v>1892</v>
      </c>
      <c r="AE83" s="79" t="s">
        <v>2079</v>
      </c>
      <c r="AF83" s="79"/>
      <c r="AG83" s="79" t="s">
        <v>2410</v>
      </c>
      <c r="AH83" s="79" t="s">
        <v>2552</v>
      </c>
      <c r="AI83" s="79">
        <v>873827</v>
      </c>
      <c r="AJ83" s="79">
        <v>529</v>
      </c>
      <c r="AK83" s="79">
        <v>12934</v>
      </c>
      <c r="AL83" s="79">
        <v>713</v>
      </c>
      <c r="AM83" s="79" t="s">
        <v>2850</v>
      </c>
      <c r="AN83" s="98" t="s">
        <v>2931</v>
      </c>
      <c r="AO83" s="79" t="str">
        <f>REPLACE(INDEX(GroupVertices[Group],MATCH(Vertices[[#This Row],[Vertex]],GroupVertices[Vertex],0)),1,1,"")</f>
        <v>9</v>
      </c>
      <c r="AP83" s="48">
        <v>1</v>
      </c>
      <c r="AQ83" s="49">
        <v>1.25</v>
      </c>
      <c r="AR83" s="48">
        <v>0</v>
      </c>
      <c r="AS83" s="49">
        <v>0</v>
      </c>
      <c r="AT83" s="48">
        <v>0</v>
      </c>
      <c r="AU83" s="49">
        <v>0</v>
      </c>
      <c r="AV83" s="48">
        <v>79</v>
      </c>
      <c r="AW83" s="49">
        <v>98.75</v>
      </c>
      <c r="AX83" s="48">
        <v>80</v>
      </c>
      <c r="AY83" s="119" t="s">
        <v>4889</v>
      </c>
      <c r="AZ83" s="119" t="s">
        <v>4889</v>
      </c>
      <c r="BA83" s="119" t="s">
        <v>4889</v>
      </c>
      <c r="BB83" s="119" t="s">
        <v>4889</v>
      </c>
      <c r="BC83" s="2"/>
      <c r="BD83" s="3"/>
      <c r="BE83" s="3"/>
      <c r="BF83" s="3"/>
      <c r="BG83" s="3"/>
    </row>
    <row r="84" spans="1:59" ht="15">
      <c r="A84" s="65" t="s">
        <v>273</v>
      </c>
      <c r="B84" s="66"/>
      <c r="C84" s="66" t="s">
        <v>65</v>
      </c>
      <c r="D84" s="67">
        <v>248.44937018794843</v>
      </c>
      <c r="E84" s="69">
        <v>100</v>
      </c>
      <c r="F84" s="96" t="s">
        <v>2742</v>
      </c>
      <c r="G84" s="66"/>
      <c r="H84" s="70" t="s">
        <v>1893</v>
      </c>
      <c r="I84" s="71"/>
      <c r="J84" s="71"/>
      <c r="K84" s="70" t="s">
        <v>1893</v>
      </c>
      <c r="L84" s="74">
        <v>1032.4090729583631</v>
      </c>
      <c r="M84" s="75">
        <v>9705.7958984375</v>
      </c>
      <c r="N84" s="75">
        <v>782.8164672851562</v>
      </c>
      <c r="O84" s="76"/>
      <c r="P84" s="77"/>
      <c r="Q84" s="77"/>
      <c r="R84" s="48">
        <v>1</v>
      </c>
      <c r="S84" s="81"/>
      <c r="T84" s="81"/>
      <c r="U84" s="49">
        <v>0</v>
      </c>
      <c r="V84" s="49">
        <v>1</v>
      </c>
      <c r="W84" s="49">
        <v>0</v>
      </c>
      <c r="X84" s="49">
        <v>0.999997</v>
      </c>
      <c r="Y84" s="49">
        <v>0</v>
      </c>
      <c r="Z84" s="49"/>
      <c r="AA84" s="72">
        <v>84</v>
      </c>
      <c r="AB84" s="72"/>
      <c r="AC84" s="73"/>
      <c r="AD84" s="79" t="s">
        <v>1893</v>
      </c>
      <c r="AE84" s="79" t="s">
        <v>2080</v>
      </c>
      <c r="AF84" s="79" t="s">
        <v>2261</v>
      </c>
      <c r="AG84" s="79" t="s">
        <v>2413</v>
      </c>
      <c r="AH84" s="79" t="s">
        <v>2553</v>
      </c>
      <c r="AI84" s="79">
        <v>1110368</v>
      </c>
      <c r="AJ84" s="79">
        <v>653</v>
      </c>
      <c r="AK84" s="79">
        <v>29891</v>
      </c>
      <c r="AL84" s="79">
        <v>1318</v>
      </c>
      <c r="AM84" s="79" t="s">
        <v>2850</v>
      </c>
      <c r="AN84" s="98" t="s">
        <v>2932</v>
      </c>
      <c r="AO84" s="79" t="str">
        <f>REPLACE(INDEX(GroupVertices[Group],MATCH(Vertices[[#This Row],[Vertex]],GroupVertices[Vertex],0)),1,1,"")</f>
        <v>10</v>
      </c>
      <c r="AP84" s="48">
        <v>1</v>
      </c>
      <c r="AQ84" s="49">
        <v>1.36986301369863</v>
      </c>
      <c r="AR84" s="48">
        <v>0</v>
      </c>
      <c r="AS84" s="49">
        <v>0</v>
      </c>
      <c r="AT84" s="48">
        <v>0</v>
      </c>
      <c r="AU84" s="49">
        <v>0</v>
      </c>
      <c r="AV84" s="48">
        <v>72</v>
      </c>
      <c r="AW84" s="49">
        <v>98.63013698630137</v>
      </c>
      <c r="AX84" s="48">
        <v>73</v>
      </c>
      <c r="AY84" s="119" t="s">
        <v>4889</v>
      </c>
      <c r="AZ84" s="119" t="s">
        <v>4889</v>
      </c>
      <c r="BA84" s="119" t="s">
        <v>4889</v>
      </c>
      <c r="BB84" s="119" t="s">
        <v>4889</v>
      </c>
      <c r="BC84" s="2"/>
      <c r="BD84" s="3"/>
      <c r="BE84" s="3"/>
      <c r="BF84" s="3"/>
      <c r="BG84" s="3"/>
    </row>
    <row r="85" spans="1:59" ht="15">
      <c r="A85" s="65" t="s">
        <v>365</v>
      </c>
      <c r="B85" s="66"/>
      <c r="C85" s="66" t="s">
        <v>65</v>
      </c>
      <c r="D85" s="67">
        <v>162.65432602147118</v>
      </c>
      <c r="E85" s="69">
        <v>100</v>
      </c>
      <c r="F85" s="96" t="s">
        <v>2743</v>
      </c>
      <c r="G85" s="66"/>
      <c r="H85" s="70" t="s">
        <v>1894</v>
      </c>
      <c r="I85" s="71"/>
      <c r="J85" s="71"/>
      <c r="K85" s="70" t="s">
        <v>1894</v>
      </c>
      <c r="L85" s="74">
        <v>8.806624776454308</v>
      </c>
      <c r="M85" s="75">
        <v>9705.7958984375</v>
      </c>
      <c r="N85" s="75">
        <v>1822.1861572265625</v>
      </c>
      <c r="O85" s="76"/>
      <c r="P85" s="77"/>
      <c r="Q85" s="77"/>
      <c r="R85" s="48">
        <v>1</v>
      </c>
      <c r="S85" s="81"/>
      <c r="T85" s="81"/>
      <c r="U85" s="49">
        <v>0</v>
      </c>
      <c r="V85" s="49">
        <v>1</v>
      </c>
      <c r="W85" s="49">
        <v>0</v>
      </c>
      <c r="X85" s="49">
        <v>0.999997</v>
      </c>
      <c r="Y85" s="49">
        <v>0</v>
      </c>
      <c r="Z85" s="49"/>
      <c r="AA85" s="72">
        <v>85</v>
      </c>
      <c r="AB85" s="72"/>
      <c r="AC85" s="73"/>
      <c r="AD85" s="79" t="s">
        <v>1894</v>
      </c>
      <c r="AE85" s="79" t="s">
        <v>2081</v>
      </c>
      <c r="AF85" s="79" t="s">
        <v>2262</v>
      </c>
      <c r="AG85" s="79" t="s">
        <v>2414</v>
      </c>
      <c r="AH85" s="79" t="s">
        <v>2554</v>
      </c>
      <c r="AI85" s="79">
        <v>8569</v>
      </c>
      <c r="AJ85" s="79">
        <v>28</v>
      </c>
      <c r="AK85" s="79">
        <v>100</v>
      </c>
      <c r="AL85" s="79">
        <v>4</v>
      </c>
      <c r="AM85" s="79" t="s">
        <v>2850</v>
      </c>
      <c r="AN85" s="98" t="s">
        <v>2933</v>
      </c>
      <c r="AO85" s="79" t="str">
        <f>REPLACE(INDEX(GroupVertices[Group],MATCH(Vertices[[#This Row],[Vertex]],GroupVertices[Vertex],0)),1,1,"")</f>
        <v>10</v>
      </c>
      <c r="AP85" s="48">
        <v>0</v>
      </c>
      <c r="AQ85" s="49">
        <v>0</v>
      </c>
      <c r="AR85" s="48">
        <v>0</v>
      </c>
      <c r="AS85" s="49">
        <v>0</v>
      </c>
      <c r="AT85" s="48">
        <v>0</v>
      </c>
      <c r="AU85" s="49">
        <v>0</v>
      </c>
      <c r="AV85" s="48">
        <v>17</v>
      </c>
      <c r="AW85" s="49">
        <v>100</v>
      </c>
      <c r="AX85" s="48">
        <v>17</v>
      </c>
      <c r="AY85" s="48"/>
      <c r="AZ85" s="48"/>
      <c r="BA85" s="48"/>
      <c r="BB85" s="48"/>
      <c r="BC85" s="2"/>
      <c r="BD85" s="3"/>
      <c r="BE85" s="3"/>
      <c r="BF85" s="3"/>
      <c r="BG85" s="3"/>
    </row>
    <row r="86" spans="1:59" ht="15">
      <c r="A86" s="65" t="s">
        <v>274</v>
      </c>
      <c r="B86" s="66"/>
      <c r="C86" s="66" t="s">
        <v>65</v>
      </c>
      <c r="D86" s="67">
        <v>171.5442206504462</v>
      </c>
      <c r="E86" s="69">
        <v>94.8594690906312</v>
      </c>
      <c r="F86" s="96" t="s">
        <v>2744</v>
      </c>
      <c r="G86" s="66"/>
      <c r="H86" s="70" t="s">
        <v>1895</v>
      </c>
      <c r="I86" s="71"/>
      <c r="J86" s="71"/>
      <c r="K86" s="70" t="s">
        <v>1895</v>
      </c>
      <c r="L86" s="74">
        <v>114.87006928778152</v>
      </c>
      <c r="M86" s="75">
        <v>4557.69189453125</v>
      </c>
      <c r="N86" s="75">
        <v>7530.59033203125</v>
      </c>
      <c r="O86" s="76"/>
      <c r="P86" s="77"/>
      <c r="Q86" s="77"/>
      <c r="R86" s="48">
        <v>15</v>
      </c>
      <c r="S86" s="81"/>
      <c r="T86" s="81"/>
      <c r="U86" s="49">
        <v>410.315378</v>
      </c>
      <c r="V86" s="49">
        <v>0.002257</v>
      </c>
      <c r="W86" s="49">
        <v>0.026345</v>
      </c>
      <c r="X86" s="49">
        <v>2.008734</v>
      </c>
      <c r="Y86" s="49">
        <v>0.26666666666666666</v>
      </c>
      <c r="Z86" s="49"/>
      <c r="AA86" s="72">
        <v>86</v>
      </c>
      <c r="AB86" s="72"/>
      <c r="AC86" s="73"/>
      <c r="AD86" s="79" t="s">
        <v>1895</v>
      </c>
      <c r="AE86" s="79" t="s">
        <v>2082</v>
      </c>
      <c r="AF86" s="79" t="s">
        <v>2263</v>
      </c>
      <c r="AG86" s="79" t="s">
        <v>2364</v>
      </c>
      <c r="AH86" s="79" t="s">
        <v>2555</v>
      </c>
      <c r="AI86" s="79">
        <v>122735</v>
      </c>
      <c r="AJ86" s="79">
        <v>775</v>
      </c>
      <c r="AK86" s="79">
        <v>1414</v>
      </c>
      <c r="AL86" s="79">
        <v>54</v>
      </c>
      <c r="AM86" s="79" t="s">
        <v>2850</v>
      </c>
      <c r="AN86" s="98" t="s">
        <v>2934</v>
      </c>
      <c r="AO86" s="79" t="str">
        <f>REPLACE(INDEX(GroupVertices[Group],MATCH(Vertices[[#This Row],[Vertex]],GroupVertices[Vertex],0)),1,1,"")</f>
        <v>3</v>
      </c>
      <c r="AP86" s="48">
        <v>3</v>
      </c>
      <c r="AQ86" s="49">
        <v>2.9702970297029703</v>
      </c>
      <c r="AR86" s="48">
        <v>4</v>
      </c>
      <c r="AS86" s="49">
        <v>3.9603960396039604</v>
      </c>
      <c r="AT86" s="48">
        <v>0</v>
      </c>
      <c r="AU86" s="49">
        <v>0</v>
      </c>
      <c r="AV86" s="48">
        <v>94</v>
      </c>
      <c r="AW86" s="49">
        <v>93.06930693069307</v>
      </c>
      <c r="AX86" s="48">
        <v>101</v>
      </c>
      <c r="AY86" s="119" t="s">
        <v>4889</v>
      </c>
      <c r="AZ86" s="119" t="s">
        <v>4889</v>
      </c>
      <c r="BA86" s="119" t="s">
        <v>4889</v>
      </c>
      <c r="BB86" s="119" t="s">
        <v>4889</v>
      </c>
      <c r="BC86" s="2"/>
      <c r="BD86" s="3"/>
      <c r="BE86" s="3"/>
      <c r="BF86" s="3"/>
      <c r="BG86" s="3"/>
    </row>
    <row r="87" spans="1:59" ht="15">
      <c r="A87" s="65" t="s">
        <v>366</v>
      </c>
      <c r="B87" s="66"/>
      <c r="C87" s="66" t="s">
        <v>65</v>
      </c>
      <c r="D87" s="67">
        <v>162.96431910625955</v>
      </c>
      <c r="E87" s="69">
        <v>99.83586024243404</v>
      </c>
      <c r="F87" s="96" t="s">
        <v>2745</v>
      </c>
      <c r="G87" s="66"/>
      <c r="H87" s="70" t="s">
        <v>1896</v>
      </c>
      <c r="I87" s="71"/>
      <c r="J87" s="71"/>
      <c r="K87" s="70" t="s">
        <v>1896</v>
      </c>
      <c r="L87" s="74">
        <v>12.505086425277895</v>
      </c>
      <c r="M87" s="75">
        <v>5184.14990234375</v>
      </c>
      <c r="N87" s="75">
        <v>7962.50146484375</v>
      </c>
      <c r="O87" s="76"/>
      <c r="P87" s="77"/>
      <c r="Q87" s="77"/>
      <c r="R87" s="48">
        <v>3</v>
      </c>
      <c r="S87" s="81"/>
      <c r="T87" s="81"/>
      <c r="U87" s="49">
        <v>13.101578</v>
      </c>
      <c r="V87" s="49">
        <v>0.001821</v>
      </c>
      <c r="W87" s="49">
        <v>0.00467</v>
      </c>
      <c r="X87" s="49">
        <v>0.531267</v>
      </c>
      <c r="Y87" s="49">
        <v>0.3333333333333333</v>
      </c>
      <c r="Z87" s="49"/>
      <c r="AA87" s="72">
        <v>87</v>
      </c>
      <c r="AB87" s="72"/>
      <c r="AC87" s="73"/>
      <c r="AD87" s="79" t="s">
        <v>1896</v>
      </c>
      <c r="AE87" s="79" t="s">
        <v>2083</v>
      </c>
      <c r="AF87" s="79" t="s">
        <v>2264</v>
      </c>
      <c r="AG87" s="79" t="s">
        <v>2415</v>
      </c>
      <c r="AH87" s="79" t="s">
        <v>2556</v>
      </c>
      <c r="AI87" s="79">
        <v>12550</v>
      </c>
      <c r="AJ87" s="79">
        <v>60</v>
      </c>
      <c r="AK87" s="79">
        <v>143</v>
      </c>
      <c r="AL87" s="79">
        <v>74</v>
      </c>
      <c r="AM87" s="79" t="s">
        <v>2850</v>
      </c>
      <c r="AN87" s="98" t="s">
        <v>2935</v>
      </c>
      <c r="AO87" s="79" t="str">
        <f>REPLACE(INDEX(GroupVertices[Group],MATCH(Vertices[[#This Row],[Vertex]],GroupVertices[Vertex],0)),1,1,"")</f>
        <v>3</v>
      </c>
      <c r="AP87" s="48">
        <v>2</v>
      </c>
      <c r="AQ87" s="49">
        <v>0.9852216748768473</v>
      </c>
      <c r="AR87" s="48">
        <v>3</v>
      </c>
      <c r="AS87" s="49">
        <v>1.477832512315271</v>
      </c>
      <c r="AT87" s="48">
        <v>0</v>
      </c>
      <c r="AU87" s="49">
        <v>0</v>
      </c>
      <c r="AV87" s="48">
        <v>198</v>
      </c>
      <c r="AW87" s="49">
        <v>97.53694581280789</v>
      </c>
      <c r="AX87" s="48">
        <v>203</v>
      </c>
      <c r="AY87" s="48"/>
      <c r="AZ87" s="48"/>
      <c r="BA87" s="48"/>
      <c r="BB87" s="48"/>
      <c r="BC87" s="2"/>
      <c r="BD87" s="3"/>
      <c r="BE87" s="3"/>
      <c r="BF87" s="3"/>
      <c r="BG87" s="3"/>
    </row>
    <row r="88" spans="1:59" ht="15">
      <c r="A88" s="65" t="s">
        <v>275</v>
      </c>
      <c r="B88" s="66"/>
      <c r="C88" s="66" t="s">
        <v>65</v>
      </c>
      <c r="D88" s="67">
        <v>233.14812398169744</v>
      </c>
      <c r="E88" s="69">
        <v>97.59157311514144</v>
      </c>
      <c r="F88" s="96" t="s">
        <v>2746</v>
      </c>
      <c r="G88" s="66"/>
      <c r="H88" s="70" t="s">
        <v>1897</v>
      </c>
      <c r="I88" s="71"/>
      <c r="J88" s="71"/>
      <c r="K88" s="70" t="s">
        <v>1897</v>
      </c>
      <c r="L88" s="74">
        <v>849.8531546169584</v>
      </c>
      <c r="M88" s="75">
        <v>6493.09326171875</v>
      </c>
      <c r="N88" s="75">
        <v>7324.21826171875</v>
      </c>
      <c r="O88" s="76"/>
      <c r="P88" s="77"/>
      <c r="Q88" s="77"/>
      <c r="R88" s="48">
        <v>8</v>
      </c>
      <c r="S88" s="81"/>
      <c r="T88" s="81"/>
      <c r="U88" s="49">
        <v>192.239791</v>
      </c>
      <c r="V88" s="49">
        <v>0.002155</v>
      </c>
      <c r="W88" s="49">
        <v>0.009798</v>
      </c>
      <c r="X88" s="49">
        <v>1.222642</v>
      </c>
      <c r="Y88" s="49">
        <v>0.14285714285714285</v>
      </c>
      <c r="Z88" s="49"/>
      <c r="AA88" s="72">
        <v>88</v>
      </c>
      <c r="AB88" s="72"/>
      <c r="AC88" s="73"/>
      <c r="AD88" s="79" t="s">
        <v>1897</v>
      </c>
      <c r="AE88" s="79" t="s">
        <v>2084</v>
      </c>
      <c r="AF88" s="79" t="s">
        <v>2265</v>
      </c>
      <c r="AG88" s="79" t="s">
        <v>2416</v>
      </c>
      <c r="AH88" s="79" t="s">
        <v>2557</v>
      </c>
      <c r="AI88" s="79">
        <v>913866</v>
      </c>
      <c r="AJ88" s="79">
        <v>4340</v>
      </c>
      <c r="AK88" s="79">
        <v>23745</v>
      </c>
      <c r="AL88" s="79">
        <v>3671</v>
      </c>
      <c r="AM88" s="79" t="s">
        <v>2850</v>
      </c>
      <c r="AN88" s="98" t="s">
        <v>2936</v>
      </c>
      <c r="AO88" s="79" t="str">
        <f>REPLACE(INDEX(GroupVertices[Group],MATCH(Vertices[[#This Row],[Vertex]],GroupVertices[Vertex],0)),1,1,"")</f>
        <v>4</v>
      </c>
      <c r="AP88" s="48">
        <v>6</v>
      </c>
      <c r="AQ88" s="49">
        <v>3.9215686274509802</v>
      </c>
      <c r="AR88" s="48">
        <v>4</v>
      </c>
      <c r="AS88" s="49">
        <v>2.6143790849673203</v>
      </c>
      <c r="AT88" s="48">
        <v>0</v>
      </c>
      <c r="AU88" s="49">
        <v>0</v>
      </c>
      <c r="AV88" s="48">
        <v>143</v>
      </c>
      <c r="AW88" s="49">
        <v>93.4640522875817</v>
      </c>
      <c r="AX88" s="48">
        <v>153</v>
      </c>
      <c r="AY88" s="119" t="s">
        <v>4889</v>
      </c>
      <c r="AZ88" s="119" t="s">
        <v>4889</v>
      </c>
      <c r="BA88" s="119" t="s">
        <v>4889</v>
      </c>
      <c r="BB88" s="119" t="s">
        <v>4889</v>
      </c>
      <c r="BC88" s="2"/>
      <c r="BD88" s="3"/>
      <c r="BE88" s="3"/>
      <c r="BF88" s="3"/>
      <c r="BG88" s="3"/>
    </row>
    <row r="89" spans="1:59" ht="15">
      <c r="A89" s="65" t="s">
        <v>276</v>
      </c>
      <c r="B89" s="66"/>
      <c r="C89" s="66" t="s">
        <v>65</v>
      </c>
      <c r="D89" s="67">
        <v>162.8400415470226</v>
      </c>
      <c r="E89" s="69">
        <v>94.33921198602098</v>
      </c>
      <c r="F89" s="96" t="s">
        <v>2747</v>
      </c>
      <c r="G89" s="66"/>
      <c r="H89" s="70" t="s">
        <v>1898</v>
      </c>
      <c r="I89" s="71"/>
      <c r="J89" s="71"/>
      <c r="K89" s="70" t="s">
        <v>1898</v>
      </c>
      <c r="L89" s="74">
        <v>11.022357263880647</v>
      </c>
      <c r="M89" s="75">
        <v>4486.00341796875</v>
      </c>
      <c r="N89" s="75">
        <v>8124.494140625</v>
      </c>
      <c r="O89" s="76"/>
      <c r="P89" s="77"/>
      <c r="Q89" s="77"/>
      <c r="R89" s="48">
        <v>11</v>
      </c>
      <c r="S89" s="81"/>
      <c r="T89" s="81"/>
      <c r="U89" s="49">
        <v>451.842118</v>
      </c>
      <c r="V89" s="49">
        <v>0.002033</v>
      </c>
      <c r="W89" s="49">
        <v>0.010131</v>
      </c>
      <c r="X89" s="49">
        <v>1.779846</v>
      </c>
      <c r="Y89" s="49">
        <v>0.16363636363636364</v>
      </c>
      <c r="Z89" s="49"/>
      <c r="AA89" s="72">
        <v>89</v>
      </c>
      <c r="AB89" s="72"/>
      <c r="AC89" s="73"/>
      <c r="AD89" s="79" t="s">
        <v>1898</v>
      </c>
      <c r="AE89" s="79" t="s">
        <v>2085</v>
      </c>
      <c r="AF89" s="79" t="s">
        <v>2266</v>
      </c>
      <c r="AG89" s="79" t="s">
        <v>2417</v>
      </c>
      <c r="AH89" s="79" t="s">
        <v>2558</v>
      </c>
      <c r="AI89" s="79">
        <v>10954</v>
      </c>
      <c r="AJ89" s="79">
        <v>78</v>
      </c>
      <c r="AK89" s="79">
        <v>200</v>
      </c>
      <c r="AL89" s="79">
        <v>35</v>
      </c>
      <c r="AM89" s="79" t="s">
        <v>2850</v>
      </c>
      <c r="AN89" s="98" t="s">
        <v>2937</v>
      </c>
      <c r="AO89" s="79" t="str">
        <f>REPLACE(INDEX(GroupVertices[Group],MATCH(Vertices[[#This Row],[Vertex]],GroupVertices[Vertex],0)),1,1,"")</f>
        <v>3</v>
      </c>
      <c r="AP89" s="48">
        <v>14</v>
      </c>
      <c r="AQ89" s="49">
        <v>5.957446808510638</v>
      </c>
      <c r="AR89" s="48">
        <v>7</v>
      </c>
      <c r="AS89" s="49">
        <v>2.978723404255319</v>
      </c>
      <c r="AT89" s="48">
        <v>0</v>
      </c>
      <c r="AU89" s="49">
        <v>0</v>
      </c>
      <c r="AV89" s="48">
        <v>214</v>
      </c>
      <c r="AW89" s="49">
        <v>91.06382978723404</v>
      </c>
      <c r="AX89" s="48">
        <v>235</v>
      </c>
      <c r="AY89" s="119" t="s">
        <v>4889</v>
      </c>
      <c r="AZ89" s="119" t="s">
        <v>4889</v>
      </c>
      <c r="BA89" s="119" t="s">
        <v>4889</v>
      </c>
      <c r="BB89" s="119" t="s">
        <v>4889</v>
      </c>
      <c r="BC89" s="2"/>
      <c r="BD89" s="3"/>
      <c r="BE89" s="3"/>
      <c r="BF89" s="3"/>
      <c r="BG89" s="3"/>
    </row>
    <row r="90" spans="1:59" ht="15">
      <c r="A90" s="65" t="s">
        <v>277</v>
      </c>
      <c r="B90" s="66"/>
      <c r="C90" s="66" t="s">
        <v>65</v>
      </c>
      <c r="D90" s="67">
        <v>168.83869195640648</v>
      </c>
      <c r="E90" s="69">
        <v>99.81761383318519</v>
      </c>
      <c r="F90" s="96" t="s">
        <v>2748</v>
      </c>
      <c r="G90" s="66"/>
      <c r="H90" s="70" t="s">
        <v>1899</v>
      </c>
      <c r="I90" s="71"/>
      <c r="J90" s="71"/>
      <c r="K90" s="70" t="s">
        <v>1899</v>
      </c>
      <c r="L90" s="74">
        <v>82.5909811218997</v>
      </c>
      <c r="M90" s="75">
        <v>6943.73291015625</v>
      </c>
      <c r="N90" s="75">
        <v>876.8863525390625</v>
      </c>
      <c r="O90" s="76"/>
      <c r="P90" s="77"/>
      <c r="Q90" s="77"/>
      <c r="R90" s="48">
        <v>4</v>
      </c>
      <c r="S90" s="81"/>
      <c r="T90" s="81"/>
      <c r="U90" s="49">
        <v>14.558</v>
      </c>
      <c r="V90" s="49">
        <v>0.001927</v>
      </c>
      <c r="W90" s="49">
        <v>0.005146</v>
      </c>
      <c r="X90" s="49">
        <v>0.633098</v>
      </c>
      <c r="Y90" s="49">
        <v>0.16666666666666666</v>
      </c>
      <c r="Z90" s="49"/>
      <c r="AA90" s="72">
        <v>90</v>
      </c>
      <c r="AB90" s="72"/>
      <c r="AC90" s="73"/>
      <c r="AD90" s="79" t="s">
        <v>1899</v>
      </c>
      <c r="AE90" s="79" t="s">
        <v>2086</v>
      </c>
      <c r="AF90" s="79" t="s">
        <v>2267</v>
      </c>
      <c r="AG90" s="79" t="s">
        <v>2365</v>
      </c>
      <c r="AH90" s="79" t="s">
        <v>2559</v>
      </c>
      <c r="AI90" s="79">
        <v>87990</v>
      </c>
      <c r="AJ90" s="79">
        <v>1274</v>
      </c>
      <c r="AK90" s="79">
        <v>938</v>
      </c>
      <c r="AL90" s="79">
        <v>201</v>
      </c>
      <c r="AM90" s="79" t="s">
        <v>2850</v>
      </c>
      <c r="AN90" s="98" t="s">
        <v>2938</v>
      </c>
      <c r="AO90" s="79" t="str">
        <f>REPLACE(INDEX(GroupVertices[Group],MATCH(Vertices[[#This Row],[Vertex]],GroupVertices[Vertex],0)),1,1,"")</f>
        <v>6</v>
      </c>
      <c r="AP90" s="48">
        <v>1</v>
      </c>
      <c r="AQ90" s="49">
        <v>4.545454545454546</v>
      </c>
      <c r="AR90" s="48">
        <v>0</v>
      </c>
      <c r="AS90" s="49">
        <v>0</v>
      </c>
      <c r="AT90" s="48">
        <v>0</v>
      </c>
      <c r="AU90" s="49">
        <v>0</v>
      </c>
      <c r="AV90" s="48">
        <v>21</v>
      </c>
      <c r="AW90" s="49">
        <v>95.45454545454545</v>
      </c>
      <c r="AX90" s="48">
        <v>22</v>
      </c>
      <c r="AY90" s="119" t="s">
        <v>4889</v>
      </c>
      <c r="AZ90" s="119" t="s">
        <v>4889</v>
      </c>
      <c r="BA90" s="119" t="s">
        <v>4889</v>
      </c>
      <c r="BB90" s="119" t="s">
        <v>4889</v>
      </c>
      <c r="BC90" s="2"/>
      <c r="BD90" s="3"/>
      <c r="BE90" s="3"/>
      <c r="BF90" s="3"/>
      <c r="BG90" s="3"/>
    </row>
    <row r="91" spans="1:59" ht="15">
      <c r="A91" s="65" t="s">
        <v>278</v>
      </c>
      <c r="B91" s="66"/>
      <c r="C91" s="66" t="s">
        <v>65</v>
      </c>
      <c r="D91" s="67">
        <v>166.2882766069783</v>
      </c>
      <c r="E91" s="69">
        <v>95.76313462912954</v>
      </c>
      <c r="F91" s="96" t="s">
        <v>2749</v>
      </c>
      <c r="G91" s="66"/>
      <c r="H91" s="70" t="s">
        <v>1900</v>
      </c>
      <c r="I91" s="71"/>
      <c r="J91" s="71"/>
      <c r="K91" s="70" t="s">
        <v>1900</v>
      </c>
      <c r="L91" s="74">
        <v>52.16251732287459</v>
      </c>
      <c r="M91" s="75">
        <v>6912.6474609375</v>
      </c>
      <c r="N91" s="75">
        <v>2262.000244140625</v>
      </c>
      <c r="O91" s="76"/>
      <c r="P91" s="77"/>
      <c r="Q91" s="77"/>
      <c r="R91" s="48">
        <v>12</v>
      </c>
      <c r="S91" s="81"/>
      <c r="T91" s="81"/>
      <c r="U91" s="49">
        <v>338.185111</v>
      </c>
      <c r="V91" s="49">
        <v>0.002342</v>
      </c>
      <c r="W91" s="49">
        <v>0.014276</v>
      </c>
      <c r="X91" s="49">
        <v>1.705779</v>
      </c>
      <c r="Y91" s="49">
        <v>0.19696969696969696</v>
      </c>
      <c r="Z91" s="49"/>
      <c r="AA91" s="72">
        <v>91</v>
      </c>
      <c r="AB91" s="72"/>
      <c r="AC91" s="73"/>
      <c r="AD91" s="79" t="s">
        <v>1900</v>
      </c>
      <c r="AE91" s="79" t="s">
        <v>2087</v>
      </c>
      <c r="AF91" s="79" t="s">
        <v>2268</v>
      </c>
      <c r="AG91" s="79" t="s">
        <v>2418</v>
      </c>
      <c r="AH91" s="79" t="s">
        <v>2560</v>
      </c>
      <c r="AI91" s="79">
        <v>55237</v>
      </c>
      <c r="AJ91" s="79">
        <v>215</v>
      </c>
      <c r="AK91" s="79">
        <v>228</v>
      </c>
      <c r="AL91" s="79">
        <v>76</v>
      </c>
      <c r="AM91" s="79" t="s">
        <v>2850</v>
      </c>
      <c r="AN91" s="98" t="s">
        <v>2939</v>
      </c>
      <c r="AO91" s="79" t="str">
        <f>REPLACE(INDEX(GroupVertices[Group],MATCH(Vertices[[#This Row],[Vertex]],GroupVertices[Vertex],0)),1,1,"")</f>
        <v>6</v>
      </c>
      <c r="AP91" s="48">
        <v>3</v>
      </c>
      <c r="AQ91" s="49">
        <v>1.8404907975460123</v>
      </c>
      <c r="AR91" s="48">
        <v>2</v>
      </c>
      <c r="AS91" s="49">
        <v>1.2269938650306749</v>
      </c>
      <c r="AT91" s="48">
        <v>0</v>
      </c>
      <c r="AU91" s="49">
        <v>0</v>
      </c>
      <c r="AV91" s="48">
        <v>158</v>
      </c>
      <c r="AW91" s="49">
        <v>96.93251533742331</v>
      </c>
      <c r="AX91" s="48">
        <v>163</v>
      </c>
      <c r="AY91" s="119" t="s">
        <v>4889</v>
      </c>
      <c r="AZ91" s="119" t="s">
        <v>4889</v>
      </c>
      <c r="BA91" s="119" t="s">
        <v>4889</v>
      </c>
      <c r="BB91" s="119" t="s">
        <v>4889</v>
      </c>
      <c r="BC91" s="2"/>
      <c r="BD91" s="3"/>
      <c r="BE91" s="3"/>
      <c r="BF91" s="3"/>
      <c r="BG91" s="3"/>
    </row>
    <row r="92" spans="1:59" ht="15">
      <c r="A92" s="65" t="s">
        <v>279</v>
      </c>
      <c r="B92" s="66"/>
      <c r="C92" s="66" t="s">
        <v>65</v>
      </c>
      <c r="D92" s="67">
        <v>164.27935633708248</v>
      </c>
      <c r="E92" s="69">
        <v>99.76029382489149</v>
      </c>
      <c r="F92" s="96" t="s">
        <v>2750</v>
      </c>
      <c r="G92" s="66"/>
      <c r="H92" s="70" t="s">
        <v>1901</v>
      </c>
      <c r="I92" s="71"/>
      <c r="J92" s="71"/>
      <c r="K92" s="70" t="s">
        <v>1901</v>
      </c>
      <c r="L92" s="74">
        <v>28.194516298508926</v>
      </c>
      <c r="M92" s="75">
        <v>3937.2021484375</v>
      </c>
      <c r="N92" s="75">
        <v>8686.9560546875</v>
      </c>
      <c r="O92" s="76"/>
      <c r="P92" s="77"/>
      <c r="Q92" s="77"/>
      <c r="R92" s="48">
        <v>3</v>
      </c>
      <c r="S92" s="81"/>
      <c r="T92" s="81"/>
      <c r="U92" s="49">
        <v>19.133263</v>
      </c>
      <c r="V92" s="49">
        <v>0.001721</v>
      </c>
      <c r="W92" s="49">
        <v>0.002253</v>
      </c>
      <c r="X92" s="49">
        <v>0.556164</v>
      </c>
      <c r="Y92" s="49">
        <v>0.3333333333333333</v>
      </c>
      <c r="Z92" s="49"/>
      <c r="AA92" s="72">
        <v>92</v>
      </c>
      <c r="AB92" s="72"/>
      <c r="AC92" s="73"/>
      <c r="AD92" s="79" t="s">
        <v>1901</v>
      </c>
      <c r="AE92" s="79" t="s">
        <v>2088</v>
      </c>
      <c r="AF92" s="79" t="s">
        <v>2269</v>
      </c>
      <c r="AG92" s="79" t="s">
        <v>2419</v>
      </c>
      <c r="AH92" s="79" t="s">
        <v>2561</v>
      </c>
      <c r="AI92" s="79">
        <v>29438</v>
      </c>
      <c r="AJ92" s="79">
        <v>449</v>
      </c>
      <c r="AK92" s="79">
        <v>898</v>
      </c>
      <c r="AL92" s="79">
        <v>345</v>
      </c>
      <c r="AM92" s="79" t="s">
        <v>2850</v>
      </c>
      <c r="AN92" s="98" t="s">
        <v>2940</v>
      </c>
      <c r="AO92" s="79" t="str">
        <f>REPLACE(INDEX(GroupVertices[Group],MATCH(Vertices[[#This Row],[Vertex]],GroupVertices[Vertex],0)),1,1,"")</f>
        <v>3</v>
      </c>
      <c r="AP92" s="48">
        <v>3</v>
      </c>
      <c r="AQ92" s="49">
        <v>4.761904761904762</v>
      </c>
      <c r="AR92" s="48">
        <v>2</v>
      </c>
      <c r="AS92" s="49">
        <v>3.1746031746031744</v>
      </c>
      <c r="AT92" s="48">
        <v>0</v>
      </c>
      <c r="AU92" s="49">
        <v>0</v>
      </c>
      <c r="AV92" s="48">
        <v>58</v>
      </c>
      <c r="AW92" s="49">
        <v>92.06349206349206</v>
      </c>
      <c r="AX92" s="48">
        <v>63</v>
      </c>
      <c r="AY92" s="119" t="s">
        <v>4889</v>
      </c>
      <c r="AZ92" s="119" t="s">
        <v>4889</v>
      </c>
      <c r="BA92" s="119" t="s">
        <v>4889</v>
      </c>
      <c r="BB92" s="119" t="s">
        <v>4889</v>
      </c>
      <c r="BC92" s="2"/>
      <c r="BD92" s="3"/>
      <c r="BE92" s="3"/>
      <c r="BF92" s="3"/>
      <c r="BG92" s="3"/>
    </row>
    <row r="93" spans="1:59" ht="15">
      <c r="A93" s="65" t="s">
        <v>280</v>
      </c>
      <c r="B93" s="66"/>
      <c r="C93" s="66" t="s">
        <v>65</v>
      </c>
      <c r="D93" s="67">
        <v>176.27696862842976</v>
      </c>
      <c r="E93" s="69">
        <v>90.32110168360798</v>
      </c>
      <c r="F93" s="96" t="s">
        <v>2751</v>
      </c>
      <c r="G93" s="66"/>
      <c r="H93" s="70" t="s">
        <v>1902</v>
      </c>
      <c r="I93" s="71"/>
      <c r="J93" s="71"/>
      <c r="K93" s="70" t="s">
        <v>1902</v>
      </c>
      <c r="L93" s="74">
        <v>171.3354801277335</v>
      </c>
      <c r="M93" s="75">
        <v>1161.9720458984375</v>
      </c>
      <c r="N93" s="75">
        <v>3533.80712890625</v>
      </c>
      <c r="O93" s="76"/>
      <c r="P93" s="77"/>
      <c r="Q93" s="77"/>
      <c r="R93" s="48">
        <v>6</v>
      </c>
      <c r="S93" s="81"/>
      <c r="T93" s="81"/>
      <c r="U93" s="49">
        <v>772.566276</v>
      </c>
      <c r="V93" s="49">
        <v>0.002174</v>
      </c>
      <c r="W93" s="49">
        <v>0.006105</v>
      </c>
      <c r="X93" s="49">
        <v>1.16903</v>
      </c>
      <c r="Y93" s="49">
        <v>0.26666666666666666</v>
      </c>
      <c r="Z93" s="49"/>
      <c r="AA93" s="72">
        <v>93</v>
      </c>
      <c r="AB93" s="72"/>
      <c r="AC93" s="73"/>
      <c r="AD93" s="79" t="s">
        <v>1902</v>
      </c>
      <c r="AE93" s="79" t="s">
        <v>2089</v>
      </c>
      <c r="AF93" s="79" t="s">
        <v>2270</v>
      </c>
      <c r="AG93" s="79" t="s">
        <v>2420</v>
      </c>
      <c r="AH93" s="79" t="s">
        <v>2562</v>
      </c>
      <c r="AI93" s="79">
        <v>183514</v>
      </c>
      <c r="AJ93" s="79">
        <v>252</v>
      </c>
      <c r="AK93" s="79">
        <v>897</v>
      </c>
      <c r="AL93" s="79">
        <v>126</v>
      </c>
      <c r="AM93" s="79" t="s">
        <v>2850</v>
      </c>
      <c r="AN93" s="98" t="s">
        <v>2941</v>
      </c>
      <c r="AO93" s="79" t="str">
        <f>REPLACE(INDEX(GroupVertices[Group],MATCH(Vertices[[#This Row],[Vertex]],GroupVertices[Vertex],0)),1,1,"")</f>
        <v>2</v>
      </c>
      <c r="AP93" s="48">
        <v>1</v>
      </c>
      <c r="AQ93" s="49">
        <v>1.7241379310344827</v>
      </c>
      <c r="AR93" s="48">
        <v>0</v>
      </c>
      <c r="AS93" s="49">
        <v>0</v>
      </c>
      <c r="AT93" s="48">
        <v>0</v>
      </c>
      <c r="AU93" s="49">
        <v>0</v>
      </c>
      <c r="AV93" s="48">
        <v>57</v>
      </c>
      <c r="AW93" s="49">
        <v>98.27586206896552</v>
      </c>
      <c r="AX93" s="48">
        <v>58</v>
      </c>
      <c r="AY93" s="119" t="s">
        <v>4889</v>
      </c>
      <c r="AZ93" s="119" t="s">
        <v>4889</v>
      </c>
      <c r="BA93" s="119" t="s">
        <v>4889</v>
      </c>
      <c r="BB93" s="119" t="s">
        <v>4889</v>
      </c>
      <c r="BC93" s="2"/>
      <c r="BD93" s="3"/>
      <c r="BE93" s="3"/>
      <c r="BF93" s="3"/>
      <c r="BG93" s="3"/>
    </row>
    <row r="94" spans="1:59" ht="15">
      <c r="A94" s="65" t="s">
        <v>281</v>
      </c>
      <c r="B94" s="66"/>
      <c r="C94" s="66" t="s">
        <v>65</v>
      </c>
      <c r="D94" s="67">
        <v>168.32079092477434</v>
      </c>
      <c r="E94" s="69">
        <v>100</v>
      </c>
      <c r="F94" s="96" t="s">
        <v>2752</v>
      </c>
      <c r="G94" s="66"/>
      <c r="H94" s="70" t="s">
        <v>1903</v>
      </c>
      <c r="I94" s="71"/>
      <c r="J94" s="71"/>
      <c r="K94" s="70" t="s">
        <v>1903</v>
      </c>
      <c r="L94" s="74">
        <v>76.41201392111455</v>
      </c>
      <c r="M94" s="75">
        <v>6346.7841796875</v>
      </c>
      <c r="N94" s="75">
        <v>302.0753479003906</v>
      </c>
      <c r="O94" s="76"/>
      <c r="P94" s="77"/>
      <c r="Q94" s="77"/>
      <c r="R94" s="48">
        <v>5</v>
      </c>
      <c r="S94" s="81"/>
      <c r="T94" s="81"/>
      <c r="U94" s="49">
        <v>0</v>
      </c>
      <c r="V94" s="49">
        <v>0.001916</v>
      </c>
      <c r="W94" s="49">
        <v>0.006507</v>
      </c>
      <c r="X94" s="49">
        <v>0.759891</v>
      </c>
      <c r="Y94" s="49">
        <v>1</v>
      </c>
      <c r="Z94" s="49"/>
      <c r="AA94" s="72">
        <v>94</v>
      </c>
      <c r="AB94" s="72"/>
      <c r="AC94" s="73"/>
      <c r="AD94" s="79" t="s">
        <v>1903</v>
      </c>
      <c r="AE94" s="79" t="s">
        <v>2090</v>
      </c>
      <c r="AF94" s="79" t="s">
        <v>2271</v>
      </c>
      <c r="AG94" s="79" t="s">
        <v>2399</v>
      </c>
      <c r="AH94" s="79" t="s">
        <v>2563</v>
      </c>
      <c r="AI94" s="79">
        <v>81339</v>
      </c>
      <c r="AJ94" s="79">
        <v>1406</v>
      </c>
      <c r="AK94" s="79">
        <v>2777</v>
      </c>
      <c r="AL94" s="79">
        <v>694</v>
      </c>
      <c r="AM94" s="79" t="s">
        <v>2850</v>
      </c>
      <c r="AN94" s="98" t="s">
        <v>2942</v>
      </c>
      <c r="AO94" s="79" t="str">
        <f>REPLACE(INDEX(GroupVertices[Group],MATCH(Vertices[[#This Row],[Vertex]],GroupVertices[Vertex],0)),1,1,"")</f>
        <v>6</v>
      </c>
      <c r="AP94" s="48">
        <v>4</v>
      </c>
      <c r="AQ94" s="49">
        <v>7.017543859649122</v>
      </c>
      <c r="AR94" s="48">
        <v>0</v>
      </c>
      <c r="AS94" s="49">
        <v>0</v>
      </c>
      <c r="AT94" s="48">
        <v>0</v>
      </c>
      <c r="AU94" s="49">
        <v>0</v>
      </c>
      <c r="AV94" s="48">
        <v>53</v>
      </c>
      <c r="AW94" s="49">
        <v>92.98245614035088</v>
      </c>
      <c r="AX94" s="48">
        <v>57</v>
      </c>
      <c r="AY94" s="119" t="s">
        <v>4889</v>
      </c>
      <c r="AZ94" s="119" t="s">
        <v>4889</v>
      </c>
      <c r="BA94" s="119" t="s">
        <v>4889</v>
      </c>
      <c r="BB94" s="119" t="s">
        <v>4889</v>
      </c>
      <c r="BC94" s="2"/>
      <c r="BD94" s="3"/>
      <c r="BE94" s="3"/>
      <c r="BF94" s="3"/>
      <c r="BG94" s="3"/>
    </row>
    <row r="95" spans="1:59" ht="15">
      <c r="A95" s="65" t="s">
        <v>283</v>
      </c>
      <c r="B95" s="66"/>
      <c r="C95" s="66" t="s">
        <v>65</v>
      </c>
      <c r="D95" s="67">
        <v>167.7596730727309</v>
      </c>
      <c r="E95" s="69">
        <v>87.06173539974179</v>
      </c>
      <c r="F95" s="96" t="s">
        <v>2753</v>
      </c>
      <c r="G95" s="66"/>
      <c r="H95" s="70" t="s">
        <v>1904</v>
      </c>
      <c r="I95" s="71"/>
      <c r="J95" s="71"/>
      <c r="K95" s="70" t="s">
        <v>1904</v>
      </c>
      <c r="L95" s="74">
        <v>69.71743601570817</v>
      </c>
      <c r="M95" s="75">
        <v>6620.4677734375</v>
      </c>
      <c r="N95" s="75">
        <v>1255.9940185546875</v>
      </c>
      <c r="O95" s="76"/>
      <c r="P95" s="77"/>
      <c r="Q95" s="77"/>
      <c r="R95" s="48">
        <v>16</v>
      </c>
      <c r="S95" s="81"/>
      <c r="T95" s="81"/>
      <c r="U95" s="49">
        <v>1032.727752</v>
      </c>
      <c r="V95" s="49">
        <v>0.002445</v>
      </c>
      <c r="W95" s="49">
        <v>0.018008</v>
      </c>
      <c r="X95" s="49">
        <v>2.235194</v>
      </c>
      <c r="Y95" s="49">
        <v>0.16666666666666666</v>
      </c>
      <c r="Z95" s="49"/>
      <c r="AA95" s="72">
        <v>95</v>
      </c>
      <c r="AB95" s="72"/>
      <c r="AC95" s="73"/>
      <c r="AD95" s="79" t="s">
        <v>1904</v>
      </c>
      <c r="AE95" s="79" t="s">
        <v>2091</v>
      </c>
      <c r="AF95" s="79" t="s">
        <v>2272</v>
      </c>
      <c r="AG95" s="79" t="s">
        <v>2365</v>
      </c>
      <c r="AH95" s="79" t="s">
        <v>2564</v>
      </c>
      <c r="AI95" s="79">
        <v>74133</v>
      </c>
      <c r="AJ95" s="79">
        <v>1034</v>
      </c>
      <c r="AK95" s="79">
        <v>567</v>
      </c>
      <c r="AL95" s="79">
        <v>282</v>
      </c>
      <c r="AM95" s="79" t="s">
        <v>2850</v>
      </c>
      <c r="AN95" s="98" t="s">
        <v>2943</v>
      </c>
      <c r="AO95" s="79" t="str">
        <f>REPLACE(INDEX(GroupVertices[Group],MATCH(Vertices[[#This Row],[Vertex]],GroupVertices[Vertex],0)),1,1,"")</f>
        <v>6</v>
      </c>
      <c r="AP95" s="48">
        <v>2</v>
      </c>
      <c r="AQ95" s="49">
        <v>4.081632653061225</v>
      </c>
      <c r="AR95" s="48">
        <v>1</v>
      </c>
      <c r="AS95" s="49">
        <v>2.0408163265306123</v>
      </c>
      <c r="AT95" s="48">
        <v>0</v>
      </c>
      <c r="AU95" s="49">
        <v>0</v>
      </c>
      <c r="AV95" s="48">
        <v>46</v>
      </c>
      <c r="AW95" s="49">
        <v>93.87755102040816</v>
      </c>
      <c r="AX95" s="48">
        <v>49</v>
      </c>
      <c r="AY95" s="119" t="s">
        <v>4889</v>
      </c>
      <c r="AZ95" s="119" t="s">
        <v>4889</v>
      </c>
      <c r="BA95" s="119" t="s">
        <v>4889</v>
      </c>
      <c r="BB95" s="119" t="s">
        <v>4889</v>
      </c>
      <c r="BC95" s="2"/>
      <c r="BD95" s="3"/>
      <c r="BE95" s="3"/>
      <c r="BF95" s="3"/>
      <c r="BG95" s="3"/>
    </row>
    <row r="96" spans="1:59" ht="15">
      <c r="A96" s="65" t="s">
        <v>284</v>
      </c>
      <c r="B96" s="66"/>
      <c r="C96" s="66" t="s">
        <v>65</v>
      </c>
      <c r="D96" s="67">
        <v>179.45235370870734</v>
      </c>
      <c r="E96" s="69">
        <v>100</v>
      </c>
      <c r="F96" s="96" t="s">
        <v>2754</v>
      </c>
      <c r="G96" s="66"/>
      <c r="H96" s="70" t="s">
        <v>1905</v>
      </c>
      <c r="I96" s="71"/>
      <c r="J96" s="71"/>
      <c r="K96" s="70" t="s">
        <v>1905</v>
      </c>
      <c r="L96" s="74">
        <v>209.22032503538912</v>
      </c>
      <c r="M96" s="75">
        <v>6518.49169921875</v>
      </c>
      <c r="N96" s="75">
        <v>480.5901184082031</v>
      </c>
      <c r="O96" s="76"/>
      <c r="P96" s="77"/>
      <c r="Q96" s="77"/>
      <c r="R96" s="48">
        <v>5</v>
      </c>
      <c r="S96" s="81"/>
      <c r="T96" s="81"/>
      <c r="U96" s="49">
        <v>0</v>
      </c>
      <c r="V96" s="49">
        <v>0.001916</v>
      </c>
      <c r="W96" s="49">
        <v>0.006507</v>
      </c>
      <c r="X96" s="49">
        <v>0.759891</v>
      </c>
      <c r="Y96" s="49">
        <v>1</v>
      </c>
      <c r="Z96" s="49"/>
      <c r="AA96" s="72">
        <v>96</v>
      </c>
      <c r="AB96" s="72"/>
      <c r="AC96" s="73"/>
      <c r="AD96" s="79" t="s">
        <v>1905</v>
      </c>
      <c r="AE96" s="79" t="s">
        <v>2092</v>
      </c>
      <c r="AF96" s="79" t="s">
        <v>2273</v>
      </c>
      <c r="AG96" s="79" t="s">
        <v>2421</v>
      </c>
      <c r="AH96" s="79" t="s">
        <v>2565</v>
      </c>
      <c r="AI96" s="79">
        <v>224293</v>
      </c>
      <c r="AJ96" s="79">
        <v>2124</v>
      </c>
      <c r="AK96" s="79">
        <v>1595</v>
      </c>
      <c r="AL96" s="79">
        <v>691</v>
      </c>
      <c r="AM96" s="79" t="s">
        <v>2850</v>
      </c>
      <c r="AN96" s="98" t="s">
        <v>2944</v>
      </c>
      <c r="AO96" s="79" t="str">
        <f>REPLACE(INDEX(GroupVertices[Group],MATCH(Vertices[[#This Row],[Vertex]],GroupVertices[Vertex],0)),1,1,"")</f>
        <v>6</v>
      </c>
      <c r="AP96" s="48">
        <v>1</v>
      </c>
      <c r="AQ96" s="49">
        <v>7.142857142857143</v>
      </c>
      <c r="AR96" s="48">
        <v>0</v>
      </c>
      <c r="AS96" s="49">
        <v>0</v>
      </c>
      <c r="AT96" s="48">
        <v>0</v>
      </c>
      <c r="AU96" s="49">
        <v>0</v>
      </c>
      <c r="AV96" s="48">
        <v>13</v>
      </c>
      <c r="AW96" s="49">
        <v>92.85714285714286</v>
      </c>
      <c r="AX96" s="48">
        <v>14</v>
      </c>
      <c r="AY96" s="119" t="s">
        <v>4889</v>
      </c>
      <c r="AZ96" s="119" t="s">
        <v>4889</v>
      </c>
      <c r="BA96" s="119" t="s">
        <v>4889</v>
      </c>
      <c r="BB96" s="119" t="s">
        <v>4889</v>
      </c>
      <c r="BC96" s="2"/>
      <c r="BD96" s="3"/>
      <c r="BE96" s="3"/>
      <c r="BF96" s="3"/>
      <c r="BG96" s="3"/>
    </row>
    <row r="97" spans="1:59" ht="15">
      <c r="A97" s="65" t="s">
        <v>367</v>
      </c>
      <c r="B97" s="66"/>
      <c r="C97" s="66" t="s">
        <v>65</v>
      </c>
      <c r="D97" s="67">
        <v>171.06455287795274</v>
      </c>
      <c r="E97" s="69">
        <v>99.18359653293393</v>
      </c>
      <c r="F97" s="96" t="s">
        <v>2755</v>
      </c>
      <c r="G97" s="66"/>
      <c r="H97" s="70" t="s">
        <v>1906</v>
      </c>
      <c r="I97" s="71"/>
      <c r="J97" s="71"/>
      <c r="K97" s="70" t="s">
        <v>1906</v>
      </c>
      <c r="L97" s="74">
        <v>109.14725498063424</v>
      </c>
      <c r="M97" s="75">
        <v>7818.76708984375</v>
      </c>
      <c r="N97" s="75">
        <v>6860.09130859375</v>
      </c>
      <c r="O97" s="76"/>
      <c r="P97" s="77"/>
      <c r="Q97" s="77"/>
      <c r="R97" s="48">
        <v>5</v>
      </c>
      <c r="S97" s="81"/>
      <c r="T97" s="81"/>
      <c r="U97" s="49">
        <v>65.165039</v>
      </c>
      <c r="V97" s="49">
        <v>0.001949</v>
      </c>
      <c r="W97" s="49">
        <v>0.006289</v>
      </c>
      <c r="X97" s="49">
        <v>0.795844</v>
      </c>
      <c r="Y97" s="49">
        <v>0.2</v>
      </c>
      <c r="Z97" s="49"/>
      <c r="AA97" s="72">
        <v>97</v>
      </c>
      <c r="AB97" s="72"/>
      <c r="AC97" s="73"/>
      <c r="AD97" s="79" t="s">
        <v>1906</v>
      </c>
      <c r="AE97" s="79" t="s">
        <v>2093</v>
      </c>
      <c r="AF97" s="79" t="s">
        <v>2274</v>
      </c>
      <c r="AG97" s="79" t="s">
        <v>2365</v>
      </c>
      <c r="AH97" s="79" t="s">
        <v>2566</v>
      </c>
      <c r="AI97" s="79">
        <v>116575</v>
      </c>
      <c r="AJ97" s="79">
        <v>2476</v>
      </c>
      <c r="AK97" s="79">
        <v>912</v>
      </c>
      <c r="AL97" s="79">
        <v>374</v>
      </c>
      <c r="AM97" s="79" t="s">
        <v>2850</v>
      </c>
      <c r="AN97" s="98" t="s">
        <v>2945</v>
      </c>
      <c r="AO97" s="79" t="str">
        <f>REPLACE(INDEX(GroupVertices[Group],MATCH(Vertices[[#This Row],[Vertex]],GroupVertices[Vertex],0)),1,1,"")</f>
        <v>7</v>
      </c>
      <c r="AP97" s="48">
        <v>1</v>
      </c>
      <c r="AQ97" s="49">
        <v>2.4390243902439024</v>
      </c>
      <c r="AR97" s="48">
        <v>1</v>
      </c>
      <c r="AS97" s="49">
        <v>2.4390243902439024</v>
      </c>
      <c r="AT97" s="48">
        <v>0</v>
      </c>
      <c r="AU97" s="49">
        <v>0</v>
      </c>
      <c r="AV97" s="48">
        <v>39</v>
      </c>
      <c r="AW97" s="49">
        <v>95.1219512195122</v>
      </c>
      <c r="AX97" s="48">
        <v>41</v>
      </c>
      <c r="AY97" s="48"/>
      <c r="AZ97" s="48"/>
      <c r="BA97" s="48"/>
      <c r="BB97" s="48"/>
      <c r="BC97" s="2"/>
      <c r="BD97" s="3"/>
      <c r="BE97" s="3"/>
      <c r="BF97" s="3"/>
      <c r="BG97" s="3"/>
    </row>
    <row r="98" spans="1:59" ht="15">
      <c r="A98" s="65" t="s">
        <v>285</v>
      </c>
      <c r="B98" s="66"/>
      <c r="C98" s="66" t="s">
        <v>65</v>
      </c>
      <c r="D98" s="67">
        <v>171.3321078237786</v>
      </c>
      <c r="E98" s="69">
        <v>97.15630507024272</v>
      </c>
      <c r="F98" s="96" t="s">
        <v>2756</v>
      </c>
      <c r="G98" s="66"/>
      <c r="H98" s="70" t="s">
        <v>1907</v>
      </c>
      <c r="I98" s="71"/>
      <c r="J98" s="71"/>
      <c r="K98" s="70" t="s">
        <v>1907</v>
      </c>
      <c r="L98" s="74">
        <v>112.33939620780276</v>
      </c>
      <c r="M98" s="75">
        <v>8327.798828125</v>
      </c>
      <c r="N98" s="75">
        <v>7079.78271484375</v>
      </c>
      <c r="O98" s="76"/>
      <c r="P98" s="77"/>
      <c r="Q98" s="77"/>
      <c r="R98" s="48">
        <v>12</v>
      </c>
      <c r="S98" s="81"/>
      <c r="T98" s="81"/>
      <c r="U98" s="49">
        <v>226.982734</v>
      </c>
      <c r="V98" s="49">
        <v>0.00232</v>
      </c>
      <c r="W98" s="49">
        <v>0.025</v>
      </c>
      <c r="X98" s="49">
        <v>1.578045</v>
      </c>
      <c r="Y98" s="49">
        <v>0.36363636363636365</v>
      </c>
      <c r="Z98" s="49"/>
      <c r="AA98" s="72">
        <v>98</v>
      </c>
      <c r="AB98" s="72"/>
      <c r="AC98" s="73"/>
      <c r="AD98" s="79" t="s">
        <v>1907</v>
      </c>
      <c r="AE98" s="79" t="s">
        <v>2094</v>
      </c>
      <c r="AF98" s="79" t="s">
        <v>2275</v>
      </c>
      <c r="AG98" s="79" t="s">
        <v>2382</v>
      </c>
      <c r="AH98" s="79" t="s">
        <v>2567</v>
      </c>
      <c r="AI98" s="79">
        <v>120011</v>
      </c>
      <c r="AJ98" s="79">
        <v>818</v>
      </c>
      <c r="AK98" s="79">
        <v>2433</v>
      </c>
      <c r="AL98" s="79">
        <v>101</v>
      </c>
      <c r="AM98" s="79" t="s">
        <v>2850</v>
      </c>
      <c r="AN98" s="98" t="s">
        <v>2946</v>
      </c>
      <c r="AO98" s="79" t="str">
        <f>REPLACE(INDEX(GroupVertices[Group],MATCH(Vertices[[#This Row],[Vertex]],GroupVertices[Vertex],0)),1,1,"")</f>
        <v>7</v>
      </c>
      <c r="AP98" s="48">
        <v>10</v>
      </c>
      <c r="AQ98" s="49">
        <v>4.25531914893617</v>
      </c>
      <c r="AR98" s="48">
        <v>0</v>
      </c>
      <c r="AS98" s="49">
        <v>0</v>
      </c>
      <c r="AT98" s="48">
        <v>0</v>
      </c>
      <c r="AU98" s="49">
        <v>0</v>
      </c>
      <c r="AV98" s="48">
        <v>225</v>
      </c>
      <c r="AW98" s="49">
        <v>95.74468085106383</v>
      </c>
      <c r="AX98" s="48">
        <v>235</v>
      </c>
      <c r="AY98" s="119" t="s">
        <v>4889</v>
      </c>
      <c r="AZ98" s="119" t="s">
        <v>4889</v>
      </c>
      <c r="BA98" s="119" t="s">
        <v>4889</v>
      </c>
      <c r="BB98" s="119" t="s">
        <v>4889</v>
      </c>
      <c r="BC98" s="2"/>
      <c r="BD98" s="3"/>
      <c r="BE98" s="3"/>
      <c r="BF98" s="3"/>
      <c r="BG98" s="3"/>
    </row>
    <row r="99" spans="1:59" ht="15">
      <c r="A99" s="65" t="s">
        <v>286</v>
      </c>
      <c r="B99" s="66"/>
      <c r="C99" s="66" t="s">
        <v>65</v>
      </c>
      <c r="D99" s="67">
        <v>340.40362887856304</v>
      </c>
      <c r="E99" s="69">
        <v>99.03328499937045</v>
      </c>
      <c r="F99" s="96" t="s">
        <v>2757</v>
      </c>
      <c r="G99" s="66"/>
      <c r="H99" s="70" t="s">
        <v>1908</v>
      </c>
      <c r="I99" s="71"/>
      <c r="J99" s="71"/>
      <c r="K99" s="70" t="s">
        <v>1908</v>
      </c>
      <c r="L99" s="74">
        <v>2129.495801345911</v>
      </c>
      <c r="M99" s="75">
        <v>7101.87451171875</v>
      </c>
      <c r="N99" s="75">
        <v>8380.7568359375</v>
      </c>
      <c r="O99" s="76"/>
      <c r="P99" s="77"/>
      <c r="Q99" s="77"/>
      <c r="R99" s="48">
        <v>6</v>
      </c>
      <c r="S99" s="81"/>
      <c r="T99" s="81"/>
      <c r="U99" s="49">
        <v>77.162853</v>
      </c>
      <c r="V99" s="49">
        <v>0.002096</v>
      </c>
      <c r="W99" s="49">
        <v>0.007475</v>
      </c>
      <c r="X99" s="49">
        <v>0.897823</v>
      </c>
      <c r="Y99" s="49">
        <v>0.06666666666666667</v>
      </c>
      <c r="Z99" s="49"/>
      <c r="AA99" s="72">
        <v>99</v>
      </c>
      <c r="AB99" s="72"/>
      <c r="AC99" s="73"/>
      <c r="AD99" s="79" t="s">
        <v>1908</v>
      </c>
      <c r="AE99" s="79" t="s">
        <v>2095</v>
      </c>
      <c r="AF99" s="79" t="s">
        <v>2276</v>
      </c>
      <c r="AG99" s="79" t="s">
        <v>2374</v>
      </c>
      <c r="AH99" s="79" t="s">
        <v>2568</v>
      </c>
      <c r="AI99" s="79">
        <v>2291265</v>
      </c>
      <c r="AJ99" s="79">
        <v>6172</v>
      </c>
      <c r="AK99" s="79">
        <v>25164</v>
      </c>
      <c r="AL99" s="79">
        <v>8498</v>
      </c>
      <c r="AM99" s="79" t="s">
        <v>2850</v>
      </c>
      <c r="AN99" s="98" t="s">
        <v>2947</v>
      </c>
      <c r="AO99" s="79" t="str">
        <f>REPLACE(INDEX(GroupVertices[Group],MATCH(Vertices[[#This Row],[Vertex]],GroupVertices[Vertex],0)),1,1,"")</f>
        <v>4</v>
      </c>
      <c r="AP99" s="48">
        <v>9</v>
      </c>
      <c r="AQ99" s="49">
        <v>4.072398190045249</v>
      </c>
      <c r="AR99" s="48">
        <v>2</v>
      </c>
      <c r="AS99" s="49">
        <v>0.9049773755656109</v>
      </c>
      <c r="AT99" s="48">
        <v>0</v>
      </c>
      <c r="AU99" s="49">
        <v>0</v>
      </c>
      <c r="AV99" s="48">
        <v>210</v>
      </c>
      <c r="AW99" s="49">
        <v>95.02262443438914</v>
      </c>
      <c r="AX99" s="48">
        <v>221</v>
      </c>
      <c r="AY99" s="119" t="s">
        <v>4889</v>
      </c>
      <c r="AZ99" s="119" t="s">
        <v>4889</v>
      </c>
      <c r="BA99" s="119" t="s">
        <v>4889</v>
      </c>
      <c r="BB99" s="119" t="s">
        <v>4889</v>
      </c>
      <c r="BC99" s="2"/>
      <c r="BD99" s="3"/>
      <c r="BE99" s="3"/>
      <c r="BF99" s="3"/>
      <c r="BG99" s="3"/>
    </row>
    <row r="100" spans="1:59" ht="15">
      <c r="A100" s="65" t="s">
        <v>287</v>
      </c>
      <c r="B100" s="66"/>
      <c r="C100" s="66" t="s">
        <v>65</v>
      </c>
      <c r="D100" s="67">
        <v>200.52324011023452</v>
      </c>
      <c r="E100" s="69">
        <v>99.80389999204456</v>
      </c>
      <c r="F100" s="96" t="s">
        <v>2758</v>
      </c>
      <c r="G100" s="66"/>
      <c r="H100" s="70" t="s">
        <v>1909</v>
      </c>
      <c r="I100" s="71"/>
      <c r="J100" s="71"/>
      <c r="K100" s="70" t="s">
        <v>1909</v>
      </c>
      <c r="L100" s="74">
        <v>460.6125950144688</v>
      </c>
      <c r="M100" s="75">
        <v>7899.25244140625</v>
      </c>
      <c r="N100" s="75">
        <v>7214.30078125</v>
      </c>
      <c r="O100" s="76"/>
      <c r="P100" s="77"/>
      <c r="Q100" s="77"/>
      <c r="R100" s="48">
        <v>3</v>
      </c>
      <c r="S100" s="81"/>
      <c r="T100" s="81"/>
      <c r="U100" s="49">
        <v>15.652634</v>
      </c>
      <c r="V100" s="49">
        <v>0.001709</v>
      </c>
      <c r="W100" s="49">
        <v>0.001932</v>
      </c>
      <c r="X100" s="49">
        <v>0.577063</v>
      </c>
      <c r="Y100" s="49">
        <v>0</v>
      </c>
      <c r="Z100" s="49"/>
      <c r="AA100" s="72">
        <v>100</v>
      </c>
      <c r="AB100" s="72"/>
      <c r="AC100" s="73"/>
      <c r="AD100" s="79" t="s">
        <v>1909</v>
      </c>
      <c r="AE100" s="79" t="s">
        <v>2096</v>
      </c>
      <c r="AF100" s="79" t="s">
        <v>2277</v>
      </c>
      <c r="AG100" s="79" t="s">
        <v>2422</v>
      </c>
      <c r="AH100" s="79" t="s">
        <v>2569</v>
      </c>
      <c r="AI100" s="79">
        <v>494890</v>
      </c>
      <c r="AJ100" s="79">
        <v>561</v>
      </c>
      <c r="AK100" s="79">
        <v>4368</v>
      </c>
      <c r="AL100" s="79">
        <v>362</v>
      </c>
      <c r="AM100" s="79" t="s">
        <v>2850</v>
      </c>
      <c r="AN100" s="98" t="s">
        <v>2948</v>
      </c>
      <c r="AO100" s="79" t="str">
        <f>REPLACE(INDEX(GroupVertices[Group],MATCH(Vertices[[#This Row],[Vertex]],GroupVertices[Vertex],0)),1,1,"")</f>
        <v>7</v>
      </c>
      <c r="AP100" s="48">
        <v>2</v>
      </c>
      <c r="AQ100" s="49">
        <v>4.545454545454546</v>
      </c>
      <c r="AR100" s="48">
        <v>2</v>
      </c>
      <c r="AS100" s="49">
        <v>4.545454545454546</v>
      </c>
      <c r="AT100" s="48">
        <v>0</v>
      </c>
      <c r="AU100" s="49">
        <v>0</v>
      </c>
      <c r="AV100" s="48">
        <v>40</v>
      </c>
      <c r="AW100" s="49">
        <v>90.9090909090909</v>
      </c>
      <c r="AX100" s="48">
        <v>44</v>
      </c>
      <c r="AY100" s="119" t="s">
        <v>4889</v>
      </c>
      <c r="AZ100" s="119" t="s">
        <v>4889</v>
      </c>
      <c r="BA100" s="119" t="s">
        <v>4889</v>
      </c>
      <c r="BB100" s="119" t="s">
        <v>4889</v>
      </c>
      <c r="BC100" s="2"/>
      <c r="BD100" s="3"/>
      <c r="BE100" s="3"/>
      <c r="BF100" s="3"/>
      <c r="BG100" s="3"/>
    </row>
    <row r="101" spans="1:59" ht="15">
      <c r="A101" s="65" t="s">
        <v>288</v>
      </c>
      <c r="B101" s="66"/>
      <c r="C101" s="66" t="s">
        <v>65</v>
      </c>
      <c r="D101" s="67">
        <v>217.09124529747953</v>
      </c>
      <c r="E101" s="69">
        <v>92.268436894925</v>
      </c>
      <c r="F101" s="96" t="s">
        <v>2759</v>
      </c>
      <c r="G101" s="66"/>
      <c r="H101" s="70" t="s">
        <v>1910</v>
      </c>
      <c r="I101" s="71"/>
      <c r="J101" s="71"/>
      <c r="K101" s="70" t="s">
        <v>1910</v>
      </c>
      <c r="L101" s="74">
        <v>658.2819456852035</v>
      </c>
      <c r="M101" s="75">
        <v>4040.233154296875</v>
      </c>
      <c r="N101" s="75">
        <v>7848.99560546875</v>
      </c>
      <c r="O101" s="76"/>
      <c r="P101" s="77"/>
      <c r="Q101" s="77"/>
      <c r="R101" s="48">
        <v>14</v>
      </c>
      <c r="S101" s="81"/>
      <c r="T101" s="81"/>
      <c r="U101" s="49">
        <v>617.130661</v>
      </c>
      <c r="V101" s="49">
        <v>0.002392</v>
      </c>
      <c r="W101" s="49">
        <v>0.019422</v>
      </c>
      <c r="X101" s="49">
        <v>1.953222</v>
      </c>
      <c r="Y101" s="49">
        <v>0.1978021978021978</v>
      </c>
      <c r="Z101" s="49"/>
      <c r="AA101" s="72">
        <v>101</v>
      </c>
      <c r="AB101" s="72"/>
      <c r="AC101" s="73"/>
      <c r="AD101" s="79" t="s">
        <v>1910</v>
      </c>
      <c r="AE101" s="79" t="s">
        <v>2097</v>
      </c>
      <c r="AF101" s="79" t="s">
        <v>2278</v>
      </c>
      <c r="AG101" s="79" t="s">
        <v>2365</v>
      </c>
      <c r="AH101" s="79" t="s">
        <v>2570</v>
      </c>
      <c r="AI101" s="79">
        <v>707660</v>
      </c>
      <c r="AJ101" s="79">
        <v>6850</v>
      </c>
      <c r="AK101" s="79">
        <v>5442</v>
      </c>
      <c r="AL101" s="79">
        <v>1115</v>
      </c>
      <c r="AM101" s="79" t="s">
        <v>2850</v>
      </c>
      <c r="AN101" s="98" t="s">
        <v>2949</v>
      </c>
      <c r="AO101" s="79" t="str">
        <f>REPLACE(INDEX(GroupVertices[Group],MATCH(Vertices[[#This Row],[Vertex]],GroupVertices[Vertex],0)),1,1,"")</f>
        <v>3</v>
      </c>
      <c r="AP101" s="48">
        <v>1</v>
      </c>
      <c r="AQ101" s="49">
        <v>3.7037037037037037</v>
      </c>
      <c r="AR101" s="48">
        <v>1</v>
      </c>
      <c r="AS101" s="49">
        <v>3.7037037037037037</v>
      </c>
      <c r="AT101" s="48">
        <v>0</v>
      </c>
      <c r="AU101" s="49">
        <v>0</v>
      </c>
      <c r="AV101" s="48">
        <v>25</v>
      </c>
      <c r="AW101" s="49">
        <v>92.5925925925926</v>
      </c>
      <c r="AX101" s="48">
        <v>27</v>
      </c>
      <c r="AY101" s="119" t="s">
        <v>4889</v>
      </c>
      <c r="AZ101" s="119" t="s">
        <v>4889</v>
      </c>
      <c r="BA101" s="119" t="s">
        <v>4889</v>
      </c>
      <c r="BB101" s="119" t="s">
        <v>4889</v>
      </c>
      <c r="BC101" s="2"/>
      <c r="BD101" s="3"/>
      <c r="BE101" s="3"/>
      <c r="BF101" s="3"/>
      <c r="BG101" s="3"/>
    </row>
    <row r="102" spans="1:59" ht="15">
      <c r="A102" s="65" t="s">
        <v>289</v>
      </c>
      <c r="B102" s="66"/>
      <c r="C102" s="66" t="s">
        <v>65</v>
      </c>
      <c r="D102" s="67">
        <v>165.47323073446387</v>
      </c>
      <c r="E102" s="69">
        <v>99.4489206730423</v>
      </c>
      <c r="F102" s="96" t="s">
        <v>2760</v>
      </c>
      <c r="G102" s="66"/>
      <c r="H102" s="70" t="s">
        <v>1911</v>
      </c>
      <c r="I102" s="71"/>
      <c r="J102" s="71"/>
      <c r="K102" s="70" t="s">
        <v>1911</v>
      </c>
      <c r="L102" s="74">
        <v>42.438378142207306</v>
      </c>
      <c r="M102" s="75">
        <v>3783.15185546875</v>
      </c>
      <c r="N102" s="75">
        <v>7730.2978515625</v>
      </c>
      <c r="O102" s="76"/>
      <c r="P102" s="77"/>
      <c r="Q102" s="77"/>
      <c r="R102" s="48">
        <v>5</v>
      </c>
      <c r="S102" s="81"/>
      <c r="T102" s="81"/>
      <c r="U102" s="49">
        <v>43.986959</v>
      </c>
      <c r="V102" s="49">
        <v>0.001953</v>
      </c>
      <c r="W102" s="49">
        <v>0.005399</v>
      </c>
      <c r="X102" s="49">
        <v>0.814084</v>
      </c>
      <c r="Y102" s="49">
        <v>0.4</v>
      </c>
      <c r="Z102" s="49"/>
      <c r="AA102" s="72">
        <v>102</v>
      </c>
      <c r="AB102" s="72"/>
      <c r="AC102" s="73"/>
      <c r="AD102" s="79" t="s">
        <v>1911</v>
      </c>
      <c r="AE102" s="79" t="s">
        <v>2098</v>
      </c>
      <c r="AF102" s="79" t="s">
        <v>2279</v>
      </c>
      <c r="AG102" s="79" t="s">
        <v>2364</v>
      </c>
      <c r="AH102" s="79" t="s">
        <v>2571</v>
      </c>
      <c r="AI102" s="79">
        <v>44770</v>
      </c>
      <c r="AJ102" s="79">
        <v>446</v>
      </c>
      <c r="AK102" s="79">
        <v>559</v>
      </c>
      <c r="AL102" s="79">
        <v>56</v>
      </c>
      <c r="AM102" s="79" t="s">
        <v>2850</v>
      </c>
      <c r="AN102" s="98" t="s">
        <v>2950</v>
      </c>
      <c r="AO102" s="79" t="str">
        <f>REPLACE(INDEX(GroupVertices[Group],MATCH(Vertices[[#This Row],[Vertex]],GroupVertices[Vertex],0)),1,1,"")</f>
        <v>3</v>
      </c>
      <c r="AP102" s="48">
        <v>5</v>
      </c>
      <c r="AQ102" s="49">
        <v>4</v>
      </c>
      <c r="AR102" s="48">
        <v>2</v>
      </c>
      <c r="AS102" s="49">
        <v>1.6</v>
      </c>
      <c r="AT102" s="48">
        <v>0</v>
      </c>
      <c r="AU102" s="49">
        <v>0</v>
      </c>
      <c r="AV102" s="48">
        <v>118</v>
      </c>
      <c r="AW102" s="49">
        <v>94.4</v>
      </c>
      <c r="AX102" s="48">
        <v>125</v>
      </c>
      <c r="AY102" s="119" t="s">
        <v>4889</v>
      </c>
      <c r="AZ102" s="119" t="s">
        <v>4889</v>
      </c>
      <c r="BA102" s="119" t="s">
        <v>4889</v>
      </c>
      <c r="BB102" s="119" t="s">
        <v>4889</v>
      </c>
      <c r="BC102" s="2"/>
      <c r="BD102" s="3"/>
      <c r="BE102" s="3"/>
      <c r="BF102" s="3"/>
      <c r="BG102" s="3"/>
    </row>
    <row r="103" spans="1:59" ht="15">
      <c r="A103" s="65" t="s">
        <v>368</v>
      </c>
      <c r="B103" s="66"/>
      <c r="C103" s="66" t="s">
        <v>65</v>
      </c>
      <c r="D103" s="67">
        <v>181.1761987001781</v>
      </c>
      <c r="E103" s="69">
        <v>99.72362059968943</v>
      </c>
      <c r="F103" s="96" t="s">
        <v>2761</v>
      </c>
      <c r="G103" s="66"/>
      <c r="H103" s="70" t="s">
        <v>1912</v>
      </c>
      <c r="I103" s="71"/>
      <c r="J103" s="71"/>
      <c r="K103" s="70" t="s">
        <v>1912</v>
      </c>
      <c r="L103" s="74">
        <v>229.78715346584795</v>
      </c>
      <c r="M103" s="75">
        <v>3367.144287109375</v>
      </c>
      <c r="N103" s="75">
        <v>8492.345703125</v>
      </c>
      <c r="O103" s="76"/>
      <c r="P103" s="77"/>
      <c r="Q103" s="77"/>
      <c r="R103" s="48">
        <v>3</v>
      </c>
      <c r="S103" s="81"/>
      <c r="T103" s="81"/>
      <c r="U103" s="49">
        <v>22.060507</v>
      </c>
      <c r="V103" s="49">
        <v>0.001876</v>
      </c>
      <c r="W103" s="49">
        <v>0.002993</v>
      </c>
      <c r="X103" s="49">
        <v>0.566751</v>
      </c>
      <c r="Y103" s="49">
        <v>0.3333333333333333</v>
      </c>
      <c r="Z103" s="49"/>
      <c r="AA103" s="72">
        <v>103</v>
      </c>
      <c r="AB103" s="72"/>
      <c r="AC103" s="73"/>
      <c r="AD103" s="79" t="s">
        <v>1912</v>
      </c>
      <c r="AE103" s="79" t="s">
        <v>2099</v>
      </c>
      <c r="AF103" s="79" t="s">
        <v>2280</v>
      </c>
      <c r="AG103" s="79" t="s">
        <v>2423</v>
      </c>
      <c r="AH103" s="79" t="s">
        <v>2572</v>
      </c>
      <c r="AI103" s="79">
        <v>246431</v>
      </c>
      <c r="AJ103" s="79">
        <v>382</v>
      </c>
      <c r="AK103" s="79">
        <v>2392</v>
      </c>
      <c r="AL103" s="79">
        <v>466</v>
      </c>
      <c r="AM103" s="79" t="s">
        <v>2850</v>
      </c>
      <c r="AN103" s="98" t="s">
        <v>2951</v>
      </c>
      <c r="AO103" s="79" t="str">
        <f>REPLACE(INDEX(GroupVertices[Group],MATCH(Vertices[[#This Row],[Vertex]],GroupVertices[Vertex],0)),1,1,"")</f>
        <v>3</v>
      </c>
      <c r="AP103" s="48">
        <v>12</v>
      </c>
      <c r="AQ103" s="49">
        <v>4.166666666666667</v>
      </c>
      <c r="AR103" s="48">
        <v>7</v>
      </c>
      <c r="AS103" s="49">
        <v>2.4305555555555554</v>
      </c>
      <c r="AT103" s="48">
        <v>0</v>
      </c>
      <c r="AU103" s="49">
        <v>0</v>
      </c>
      <c r="AV103" s="48">
        <v>269</v>
      </c>
      <c r="AW103" s="49">
        <v>93.40277777777777</v>
      </c>
      <c r="AX103" s="48">
        <v>288</v>
      </c>
      <c r="AY103" s="48"/>
      <c r="AZ103" s="48"/>
      <c r="BA103" s="48"/>
      <c r="BB103" s="48"/>
      <c r="BC103" s="2"/>
      <c r="BD103" s="3"/>
      <c r="BE103" s="3"/>
      <c r="BF103" s="3"/>
      <c r="BG103" s="3"/>
    </row>
    <row r="104" spans="1:59" ht="15">
      <c r="A104" s="65" t="s">
        <v>369</v>
      </c>
      <c r="B104" s="66"/>
      <c r="C104" s="66" t="s">
        <v>65</v>
      </c>
      <c r="D104" s="67">
        <v>163.01773665365084</v>
      </c>
      <c r="E104" s="69">
        <v>100</v>
      </c>
      <c r="F104" s="96" t="s">
        <v>2762</v>
      </c>
      <c r="G104" s="66"/>
      <c r="H104" s="70" t="s">
        <v>1913</v>
      </c>
      <c r="I104" s="71"/>
      <c r="J104" s="71"/>
      <c r="K104" s="70" t="s">
        <v>1913</v>
      </c>
      <c r="L104" s="74">
        <v>13.14239983675566</v>
      </c>
      <c r="M104" s="75">
        <v>4329.44189453125</v>
      </c>
      <c r="N104" s="75">
        <v>8411.0234375</v>
      </c>
      <c r="O104" s="76"/>
      <c r="P104" s="77"/>
      <c r="Q104" s="77"/>
      <c r="R104" s="48">
        <v>3</v>
      </c>
      <c r="S104" s="81"/>
      <c r="T104" s="81"/>
      <c r="U104" s="49">
        <v>0</v>
      </c>
      <c r="V104" s="49">
        <v>0.00189</v>
      </c>
      <c r="W104" s="49">
        <v>0.005642</v>
      </c>
      <c r="X104" s="49">
        <v>0.51995</v>
      </c>
      <c r="Y104" s="49">
        <v>1</v>
      </c>
      <c r="Z104" s="49"/>
      <c r="AA104" s="72">
        <v>104</v>
      </c>
      <c r="AB104" s="72"/>
      <c r="AC104" s="73"/>
      <c r="AD104" s="79" t="s">
        <v>1913</v>
      </c>
      <c r="AE104" s="79" t="s">
        <v>2100</v>
      </c>
      <c r="AF104" s="79" t="s">
        <v>2281</v>
      </c>
      <c r="AG104" s="79" t="s">
        <v>2417</v>
      </c>
      <c r="AH104" s="79" t="s">
        <v>2573</v>
      </c>
      <c r="AI104" s="79">
        <v>13236</v>
      </c>
      <c r="AJ104" s="79">
        <v>132</v>
      </c>
      <c r="AK104" s="79">
        <v>593</v>
      </c>
      <c r="AL104" s="79">
        <v>38</v>
      </c>
      <c r="AM104" s="79" t="s">
        <v>2850</v>
      </c>
      <c r="AN104" s="98" t="s">
        <v>2952</v>
      </c>
      <c r="AO104" s="79" t="str">
        <f>REPLACE(INDEX(GroupVertices[Group],MATCH(Vertices[[#This Row],[Vertex]],GroupVertices[Vertex],0)),1,1,"")</f>
        <v>3</v>
      </c>
      <c r="AP104" s="48">
        <v>8</v>
      </c>
      <c r="AQ104" s="49">
        <v>3.278688524590164</v>
      </c>
      <c r="AR104" s="48">
        <v>2</v>
      </c>
      <c r="AS104" s="49">
        <v>0.819672131147541</v>
      </c>
      <c r="AT104" s="48">
        <v>0</v>
      </c>
      <c r="AU104" s="49">
        <v>0</v>
      </c>
      <c r="AV104" s="48">
        <v>234</v>
      </c>
      <c r="AW104" s="49">
        <v>95.90163934426229</v>
      </c>
      <c r="AX104" s="48">
        <v>244</v>
      </c>
      <c r="AY104" s="48"/>
      <c r="AZ104" s="48"/>
      <c r="BA104" s="48"/>
      <c r="BB104" s="48"/>
      <c r="BC104" s="2"/>
      <c r="BD104" s="3"/>
      <c r="BE104" s="3"/>
      <c r="BF104" s="3"/>
      <c r="BG104" s="3"/>
    </row>
    <row r="105" spans="1:59" ht="15">
      <c r="A105" s="65" t="s">
        <v>296</v>
      </c>
      <c r="B105" s="66"/>
      <c r="C105" s="66" t="s">
        <v>65</v>
      </c>
      <c r="D105" s="67">
        <v>380.56085414107065</v>
      </c>
      <c r="E105" s="69">
        <v>98.24905669218043</v>
      </c>
      <c r="F105" s="96" t="s">
        <v>2763</v>
      </c>
      <c r="G105" s="66"/>
      <c r="H105" s="70" t="s">
        <v>1914</v>
      </c>
      <c r="I105" s="71"/>
      <c r="J105" s="71"/>
      <c r="K105" s="70" t="s">
        <v>1914</v>
      </c>
      <c r="L105" s="74">
        <v>2608.603126136545</v>
      </c>
      <c r="M105" s="75">
        <v>6528.63232421875</v>
      </c>
      <c r="N105" s="75">
        <v>3533.601318359375</v>
      </c>
      <c r="O105" s="76"/>
      <c r="P105" s="77"/>
      <c r="Q105" s="77"/>
      <c r="R105" s="48">
        <v>7</v>
      </c>
      <c r="S105" s="81"/>
      <c r="T105" s="81"/>
      <c r="U105" s="49">
        <v>139.759682</v>
      </c>
      <c r="V105" s="49">
        <v>0.002155</v>
      </c>
      <c r="W105" s="49">
        <v>0.012537</v>
      </c>
      <c r="X105" s="49">
        <v>1.007136</v>
      </c>
      <c r="Y105" s="49">
        <v>0.23809523809523808</v>
      </c>
      <c r="Z105" s="49"/>
      <c r="AA105" s="72">
        <v>105</v>
      </c>
      <c r="AB105" s="72"/>
      <c r="AC105" s="73"/>
      <c r="AD105" s="79" t="s">
        <v>1914</v>
      </c>
      <c r="AE105" s="79" t="s">
        <v>2101</v>
      </c>
      <c r="AF105" s="79" t="s">
        <v>2282</v>
      </c>
      <c r="AG105" s="79" t="s">
        <v>2424</v>
      </c>
      <c r="AH105" s="79" t="s">
        <v>2574</v>
      </c>
      <c r="AI105" s="79">
        <v>2806973</v>
      </c>
      <c r="AJ105" s="79">
        <v>5845</v>
      </c>
      <c r="AK105" s="79">
        <v>47762</v>
      </c>
      <c r="AL105" s="79">
        <v>1639</v>
      </c>
      <c r="AM105" s="79" t="s">
        <v>2850</v>
      </c>
      <c r="AN105" s="98" t="s">
        <v>2953</v>
      </c>
      <c r="AO105" s="79" t="str">
        <f>REPLACE(INDEX(GroupVertices[Group],MATCH(Vertices[[#This Row],[Vertex]],GroupVertices[Vertex],0)),1,1,"")</f>
        <v>6</v>
      </c>
      <c r="AP105" s="48">
        <v>3</v>
      </c>
      <c r="AQ105" s="49">
        <v>3.125</v>
      </c>
      <c r="AR105" s="48">
        <v>0</v>
      </c>
      <c r="AS105" s="49">
        <v>0</v>
      </c>
      <c r="AT105" s="48">
        <v>0</v>
      </c>
      <c r="AU105" s="49">
        <v>0</v>
      </c>
      <c r="AV105" s="48">
        <v>93</v>
      </c>
      <c r="AW105" s="49">
        <v>96.875</v>
      </c>
      <c r="AX105" s="48">
        <v>96</v>
      </c>
      <c r="AY105" s="119" t="s">
        <v>4889</v>
      </c>
      <c r="AZ105" s="119" t="s">
        <v>4889</v>
      </c>
      <c r="BA105" s="119" t="s">
        <v>4889</v>
      </c>
      <c r="BB105" s="119" t="s">
        <v>4889</v>
      </c>
      <c r="BC105" s="2"/>
      <c r="BD105" s="3"/>
      <c r="BE105" s="3"/>
      <c r="BF105" s="3"/>
      <c r="BG105" s="3"/>
    </row>
    <row r="106" spans="1:59" ht="15">
      <c r="A106" s="65" t="s">
        <v>297</v>
      </c>
      <c r="B106" s="66"/>
      <c r="C106" s="66" t="s">
        <v>65</v>
      </c>
      <c r="D106" s="67">
        <v>185.86027908760835</v>
      </c>
      <c r="E106" s="69">
        <v>98.70488776886393</v>
      </c>
      <c r="F106" s="96" t="s">
        <v>2764</v>
      </c>
      <c r="G106" s="66"/>
      <c r="H106" s="70" t="s">
        <v>1915</v>
      </c>
      <c r="I106" s="71"/>
      <c r="J106" s="71"/>
      <c r="K106" s="70" t="s">
        <v>1915</v>
      </c>
      <c r="L106" s="74">
        <v>285.6719216204157</v>
      </c>
      <c r="M106" s="75">
        <v>7515.72021484375</v>
      </c>
      <c r="N106" s="75">
        <v>8280.2890625</v>
      </c>
      <c r="O106" s="76"/>
      <c r="P106" s="77"/>
      <c r="Q106" s="77"/>
      <c r="R106" s="48">
        <v>8</v>
      </c>
      <c r="S106" s="81"/>
      <c r="T106" s="81"/>
      <c r="U106" s="49">
        <v>103.375405</v>
      </c>
      <c r="V106" s="49">
        <v>0.00207</v>
      </c>
      <c r="W106" s="49">
        <v>0.01274</v>
      </c>
      <c r="X106" s="49">
        <v>1.139496</v>
      </c>
      <c r="Y106" s="49">
        <v>0.39285714285714285</v>
      </c>
      <c r="Z106" s="49"/>
      <c r="AA106" s="72">
        <v>106</v>
      </c>
      <c r="AB106" s="72"/>
      <c r="AC106" s="73"/>
      <c r="AD106" s="79" t="s">
        <v>1915</v>
      </c>
      <c r="AE106" s="79" t="s">
        <v>2102</v>
      </c>
      <c r="AF106" s="79" t="s">
        <v>2283</v>
      </c>
      <c r="AG106" s="79" t="s">
        <v>2425</v>
      </c>
      <c r="AH106" s="79" t="s">
        <v>2575</v>
      </c>
      <c r="AI106" s="79">
        <v>306585</v>
      </c>
      <c r="AJ106" s="79">
        <v>650</v>
      </c>
      <c r="AK106" s="79">
        <v>4710</v>
      </c>
      <c r="AL106" s="79">
        <v>756</v>
      </c>
      <c r="AM106" s="79" t="s">
        <v>2850</v>
      </c>
      <c r="AN106" s="98" t="s">
        <v>2954</v>
      </c>
      <c r="AO106" s="79" t="str">
        <f>REPLACE(INDEX(GroupVertices[Group],MATCH(Vertices[[#This Row],[Vertex]],GroupVertices[Vertex],0)),1,1,"")</f>
        <v>4</v>
      </c>
      <c r="AP106" s="48">
        <v>7</v>
      </c>
      <c r="AQ106" s="49">
        <v>5.645161290322581</v>
      </c>
      <c r="AR106" s="48">
        <v>2</v>
      </c>
      <c r="AS106" s="49">
        <v>1.6129032258064515</v>
      </c>
      <c r="AT106" s="48">
        <v>0</v>
      </c>
      <c r="AU106" s="49">
        <v>0</v>
      </c>
      <c r="AV106" s="48">
        <v>115</v>
      </c>
      <c r="AW106" s="49">
        <v>92.74193548387096</v>
      </c>
      <c r="AX106" s="48">
        <v>124</v>
      </c>
      <c r="AY106" s="119" t="s">
        <v>4889</v>
      </c>
      <c r="AZ106" s="119" t="s">
        <v>4889</v>
      </c>
      <c r="BA106" s="119" t="s">
        <v>4889</v>
      </c>
      <c r="BB106" s="119" t="s">
        <v>4889</v>
      </c>
      <c r="BC106" s="2"/>
      <c r="BD106" s="3"/>
      <c r="BE106" s="3"/>
      <c r="BF106" s="3"/>
      <c r="BG106" s="3"/>
    </row>
    <row r="107" spans="1:59" ht="15">
      <c r="A107" s="65" t="s">
        <v>291</v>
      </c>
      <c r="B107" s="66"/>
      <c r="C107" s="66" t="s">
        <v>65</v>
      </c>
      <c r="D107" s="67">
        <v>174.32084296076616</v>
      </c>
      <c r="E107" s="69">
        <v>98.83514025681646</v>
      </c>
      <c r="F107" s="96" t="s">
        <v>2765</v>
      </c>
      <c r="G107" s="66"/>
      <c r="H107" s="70" t="s">
        <v>1916</v>
      </c>
      <c r="I107" s="71"/>
      <c r="J107" s="71"/>
      <c r="K107" s="70" t="s">
        <v>1916</v>
      </c>
      <c r="L107" s="74">
        <v>147.99736028847266</v>
      </c>
      <c r="M107" s="75">
        <v>6060.39306640625</v>
      </c>
      <c r="N107" s="75">
        <v>2899.640380859375</v>
      </c>
      <c r="O107" s="76"/>
      <c r="P107" s="77"/>
      <c r="Q107" s="77"/>
      <c r="R107" s="48">
        <v>7</v>
      </c>
      <c r="S107" s="81"/>
      <c r="T107" s="81"/>
      <c r="U107" s="49">
        <v>92.978697</v>
      </c>
      <c r="V107" s="49">
        <v>0.002105</v>
      </c>
      <c r="W107" s="49">
        <v>0.011954</v>
      </c>
      <c r="X107" s="49">
        <v>1.00076</v>
      </c>
      <c r="Y107" s="49">
        <v>0.2857142857142857</v>
      </c>
      <c r="Z107" s="49"/>
      <c r="AA107" s="72">
        <v>107</v>
      </c>
      <c r="AB107" s="72"/>
      <c r="AC107" s="73"/>
      <c r="AD107" s="79" t="s">
        <v>1916</v>
      </c>
      <c r="AE107" s="79" t="s">
        <v>2103</v>
      </c>
      <c r="AF107" s="79" t="s">
        <v>2284</v>
      </c>
      <c r="AG107" s="79" t="s">
        <v>2368</v>
      </c>
      <c r="AH107" s="79" t="s">
        <v>2576</v>
      </c>
      <c r="AI107" s="79">
        <v>158393</v>
      </c>
      <c r="AJ107" s="79">
        <v>828</v>
      </c>
      <c r="AK107" s="79">
        <v>1765</v>
      </c>
      <c r="AL107" s="79">
        <v>147</v>
      </c>
      <c r="AM107" s="79" t="s">
        <v>2850</v>
      </c>
      <c r="AN107" s="98" t="s">
        <v>2955</v>
      </c>
      <c r="AO107" s="79" t="str">
        <f>REPLACE(INDEX(GroupVertices[Group],MATCH(Vertices[[#This Row],[Vertex]],GroupVertices[Vertex],0)),1,1,"")</f>
        <v>6</v>
      </c>
      <c r="AP107" s="48">
        <v>1</v>
      </c>
      <c r="AQ107" s="49">
        <v>4.545454545454546</v>
      </c>
      <c r="AR107" s="48">
        <v>0</v>
      </c>
      <c r="AS107" s="49">
        <v>0</v>
      </c>
      <c r="AT107" s="48">
        <v>0</v>
      </c>
      <c r="AU107" s="49">
        <v>0</v>
      </c>
      <c r="AV107" s="48">
        <v>21</v>
      </c>
      <c r="AW107" s="49">
        <v>95.45454545454545</v>
      </c>
      <c r="AX107" s="48">
        <v>22</v>
      </c>
      <c r="AY107" s="119" t="s">
        <v>4889</v>
      </c>
      <c r="AZ107" s="119" t="s">
        <v>4889</v>
      </c>
      <c r="BA107" s="119" t="s">
        <v>4889</v>
      </c>
      <c r="BB107" s="119" t="s">
        <v>4889</v>
      </c>
      <c r="BC107" s="2"/>
      <c r="BD107" s="3"/>
      <c r="BE107" s="3"/>
      <c r="BF107" s="3"/>
      <c r="BG107" s="3"/>
    </row>
    <row r="108" spans="1:59" ht="15">
      <c r="A108" s="65" t="s">
        <v>292</v>
      </c>
      <c r="B108" s="66"/>
      <c r="C108" s="66" t="s">
        <v>65</v>
      </c>
      <c r="D108" s="67">
        <v>252.14366858574164</v>
      </c>
      <c r="E108" s="69">
        <v>98.73305291366223</v>
      </c>
      <c r="F108" s="96" t="s">
        <v>2766</v>
      </c>
      <c r="G108" s="66"/>
      <c r="H108" s="70" t="s">
        <v>1917</v>
      </c>
      <c r="I108" s="71"/>
      <c r="J108" s="71"/>
      <c r="K108" s="70" t="s">
        <v>1917</v>
      </c>
      <c r="L108" s="74">
        <v>1076.48496243466</v>
      </c>
      <c r="M108" s="75">
        <v>6908.8857421875</v>
      </c>
      <c r="N108" s="75">
        <v>3717.996337890625</v>
      </c>
      <c r="O108" s="76"/>
      <c r="P108" s="77"/>
      <c r="Q108" s="77"/>
      <c r="R108" s="48">
        <v>6</v>
      </c>
      <c r="S108" s="81"/>
      <c r="T108" s="81"/>
      <c r="U108" s="49">
        <v>101.127273</v>
      </c>
      <c r="V108" s="49">
        <v>0.002146</v>
      </c>
      <c r="W108" s="49">
        <v>0.009444</v>
      </c>
      <c r="X108" s="49">
        <v>0.963233</v>
      </c>
      <c r="Y108" s="49">
        <v>0.4666666666666667</v>
      </c>
      <c r="Z108" s="49"/>
      <c r="AA108" s="72">
        <v>108</v>
      </c>
      <c r="AB108" s="72"/>
      <c r="AC108" s="73"/>
      <c r="AD108" s="79" t="s">
        <v>1917</v>
      </c>
      <c r="AE108" s="79" t="s">
        <v>2104</v>
      </c>
      <c r="AF108" s="79" t="s">
        <v>2285</v>
      </c>
      <c r="AG108" s="79" t="s">
        <v>2426</v>
      </c>
      <c r="AH108" s="79" t="s">
        <v>2577</v>
      </c>
      <c r="AI108" s="79">
        <v>1157811</v>
      </c>
      <c r="AJ108" s="79">
        <v>931</v>
      </c>
      <c r="AK108" s="79">
        <v>1770</v>
      </c>
      <c r="AL108" s="79">
        <v>881</v>
      </c>
      <c r="AM108" s="79" t="s">
        <v>2850</v>
      </c>
      <c r="AN108" s="98" t="s">
        <v>2956</v>
      </c>
      <c r="AO108" s="79" t="str">
        <f>REPLACE(INDEX(GroupVertices[Group],MATCH(Vertices[[#This Row],[Vertex]],GroupVertices[Vertex],0)),1,1,"")</f>
        <v>6</v>
      </c>
      <c r="AP108" s="48">
        <v>2</v>
      </c>
      <c r="AQ108" s="49">
        <v>2.816901408450704</v>
      </c>
      <c r="AR108" s="48">
        <v>2</v>
      </c>
      <c r="AS108" s="49">
        <v>2.816901408450704</v>
      </c>
      <c r="AT108" s="48">
        <v>0</v>
      </c>
      <c r="AU108" s="49">
        <v>0</v>
      </c>
      <c r="AV108" s="48">
        <v>67</v>
      </c>
      <c r="AW108" s="49">
        <v>94.36619718309859</v>
      </c>
      <c r="AX108" s="48">
        <v>71</v>
      </c>
      <c r="AY108" s="119" t="s">
        <v>4889</v>
      </c>
      <c r="AZ108" s="119" t="s">
        <v>4889</v>
      </c>
      <c r="BA108" s="119" t="s">
        <v>4889</v>
      </c>
      <c r="BB108" s="119" t="s">
        <v>4889</v>
      </c>
      <c r="BC108" s="2"/>
      <c r="BD108" s="3"/>
      <c r="BE108" s="3"/>
      <c r="BF108" s="3"/>
      <c r="BG108" s="3"/>
    </row>
    <row r="109" spans="1:59" ht="15">
      <c r="A109" s="65" t="s">
        <v>293</v>
      </c>
      <c r="B109" s="66"/>
      <c r="C109" s="66" t="s">
        <v>65</v>
      </c>
      <c r="D109" s="67">
        <v>199.1170192817509</v>
      </c>
      <c r="E109" s="69">
        <v>94.19177349186572</v>
      </c>
      <c r="F109" s="96" t="s">
        <v>2767</v>
      </c>
      <c r="G109" s="66"/>
      <c r="H109" s="70" t="s">
        <v>1918</v>
      </c>
      <c r="I109" s="71"/>
      <c r="J109" s="71"/>
      <c r="K109" s="70" t="s">
        <v>1918</v>
      </c>
      <c r="L109" s="74">
        <v>443.8352730059018</v>
      </c>
      <c r="M109" s="75">
        <v>6116.40185546875</v>
      </c>
      <c r="N109" s="75">
        <v>3732.017822265625</v>
      </c>
      <c r="O109" s="76"/>
      <c r="P109" s="77"/>
      <c r="Q109" s="77"/>
      <c r="R109" s="48">
        <v>17</v>
      </c>
      <c r="S109" s="81"/>
      <c r="T109" s="81"/>
      <c r="U109" s="49">
        <v>463.610607</v>
      </c>
      <c r="V109" s="49">
        <v>0.002309</v>
      </c>
      <c r="W109" s="49">
        <v>0.030006</v>
      </c>
      <c r="X109" s="49">
        <v>2.260853</v>
      </c>
      <c r="Y109" s="49">
        <v>0.23529411764705882</v>
      </c>
      <c r="Z109" s="49"/>
      <c r="AA109" s="72">
        <v>109</v>
      </c>
      <c r="AB109" s="72"/>
      <c r="AC109" s="73"/>
      <c r="AD109" s="79" t="s">
        <v>1918</v>
      </c>
      <c r="AE109" s="79" t="s">
        <v>2105</v>
      </c>
      <c r="AF109" s="79" t="s">
        <v>2286</v>
      </c>
      <c r="AG109" s="79" t="s">
        <v>2427</v>
      </c>
      <c r="AH109" s="79" t="s">
        <v>2578</v>
      </c>
      <c r="AI109" s="79">
        <v>476831</v>
      </c>
      <c r="AJ109" s="79">
        <v>3026</v>
      </c>
      <c r="AK109" s="79">
        <v>2216</v>
      </c>
      <c r="AL109" s="79">
        <v>432</v>
      </c>
      <c r="AM109" s="79" t="s">
        <v>2850</v>
      </c>
      <c r="AN109" s="98" t="s">
        <v>2957</v>
      </c>
      <c r="AO109" s="79" t="str">
        <f>REPLACE(INDEX(GroupVertices[Group],MATCH(Vertices[[#This Row],[Vertex]],GroupVertices[Vertex],0)),1,1,"")</f>
        <v>6</v>
      </c>
      <c r="AP109" s="48">
        <v>7</v>
      </c>
      <c r="AQ109" s="49">
        <v>4.069767441860465</v>
      </c>
      <c r="AR109" s="48">
        <v>8</v>
      </c>
      <c r="AS109" s="49">
        <v>4.651162790697675</v>
      </c>
      <c r="AT109" s="48">
        <v>0</v>
      </c>
      <c r="AU109" s="49">
        <v>0</v>
      </c>
      <c r="AV109" s="48">
        <v>157</v>
      </c>
      <c r="AW109" s="49">
        <v>91.27906976744185</v>
      </c>
      <c r="AX109" s="48">
        <v>172</v>
      </c>
      <c r="AY109" s="119" t="s">
        <v>4889</v>
      </c>
      <c r="AZ109" s="119" t="s">
        <v>4889</v>
      </c>
      <c r="BA109" s="119" t="s">
        <v>4889</v>
      </c>
      <c r="BB109" s="119" t="s">
        <v>4889</v>
      </c>
      <c r="BC109" s="2"/>
      <c r="BD109" s="3"/>
      <c r="BE109" s="3"/>
      <c r="BF109" s="3"/>
      <c r="BG109" s="3"/>
    </row>
    <row r="110" spans="1:59" ht="15">
      <c r="A110" s="65" t="s">
        <v>298</v>
      </c>
      <c r="B110" s="66"/>
      <c r="C110" s="66" t="s">
        <v>65</v>
      </c>
      <c r="D110" s="67">
        <v>460.790428388161</v>
      </c>
      <c r="E110" s="69">
        <v>99.1867984387303</v>
      </c>
      <c r="F110" s="96" t="s">
        <v>2768</v>
      </c>
      <c r="G110" s="66"/>
      <c r="H110" s="70" t="s">
        <v>1919</v>
      </c>
      <c r="I110" s="71"/>
      <c r="J110" s="71"/>
      <c r="K110" s="70" t="s">
        <v>1919</v>
      </c>
      <c r="L110" s="74">
        <v>3565.805134874503</v>
      </c>
      <c r="M110" s="75">
        <v>4932.66796875</v>
      </c>
      <c r="N110" s="75">
        <v>2325.75634765625</v>
      </c>
      <c r="O110" s="76"/>
      <c r="P110" s="77"/>
      <c r="Q110" s="77"/>
      <c r="R110" s="48">
        <v>7</v>
      </c>
      <c r="S110" s="81"/>
      <c r="T110" s="81"/>
      <c r="U110" s="49">
        <v>64.909464</v>
      </c>
      <c r="V110" s="49">
        <v>0.002101</v>
      </c>
      <c r="W110" s="49">
        <v>0.011255</v>
      </c>
      <c r="X110" s="49">
        <v>1.005547</v>
      </c>
      <c r="Y110" s="49">
        <v>0.38095238095238093</v>
      </c>
      <c r="Z110" s="49"/>
      <c r="AA110" s="72">
        <v>110</v>
      </c>
      <c r="AB110" s="72"/>
      <c r="AC110" s="73"/>
      <c r="AD110" s="79" t="s">
        <v>1919</v>
      </c>
      <c r="AE110" s="79" t="s">
        <v>2106</v>
      </c>
      <c r="AF110" s="79" t="s">
        <v>2287</v>
      </c>
      <c r="AG110" s="79" t="s">
        <v>2378</v>
      </c>
      <c r="AH110" s="79" t="s">
        <v>2579</v>
      </c>
      <c r="AI110" s="79">
        <v>3837299</v>
      </c>
      <c r="AJ110" s="79">
        <v>8038</v>
      </c>
      <c r="AK110" s="79">
        <v>38106</v>
      </c>
      <c r="AL110" s="79">
        <v>3226</v>
      </c>
      <c r="AM110" s="79" t="s">
        <v>2850</v>
      </c>
      <c r="AN110" s="98" t="s">
        <v>2958</v>
      </c>
      <c r="AO110" s="79" t="str">
        <f>REPLACE(INDEX(GroupVertices[Group],MATCH(Vertices[[#This Row],[Vertex]],GroupVertices[Vertex],0)),1,1,"")</f>
        <v>5</v>
      </c>
      <c r="AP110" s="48">
        <v>6</v>
      </c>
      <c r="AQ110" s="49">
        <v>4.511278195488722</v>
      </c>
      <c r="AR110" s="48">
        <v>0</v>
      </c>
      <c r="AS110" s="49">
        <v>0</v>
      </c>
      <c r="AT110" s="48">
        <v>0</v>
      </c>
      <c r="AU110" s="49">
        <v>0</v>
      </c>
      <c r="AV110" s="48">
        <v>127</v>
      </c>
      <c r="AW110" s="49">
        <v>95.48872180451127</v>
      </c>
      <c r="AX110" s="48">
        <v>133</v>
      </c>
      <c r="AY110" s="119" t="s">
        <v>4889</v>
      </c>
      <c r="AZ110" s="119" t="s">
        <v>4889</v>
      </c>
      <c r="BA110" s="119" t="s">
        <v>4889</v>
      </c>
      <c r="BB110" s="119" t="s">
        <v>4889</v>
      </c>
      <c r="BC110" s="2"/>
      <c r="BD110" s="3"/>
      <c r="BE110" s="3"/>
      <c r="BF110" s="3"/>
      <c r="BG110" s="3"/>
    </row>
    <row r="111" spans="1:59" ht="15">
      <c r="A111" s="65" t="s">
        <v>299</v>
      </c>
      <c r="B111" s="66"/>
      <c r="C111" s="66" t="s">
        <v>65</v>
      </c>
      <c r="D111" s="67">
        <v>162.53176156142172</v>
      </c>
      <c r="E111" s="69">
        <v>96.54159604809091</v>
      </c>
      <c r="F111" s="96" t="s">
        <v>2769</v>
      </c>
      <c r="G111" s="66"/>
      <c r="H111" s="70" t="s">
        <v>1920</v>
      </c>
      <c r="I111" s="71"/>
      <c r="J111" s="71"/>
      <c r="K111" s="70" t="s">
        <v>1920</v>
      </c>
      <c r="L111" s="74">
        <v>7.344334237582586</v>
      </c>
      <c r="M111" s="75">
        <v>4808.69189453125</v>
      </c>
      <c r="N111" s="75">
        <v>3986.029052734375</v>
      </c>
      <c r="O111" s="76"/>
      <c r="P111" s="77"/>
      <c r="Q111" s="77"/>
      <c r="R111" s="48">
        <v>7</v>
      </c>
      <c r="S111" s="81"/>
      <c r="T111" s="81"/>
      <c r="U111" s="49">
        <v>276.048593</v>
      </c>
      <c r="V111" s="49">
        <v>0.002212</v>
      </c>
      <c r="W111" s="49">
        <v>0.008538</v>
      </c>
      <c r="X111" s="49">
        <v>1.089123</v>
      </c>
      <c r="Y111" s="49">
        <v>0.09523809523809523</v>
      </c>
      <c r="Z111" s="49"/>
      <c r="AA111" s="72">
        <v>111</v>
      </c>
      <c r="AB111" s="72"/>
      <c r="AC111" s="73"/>
      <c r="AD111" s="79" t="s">
        <v>1920</v>
      </c>
      <c r="AE111" s="79" t="s">
        <v>2107</v>
      </c>
      <c r="AF111" s="79" t="s">
        <v>2288</v>
      </c>
      <c r="AG111" s="79" t="s">
        <v>2428</v>
      </c>
      <c r="AH111" s="79" t="s">
        <v>2580</v>
      </c>
      <c r="AI111" s="79">
        <v>6995</v>
      </c>
      <c r="AJ111" s="79">
        <v>67</v>
      </c>
      <c r="AK111" s="79">
        <v>59</v>
      </c>
      <c r="AL111" s="79">
        <v>10</v>
      </c>
      <c r="AM111" s="79" t="s">
        <v>2850</v>
      </c>
      <c r="AN111" s="98" t="s">
        <v>2959</v>
      </c>
      <c r="AO111" s="79" t="str">
        <f>REPLACE(INDEX(GroupVertices[Group],MATCH(Vertices[[#This Row],[Vertex]],GroupVertices[Vertex],0)),1,1,"")</f>
        <v>5</v>
      </c>
      <c r="AP111" s="48">
        <v>10</v>
      </c>
      <c r="AQ111" s="49">
        <v>5.181347150259067</v>
      </c>
      <c r="AR111" s="48">
        <v>0</v>
      </c>
      <c r="AS111" s="49">
        <v>0</v>
      </c>
      <c r="AT111" s="48">
        <v>0</v>
      </c>
      <c r="AU111" s="49">
        <v>0</v>
      </c>
      <c r="AV111" s="48">
        <v>183</v>
      </c>
      <c r="AW111" s="49">
        <v>94.81865284974093</v>
      </c>
      <c r="AX111" s="48">
        <v>193</v>
      </c>
      <c r="AY111" s="119" t="s">
        <v>4889</v>
      </c>
      <c r="AZ111" s="119" t="s">
        <v>4889</v>
      </c>
      <c r="BA111" s="119" t="s">
        <v>4889</v>
      </c>
      <c r="BB111" s="119" t="s">
        <v>4889</v>
      </c>
      <c r="BC111" s="2"/>
      <c r="BD111" s="3"/>
      <c r="BE111" s="3"/>
      <c r="BF111" s="3"/>
      <c r="BG111" s="3"/>
    </row>
    <row r="112" spans="1:59" ht="15">
      <c r="A112" s="65" t="s">
        <v>300</v>
      </c>
      <c r="B112" s="66"/>
      <c r="C112" s="66" t="s">
        <v>65</v>
      </c>
      <c r="D112" s="67">
        <v>167.59451473742917</v>
      </c>
      <c r="E112" s="69">
        <v>99.72528823416289</v>
      </c>
      <c r="F112" s="96" t="s">
        <v>2770</v>
      </c>
      <c r="G112" s="66"/>
      <c r="H112" s="70" t="s">
        <v>1921</v>
      </c>
      <c r="I112" s="71"/>
      <c r="J112" s="71"/>
      <c r="K112" s="70" t="s">
        <v>1921</v>
      </c>
      <c r="L112" s="74">
        <v>67.74696699858815</v>
      </c>
      <c r="M112" s="75">
        <v>3251.738037109375</v>
      </c>
      <c r="N112" s="75">
        <v>3370.58447265625</v>
      </c>
      <c r="O112" s="76"/>
      <c r="P112" s="77"/>
      <c r="Q112" s="77"/>
      <c r="R112" s="48">
        <v>4</v>
      </c>
      <c r="S112" s="81"/>
      <c r="T112" s="81"/>
      <c r="U112" s="49">
        <v>21.927397</v>
      </c>
      <c r="V112" s="49">
        <v>0.001976</v>
      </c>
      <c r="W112" s="49">
        <v>0.00461</v>
      </c>
      <c r="X112" s="49">
        <v>0.64447</v>
      </c>
      <c r="Y112" s="49">
        <v>0.16666666666666666</v>
      </c>
      <c r="Z112" s="49"/>
      <c r="AA112" s="72">
        <v>112</v>
      </c>
      <c r="AB112" s="72"/>
      <c r="AC112" s="73"/>
      <c r="AD112" s="79" t="s">
        <v>1921</v>
      </c>
      <c r="AE112" s="79" t="s">
        <v>2108</v>
      </c>
      <c r="AF112" s="79" t="s">
        <v>2289</v>
      </c>
      <c r="AG112" s="79" t="s">
        <v>2429</v>
      </c>
      <c r="AH112" s="79" t="s">
        <v>2581</v>
      </c>
      <c r="AI112" s="79">
        <v>72012</v>
      </c>
      <c r="AJ112" s="79">
        <v>230</v>
      </c>
      <c r="AK112" s="79">
        <v>455</v>
      </c>
      <c r="AL112" s="79">
        <v>87</v>
      </c>
      <c r="AM112" s="79" t="s">
        <v>2850</v>
      </c>
      <c r="AN112" s="98" t="s">
        <v>2960</v>
      </c>
      <c r="AO112" s="79" t="str">
        <f>REPLACE(INDEX(GroupVertices[Group],MATCH(Vertices[[#This Row],[Vertex]],GroupVertices[Vertex],0)),1,1,"")</f>
        <v>5</v>
      </c>
      <c r="AP112" s="48">
        <v>4</v>
      </c>
      <c r="AQ112" s="49">
        <v>5.128205128205129</v>
      </c>
      <c r="AR112" s="48">
        <v>1</v>
      </c>
      <c r="AS112" s="49">
        <v>1.2820512820512822</v>
      </c>
      <c r="AT112" s="48">
        <v>0</v>
      </c>
      <c r="AU112" s="49">
        <v>0</v>
      </c>
      <c r="AV112" s="48">
        <v>73</v>
      </c>
      <c r="AW112" s="49">
        <v>93.58974358974359</v>
      </c>
      <c r="AX112" s="48">
        <v>78</v>
      </c>
      <c r="AY112" s="119" t="s">
        <v>4889</v>
      </c>
      <c r="AZ112" s="119" t="s">
        <v>4889</v>
      </c>
      <c r="BA112" s="119" t="s">
        <v>4889</v>
      </c>
      <c r="BB112" s="119" t="s">
        <v>4889</v>
      </c>
      <c r="BC112" s="2"/>
      <c r="BD112" s="3"/>
      <c r="BE112" s="3"/>
      <c r="BF112" s="3"/>
      <c r="BG112" s="3"/>
    </row>
    <row r="113" spans="1:59" ht="15">
      <c r="A113" s="65" t="s">
        <v>301</v>
      </c>
      <c r="B113" s="66"/>
      <c r="C113" s="66" t="s">
        <v>65</v>
      </c>
      <c r="D113" s="67">
        <v>184.0306112872385</v>
      </c>
      <c r="E113" s="69">
        <v>96.31906259924718</v>
      </c>
      <c r="F113" s="96" t="s">
        <v>2771</v>
      </c>
      <c r="G113" s="66"/>
      <c r="H113" s="70" t="s">
        <v>1922</v>
      </c>
      <c r="I113" s="71"/>
      <c r="J113" s="71"/>
      <c r="K113" s="70" t="s">
        <v>1922</v>
      </c>
      <c r="L113" s="74">
        <v>263.8425437348573</v>
      </c>
      <c r="M113" s="75">
        <v>8097.05419921875</v>
      </c>
      <c r="N113" s="75">
        <v>3857.318359375</v>
      </c>
      <c r="O113" s="76"/>
      <c r="P113" s="77"/>
      <c r="Q113" s="77"/>
      <c r="R113" s="48">
        <v>4</v>
      </c>
      <c r="S113" s="81"/>
      <c r="T113" s="81"/>
      <c r="U113" s="49">
        <v>293.811135</v>
      </c>
      <c r="V113" s="49">
        <v>0.001661</v>
      </c>
      <c r="W113" s="49">
        <v>0.00057</v>
      </c>
      <c r="X113" s="49">
        <v>1.082291</v>
      </c>
      <c r="Y113" s="49">
        <v>0</v>
      </c>
      <c r="Z113" s="49"/>
      <c r="AA113" s="72">
        <v>113</v>
      </c>
      <c r="AB113" s="72"/>
      <c r="AC113" s="73"/>
      <c r="AD113" s="79" t="s">
        <v>1922</v>
      </c>
      <c r="AE113" s="79" t="s">
        <v>2109</v>
      </c>
      <c r="AF113" s="79" t="s">
        <v>2290</v>
      </c>
      <c r="AG113" s="79" t="s">
        <v>2430</v>
      </c>
      <c r="AH113" s="79" t="s">
        <v>2582</v>
      </c>
      <c r="AI113" s="79">
        <v>283088</v>
      </c>
      <c r="AJ113" s="79">
        <v>867</v>
      </c>
      <c r="AK113" s="79">
        <v>5199</v>
      </c>
      <c r="AL113" s="79">
        <v>416</v>
      </c>
      <c r="AM113" s="79" t="s">
        <v>2850</v>
      </c>
      <c r="AN113" s="98" t="s">
        <v>2961</v>
      </c>
      <c r="AO113" s="79" t="str">
        <f>REPLACE(INDEX(GroupVertices[Group],MATCH(Vertices[[#This Row],[Vertex]],GroupVertices[Vertex],0)),1,1,"")</f>
        <v>8</v>
      </c>
      <c r="AP113" s="48">
        <v>17</v>
      </c>
      <c r="AQ113" s="49">
        <v>6.666666666666667</v>
      </c>
      <c r="AR113" s="48">
        <v>6</v>
      </c>
      <c r="AS113" s="49">
        <v>2.3529411764705883</v>
      </c>
      <c r="AT113" s="48">
        <v>0</v>
      </c>
      <c r="AU113" s="49">
        <v>0</v>
      </c>
      <c r="AV113" s="48">
        <v>232</v>
      </c>
      <c r="AW113" s="49">
        <v>90.98039215686275</v>
      </c>
      <c r="AX113" s="48">
        <v>255</v>
      </c>
      <c r="AY113" s="119" t="s">
        <v>4889</v>
      </c>
      <c r="AZ113" s="119" t="s">
        <v>4889</v>
      </c>
      <c r="BA113" s="119" t="s">
        <v>4889</v>
      </c>
      <c r="BB113" s="119" t="s">
        <v>4889</v>
      </c>
      <c r="BC113" s="2"/>
      <c r="BD113" s="3"/>
      <c r="BE113" s="3"/>
      <c r="BF113" s="3"/>
      <c r="BG113" s="3"/>
    </row>
    <row r="114" spans="1:59" ht="15">
      <c r="A114" s="65" t="s">
        <v>370</v>
      </c>
      <c r="B114" s="66"/>
      <c r="C114" s="66" t="s">
        <v>65</v>
      </c>
      <c r="D114" s="67">
        <v>387.36559558630717</v>
      </c>
      <c r="E114" s="69">
        <v>100</v>
      </c>
      <c r="F114" s="96" t="s">
        <v>2772</v>
      </c>
      <c r="G114" s="66"/>
      <c r="H114" s="70" t="s">
        <v>1923</v>
      </c>
      <c r="I114" s="71"/>
      <c r="J114" s="71"/>
      <c r="K114" s="70" t="s">
        <v>1923</v>
      </c>
      <c r="L114" s="74">
        <v>2689.7890509211206</v>
      </c>
      <c r="M114" s="75">
        <v>7520.9306640625</v>
      </c>
      <c r="N114" s="75">
        <v>3686.235107421875</v>
      </c>
      <c r="O114" s="76"/>
      <c r="P114" s="77"/>
      <c r="Q114" s="77"/>
      <c r="R114" s="48">
        <v>1</v>
      </c>
      <c r="S114" s="81"/>
      <c r="T114" s="81"/>
      <c r="U114" s="49">
        <v>0</v>
      </c>
      <c r="V114" s="49">
        <v>0.001323</v>
      </c>
      <c r="W114" s="49">
        <v>5.8E-05</v>
      </c>
      <c r="X114" s="49">
        <v>0.379987</v>
      </c>
      <c r="Y114" s="49">
        <v>0</v>
      </c>
      <c r="Z114" s="49"/>
      <c r="AA114" s="72">
        <v>114</v>
      </c>
      <c r="AB114" s="72"/>
      <c r="AC114" s="73"/>
      <c r="AD114" s="79" t="s">
        <v>1923</v>
      </c>
      <c r="AE114" s="79" t="s">
        <v>2110</v>
      </c>
      <c r="AF114" s="79" t="s">
        <v>2291</v>
      </c>
      <c r="AG114" s="79" t="s">
        <v>2431</v>
      </c>
      <c r="AH114" s="79" t="s">
        <v>2583</v>
      </c>
      <c r="AI114" s="79">
        <v>2894361</v>
      </c>
      <c r="AJ114" s="79">
        <v>3561</v>
      </c>
      <c r="AK114" s="79">
        <v>35377</v>
      </c>
      <c r="AL114" s="79">
        <v>4641</v>
      </c>
      <c r="AM114" s="79" t="s">
        <v>2850</v>
      </c>
      <c r="AN114" s="98" t="s">
        <v>2962</v>
      </c>
      <c r="AO114" s="79" t="str">
        <f>REPLACE(INDEX(GroupVertices[Group],MATCH(Vertices[[#This Row],[Vertex]],GroupVertices[Vertex],0)),1,1,"")</f>
        <v>8</v>
      </c>
      <c r="AP114" s="48">
        <v>0</v>
      </c>
      <c r="AQ114" s="49">
        <v>0</v>
      </c>
      <c r="AR114" s="48">
        <v>0</v>
      </c>
      <c r="AS114" s="49">
        <v>0</v>
      </c>
      <c r="AT114" s="48">
        <v>0</v>
      </c>
      <c r="AU114" s="49">
        <v>0</v>
      </c>
      <c r="AV114" s="48">
        <v>26</v>
      </c>
      <c r="AW114" s="49">
        <v>100</v>
      </c>
      <c r="AX114" s="48">
        <v>26</v>
      </c>
      <c r="AY114" s="48"/>
      <c r="AZ114" s="48"/>
      <c r="BA114" s="48"/>
      <c r="BB114" s="48"/>
      <c r="BC114" s="2"/>
      <c r="BD114" s="3"/>
      <c r="BE114" s="3"/>
      <c r="BF114" s="3"/>
      <c r="BG114" s="3"/>
    </row>
    <row r="115" spans="1:59" ht="15">
      <c r="A115" s="65" t="s">
        <v>302</v>
      </c>
      <c r="B115" s="66"/>
      <c r="C115" s="66" t="s">
        <v>65</v>
      </c>
      <c r="D115" s="67">
        <v>164.1086693634939</v>
      </c>
      <c r="E115" s="69">
        <v>97.81054836747593</v>
      </c>
      <c r="F115" s="96" t="s">
        <v>2773</v>
      </c>
      <c r="G115" s="66"/>
      <c r="H115" s="70" t="s">
        <v>1924</v>
      </c>
      <c r="I115" s="71"/>
      <c r="J115" s="71"/>
      <c r="K115" s="70" t="s">
        <v>1924</v>
      </c>
      <c r="L115" s="74">
        <v>26.15808627232925</v>
      </c>
      <c r="M115" s="75">
        <v>8794.953125</v>
      </c>
      <c r="N115" s="75">
        <v>6185.205078125</v>
      </c>
      <c r="O115" s="76"/>
      <c r="P115" s="77"/>
      <c r="Q115" s="77"/>
      <c r="R115" s="48">
        <v>6</v>
      </c>
      <c r="S115" s="81"/>
      <c r="T115" s="81"/>
      <c r="U115" s="49">
        <v>174.761263</v>
      </c>
      <c r="V115" s="49">
        <v>0.00202</v>
      </c>
      <c r="W115" s="49">
        <v>0.00723</v>
      </c>
      <c r="X115" s="49">
        <v>0.980957</v>
      </c>
      <c r="Y115" s="49">
        <v>0.13333333333333333</v>
      </c>
      <c r="Z115" s="49"/>
      <c r="AA115" s="72">
        <v>115</v>
      </c>
      <c r="AB115" s="72"/>
      <c r="AC115" s="73"/>
      <c r="AD115" s="79" t="s">
        <v>1924</v>
      </c>
      <c r="AE115" s="79" t="s">
        <v>2111</v>
      </c>
      <c r="AF115" s="79" t="s">
        <v>2292</v>
      </c>
      <c r="AG115" s="79" t="s">
        <v>2432</v>
      </c>
      <c r="AH115" s="79" t="s">
        <v>2584</v>
      </c>
      <c r="AI115" s="79">
        <v>27246</v>
      </c>
      <c r="AJ115" s="79">
        <v>94</v>
      </c>
      <c r="AK115" s="79">
        <v>241</v>
      </c>
      <c r="AL115" s="79">
        <v>33</v>
      </c>
      <c r="AM115" s="79" t="s">
        <v>2850</v>
      </c>
      <c r="AN115" s="98" t="s">
        <v>2963</v>
      </c>
      <c r="AO115" s="79" t="str">
        <f>REPLACE(INDEX(GroupVertices[Group],MATCH(Vertices[[#This Row],[Vertex]],GroupVertices[Vertex],0)),1,1,"")</f>
        <v>7</v>
      </c>
      <c r="AP115" s="48">
        <v>0</v>
      </c>
      <c r="AQ115" s="49">
        <v>0</v>
      </c>
      <c r="AR115" s="48">
        <v>0</v>
      </c>
      <c r="AS115" s="49">
        <v>0</v>
      </c>
      <c r="AT115" s="48">
        <v>0</v>
      </c>
      <c r="AU115" s="49">
        <v>0</v>
      </c>
      <c r="AV115" s="48">
        <v>18</v>
      </c>
      <c r="AW115" s="49">
        <v>100</v>
      </c>
      <c r="AX115" s="48">
        <v>18</v>
      </c>
      <c r="AY115" s="119" t="s">
        <v>4889</v>
      </c>
      <c r="AZ115" s="119" t="s">
        <v>4889</v>
      </c>
      <c r="BA115" s="119" t="s">
        <v>4889</v>
      </c>
      <c r="BB115" s="119" t="s">
        <v>4889</v>
      </c>
      <c r="BC115" s="2"/>
      <c r="BD115" s="3"/>
      <c r="BE115" s="3"/>
      <c r="BF115" s="3"/>
      <c r="BG115" s="3"/>
    </row>
    <row r="116" spans="1:59" ht="15">
      <c r="A116" s="65" t="s">
        <v>303</v>
      </c>
      <c r="B116" s="66"/>
      <c r="C116" s="66" t="s">
        <v>65</v>
      </c>
      <c r="D116" s="67">
        <v>183.4198914269031</v>
      </c>
      <c r="E116" s="69">
        <v>90.26109877705552</v>
      </c>
      <c r="F116" s="96" t="s">
        <v>2774</v>
      </c>
      <c r="G116" s="66"/>
      <c r="H116" s="70" t="s">
        <v>1925</v>
      </c>
      <c r="I116" s="71"/>
      <c r="J116" s="71"/>
      <c r="K116" s="70" t="s">
        <v>1925</v>
      </c>
      <c r="L116" s="74">
        <v>256.5561748045073</v>
      </c>
      <c r="M116" s="75">
        <v>7067.73974609375</v>
      </c>
      <c r="N116" s="75">
        <v>7739.2763671875</v>
      </c>
      <c r="O116" s="76"/>
      <c r="P116" s="77"/>
      <c r="Q116" s="77"/>
      <c r="R116" s="48">
        <v>17</v>
      </c>
      <c r="S116" s="81"/>
      <c r="T116" s="81"/>
      <c r="U116" s="49">
        <v>777.355687</v>
      </c>
      <c r="V116" s="49">
        <v>0.002427</v>
      </c>
      <c r="W116" s="49">
        <v>0.030205</v>
      </c>
      <c r="X116" s="49">
        <v>2.28129</v>
      </c>
      <c r="Y116" s="49">
        <v>0.27941176470588236</v>
      </c>
      <c r="Z116" s="49"/>
      <c r="AA116" s="72">
        <v>116</v>
      </c>
      <c r="AB116" s="72"/>
      <c r="AC116" s="73"/>
      <c r="AD116" s="79" t="s">
        <v>1925</v>
      </c>
      <c r="AE116" s="79" t="s">
        <v>2112</v>
      </c>
      <c r="AF116" s="79" t="s">
        <v>2293</v>
      </c>
      <c r="AG116" s="79" t="s">
        <v>2365</v>
      </c>
      <c r="AH116" s="79" t="s">
        <v>2585</v>
      </c>
      <c r="AI116" s="79">
        <v>275245</v>
      </c>
      <c r="AJ116" s="79">
        <v>1862</v>
      </c>
      <c r="AK116" s="79">
        <v>1628</v>
      </c>
      <c r="AL116" s="79">
        <v>1293</v>
      </c>
      <c r="AM116" s="79" t="s">
        <v>2850</v>
      </c>
      <c r="AN116" s="98" t="s">
        <v>2964</v>
      </c>
      <c r="AO116" s="79" t="str">
        <f>REPLACE(INDEX(GroupVertices[Group],MATCH(Vertices[[#This Row],[Vertex]],GroupVertices[Vertex],0)),1,1,"")</f>
        <v>4</v>
      </c>
      <c r="AP116" s="48">
        <v>2</v>
      </c>
      <c r="AQ116" s="49">
        <v>7.142857142857143</v>
      </c>
      <c r="AR116" s="48">
        <v>0</v>
      </c>
      <c r="AS116" s="49">
        <v>0</v>
      </c>
      <c r="AT116" s="48">
        <v>0</v>
      </c>
      <c r="AU116" s="49">
        <v>0</v>
      </c>
      <c r="AV116" s="48">
        <v>26</v>
      </c>
      <c r="AW116" s="49">
        <v>92.85714285714286</v>
      </c>
      <c r="AX116" s="48">
        <v>28</v>
      </c>
      <c r="AY116" s="119" t="s">
        <v>4889</v>
      </c>
      <c r="AZ116" s="119" t="s">
        <v>4889</v>
      </c>
      <c r="BA116" s="119" t="s">
        <v>4889</v>
      </c>
      <c r="BB116" s="119" t="s">
        <v>4889</v>
      </c>
      <c r="BC116" s="2"/>
      <c r="BD116" s="3"/>
      <c r="BE116" s="3"/>
      <c r="BF116" s="3"/>
      <c r="BG116" s="3"/>
    </row>
    <row r="117" spans="1:59" ht="15">
      <c r="A117" s="65" t="s">
        <v>304</v>
      </c>
      <c r="B117" s="66"/>
      <c r="C117" s="66" t="s">
        <v>65</v>
      </c>
      <c r="D117" s="67">
        <v>187.05539937530793</v>
      </c>
      <c r="E117" s="69">
        <v>96.2351926248737</v>
      </c>
      <c r="F117" s="96" t="s">
        <v>2775</v>
      </c>
      <c r="G117" s="66"/>
      <c r="H117" s="70" t="s">
        <v>1926</v>
      </c>
      <c r="I117" s="71"/>
      <c r="J117" s="71"/>
      <c r="K117" s="70" t="s">
        <v>1926</v>
      </c>
      <c r="L117" s="74">
        <v>299.93064791685987</v>
      </c>
      <c r="M117" s="75">
        <v>7658.51708984375</v>
      </c>
      <c r="N117" s="75">
        <v>7980.73095703125</v>
      </c>
      <c r="O117" s="76"/>
      <c r="P117" s="77"/>
      <c r="Q117" s="77"/>
      <c r="R117" s="48">
        <v>13</v>
      </c>
      <c r="S117" s="81"/>
      <c r="T117" s="81"/>
      <c r="U117" s="49">
        <v>300.505607</v>
      </c>
      <c r="V117" s="49">
        <v>0.002262</v>
      </c>
      <c r="W117" s="49">
        <v>0.025584</v>
      </c>
      <c r="X117" s="49">
        <v>1.71292</v>
      </c>
      <c r="Y117" s="49">
        <v>0.3974358974358974</v>
      </c>
      <c r="Z117" s="49"/>
      <c r="AA117" s="72">
        <v>117</v>
      </c>
      <c r="AB117" s="72"/>
      <c r="AC117" s="73"/>
      <c r="AD117" s="79" t="s">
        <v>1926</v>
      </c>
      <c r="AE117" s="79" t="s">
        <v>2113</v>
      </c>
      <c r="AF117" s="79" t="s">
        <v>2294</v>
      </c>
      <c r="AG117" s="79" t="s">
        <v>2425</v>
      </c>
      <c r="AH117" s="79" t="s">
        <v>2586</v>
      </c>
      <c r="AI117" s="79">
        <v>321933</v>
      </c>
      <c r="AJ117" s="79">
        <v>639</v>
      </c>
      <c r="AK117" s="79">
        <v>5417</v>
      </c>
      <c r="AL117" s="79">
        <v>734</v>
      </c>
      <c r="AM117" s="79" t="s">
        <v>2850</v>
      </c>
      <c r="AN117" s="98" t="s">
        <v>2965</v>
      </c>
      <c r="AO117" s="79" t="str">
        <f>REPLACE(INDEX(GroupVertices[Group],MATCH(Vertices[[#This Row],[Vertex]],GroupVertices[Vertex],0)),1,1,"")</f>
        <v>4</v>
      </c>
      <c r="AP117" s="48">
        <v>7</v>
      </c>
      <c r="AQ117" s="49">
        <v>5.982905982905983</v>
      </c>
      <c r="AR117" s="48">
        <v>2</v>
      </c>
      <c r="AS117" s="49">
        <v>1.7094017094017093</v>
      </c>
      <c r="AT117" s="48">
        <v>0</v>
      </c>
      <c r="AU117" s="49">
        <v>0</v>
      </c>
      <c r="AV117" s="48">
        <v>108</v>
      </c>
      <c r="AW117" s="49">
        <v>92.3076923076923</v>
      </c>
      <c r="AX117" s="48">
        <v>117</v>
      </c>
      <c r="AY117" s="119" t="s">
        <v>4889</v>
      </c>
      <c r="AZ117" s="119" t="s">
        <v>4889</v>
      </c>
      <c r="BA117" s="119" t="s">
        <v>4889</v>
      </c>
      <c r="BB117" s="119" t="s">
        <v>4889</v>
      </c>
      <c r="BC117" s="2"/>
      <c r="BD117" s="3"/>
      <c r="BE117" s="3"/>
      <c r="BF117" s="3"/>
      <c r="BG117" s="3"/>
    </row>
    <row r="118" spans="1:59" ht="15">
      <c r="A118" s="65" t="s">
        <v>305</v>
      </c>
      <c r="B118" s="66"/>
      <c r="C118" s="66" t="s">
        <v>65</v>
      </c>
      <c r="D118" s="67">
        <v>226.85513198464716</v>
      </c>
      <c r="E118" s="69">
        <v>99.4411581484008</v>
      </c>
      <c r="F118" s="96" t="s">
        <v>2776</v>
      </c>
      <c r="G118" s="66"/>
      <c r="H118" s="70" t="s">
        <v>1927</v>
      </c>
      <c r="I118" s="71"/>
      <c r="J118" s="71"/>
      <c r="K118" s="70" t="s">
        <v>1927</v>
      </c>
      <c r="L118" s="74">
        <v>774.7728037977354</v>
      </c>
      <c r="M118" s="75">
        <v>6326.0400390625</v>
      </c>
      <c r="N118" s="75">
        <v>8704.28125</v>
      </c>
      <c r="O118" s="76"/>
      <c r="P118" s="77"/>
      <c r="Q118" s="77"/>
      <c r="R118" s="48">
        <v>4</v>
      </c>
      <c r="S118" s="81"/>
      <c r="T118" s="81"/>
      <c r="U118" s="49">
        <v>44.606561</v>
      </c>
      <c r="V118" s="49">
        <v>0.002024</v>
      </c>
      <c r="W118" s="49">
        <v>0.006614</v>
      </c>
      <c r="X118" s="49">
        <v>0.63541</v>
      </c>
      <c r="Y118" s="49">
        <v>0.16666666666666666</v>
      </c>
      <c r="Z118" s="49"/>
      <c r="AA118" s="72">
        <v>118</v>
      </c>
      <c r="AB118" s="72"/>
      <c r="AC118" s="73"/>
      <c r="AD118" s="79" t="s">
        <v>1927</v>
      </c>
      <c r="AE118" s="79" t="s">
        <v>2114</v>
      </c>
      <c r="AF118" s="79" t="s">
        <v>2199</v>
      </c>
      <c r="AG118" s="79" t="s">
        <v>2374</v>
      </c>
      <c r="AH118" s="79" t="s">
        <v>2587</v>
      </c>
      <c r="AI118" s="79">
        <v>833050</v>
      </c>
      <c r="AJ118" s="79">
        <v>759</v>
      </c>
      <c r="AK118" s="79">
        <v>10349</v>
      </c>
      <c r="AL118" s="79">
        <v>202</v>
      </c>
      <c r="AM118" s="79" t="s">
        <v>2850</v>
      </c>
      <c r="AN118" s="98" t="s">
        <v>2966</v>
      </c>
      <c r="AO118" s="79" t="str">
        <f>REPLACE(INDEX(GroupVertices[Group],MATCH(Vertices[[#This Row],[Vertex]],GroupVertices[Vertex],0)),1,1,"")</f>
        <v>4</v>
      </c>
      <c r="AP118" s="48">
        <v>10</v>
      </c>
      <c r="AQ118" s="49">
        <v>4.484304932735426</v>
      </c>
      <c r="AR118" s="48">
        <v>2</v>
      </c>
      <c r="AS118" s="49">
        <v>0.8968609865470852</v>
      </c>
      <c r="AT118" s="48">
        <v>0</v>
      </c>
      <c r="AU118" s="49">
        <v>0</v>
      </c>
      <c r="AV118" s="48">
        <v>211</v>
      </c>
      <c r="AW118" s="49">
        <v>94.61883408071749</v>
      </c>
      <c r="AX118" s="48">
        <v>223</v>
      </c>
      <c r="AY118" s="119" t="s">
        <v>4889</v>
      </c>
      <c r="AZ118" s="119" t="s">
        <v>4889</v>
      </c>
      <c r="BA118" s="119" t="s">
        <v>4889</v>
      </c>
      <c r="BB118" s="119" t="s">
        <v>4889</v>
      </c>
      <c r="BC118" s="2"/>
      <c r="BD118" s="3"/>
      <c r="BE118" s="3"/>
      <c r="BF118" s="3"/>
      <c r="BG118" s="3"/>
    </row>
    <row r="119" spans="1:59" ht="15">
      <c r="A119" s="65" t="s">
        <v>306</v>
      </c>
      <c r="B119" s="66"/>
      <c r="C119" s="66" t="s">
        <v>65</v>
      </c>
      <c r="D119" s="67">
        <v>540.6051211593024</v>
      </c>
      <c r="E119" s="69">
        <v>93.65510344883748</v>
      </c>
      <c r="F119" s="96" t="s">
        <v>2777</v>
      </c>
      <c r="G119" s="66"/>
      <c r="H119" s="70" t="s">
        <v>1928</v>
      </c>
      <c r="I119" s="71"/>
      <c r="J119" s="71"/>
      <c r="K119" s="70" t="s">
        <v>1928</v>
      </c>
      <c r="L119" s="74">
        <v>4518.057280848097</v>
      </c>
      <c r="M119" s="75">
        <v>5262.63134765625</v>
      </c>
      <c r="N119" s="75">
        <v>3013.1591796875</v>
      </c>
      <c r="O119" s="76"/>
      <c r="P119" s="77"/>
      <c r="Q119" s="77"/>
      <c r="R119" s="48">
        <v>7</v>
      </c>
      <c r="S119" s="81"/>
      <c r="T119" s="81"/>
      <c r="U119" s="49">
        <v>506.447422</v>
      </c>
      <c r="V119" s="49">
        <v>0.002273</v>
      </c>
      <c r="W119" s="49">
        <v>0.009671</v>
      </c>
      <c r="X119" s="49">
        <v>1.122497</v>
      </c>
      <c r="Y119" s="49">
        <v>0.23809523809523808</v>
      </c>
      <c r="Z119" s="49"/>
      <c r="AA119" s="72">
        <v>119</v>
      </c>
      <c r="AB119" s="72"/>
      <c r="AC119" s="73"/>
      <c r="AD119" s="79" t="s">
        <v>1928</v>
      </c>
      <c r="AE119" s="79" t="s">
        <v>2115</v>
      </c>
      <c r="AF119" s="79" t="s">
        <v>2295</v>
      </c>
      <c r="AG119" s="79" t="s">
        <v>2374</v>
      </c>
      <c r="AH119" s="79" t="s">
        <v>2588</v>
      </c>
      <c r="AI119" s="79">
        <v>4862297</v>
      </c>
      <c r="AJ119" s="79">
        <v>6773</v>
      </c>
      <c r="AK119" s="79">
        <v>47613</v>
      </c>
      <c r="AL119" s="79">
        <v>2912</v>
      </c>
      <c r="AM119" s="79" t="s">
        <v>2850</v>
      </c>
      <c r="AN119" s="98" t="s">
        <v>2967</v>
      </c>
      <c r="AO119" s="79" t="str">
        <f>REPLACE(INDEX(GroupVertices[Group],MATCH(Vertices[[#This Row],[Vertex]],GroupVertices[Vertex],0)),1,1,"")</f>
        <v>5</v>
      </c>
      <c r="AP119" s="48">
        <v>10</v>
      </c>
      <c r="AQ119" s="49">
        <v>4.444444444444445</v>
      </c>
      <c r="AR119" s="48">
        <v>3</v>
      </c>
      <c r="AS119" s="49">
        <v>1.3333333333333333</v>
      </c>
      <c r="AT119" s="48">
        <v>0</v>
      </c>
      <c r="AU119" s="49">
        <v>0</v>
      </c>
      <c r="AV119" s="48">
        <v>212</v>
      </c>
      <c r="AW119" s="49">
        <v>94.22222222222223</v>
      </c>
      <c r="AX119" s="48">
        <v>225</v>
      </c>
      <c r="AY119" s="119" t="s">
        <v>4889</v>
      </c>
      <c r="AZ119" s="119" t="s">
        <v>4889</v>
      </c>
      <c r="BA119" s="119" t="s">
        <v>4889</v>
      </c>
      <c r="BB119" s="119" t="s">
        <v>4889</v>
      </c>
      <c r="BC119" s="2"/>
      <c r="BD119" s="3"/>
      <c r="BE119" s="3"/>
      <c r="BF119" s="3"/>
      <c r="BG119" s="3"/>
    </row>
    <row r="120" spans="1:59" ht="15">
      <c r="A120" s="65" t="s">
        <v>307</v>
      </c>
      <c r="B120" s="66"/>
      <c r="C120" s="66" t="s">
        <v>65</v>
      </c>
      <c r="D120" s="67">
        <v>303.46710795665626</v>
      </c>
      <c r="E120" s="69">
        <v>99.54091178049515</v>
      </c>
      <c r="F120" s="96" t="s">
        <v>2778</v>
      </c>
      <c r="G120" s="66"/>
      <c r="H120" s="70" t="s">
        <v>1929</v>
      </c>
      <c r="I120" s="71"/>
      <c r="J120" s="71"/>
      <c r="K120" s="70" t="s">
        <v>1929</v>
      </c>
      <c r="L120" s="74">
        <v>1688.8140159315622</v>
      </c>
      <c r="M120" s="75">
        <v>8430.6796875</v>
      </c>
      <c r="N120" s="75">
        <v>8036.228515625</v>
      </c>
      <c r="O120" s="76"/>
      <c r="P120" s="77"/>
      <c r="Q120" s="77"/>
      <c r="R120" s="48">
        <v>3</v>
      </c>
      <c r="S120" s="81"/>
      <c r="T120" s="81"/>
      <c r="U120" s="49">
        <v>36.644261</v>
      </c>
      <c r="V120" s="49">
        <v>0.001821</v>
      </c>
      <c r="W120" s="49">
        <v>0.003716</v>
      </c>
      <c r="X120" s="49">
        <v>0.589239</v>
      </c>
      <c r="Y120" s="49">
        <v>0</v>
      </c>
      <c r="Z120" s="49"/>
      <c r="AA120" s="72">
        <v>120</v>
      </c>
      <c r="AB120" s="72"/>
      <c r="AC120" s="73"/>
      <c r="AD120" s="79" t="s">
        <v>1929</v>
      </c>
      <c r="AE120" s="79" t="s">
        <v>2116</v>
      </c>
      <c r="AF120" s="79" t="s">
        <v>2199</v>
      </c>
      <c r="AG120" s="79" t="s">
        <v>2374</v>
      </c>
      <c r="AH120" s="79" t="s">
        <v>2589</v>
      </c>
      <c r="AI120" s="79">
        <v>1816918</v>
      </c>
      <c r="AJ120" s="79">
        <v>3640</v>
      </c>
      <c r="AK120" s="79">
        <v>24377</v>
      </c>
      <c r="AL120" s="79">
        <v>1068</v>
      </c>
      <c r="AM120" s="79" t="s">
        <v>2850</v>
      </c>
      <c r="AN120" s="98" t="s">
        <v>2968</v>
      </c>
      <c r="AO120" s="79" t="str">
        <f>REPLACE(INDEX(GroupVertices[Group],MATCH(Vertices[[#This Row],[Vertex]],GroupVertices[Vertex],0)),1,1,"")</f>
        <v>7</v>
      </c>
      <c r="AP120" s="48">
        <v>10</v>
      </c>
      <c r="AQ120" s="49">
        <v>4.385964912280702</v>
      </c>
      <c r="AR120" s="48">
        <v>3</v>
      </c>
      <c r="AS120" s="49">
        <v>1.3157894736842106</v>
      </c>
      <c r="AT120" s="48">
        <v>0</v>
      </c>
      <c r="AU120" s="49">
        <v>0</v>
      </c>
      <c r="AV120" s="48">
        <v>215</v>
      </c>
      <c r="AW120" s="49">
        <v>94.29824561403508</v>
      </c>
      <c r="AX120" s="48">
        <v>228</v>
      </c>
      <c r="AY120" s="119" t="s">
        <v>4889</v>
      </c>
      <c r="AZ120" s="119" t="s">
        <v>4889</v>
      </c>
      <c r="BA120" s="119" t="s">
        <v>4889</v>
      </c>
      <c r="BB120" s="119" t="s">
        <v>4889</v>
      </c>
      <c r="BC120" s="2"/>
      <c r="BD120" s="3"/>
      <c r="BE120" s="3"/>
      <c r="BF120" s="3"/>
      <c r="BG120" s="3"/>
    </row>
    <row r="121" spans="1:59" ht="15">
      <c r="A121" s="65" t="s">
        <v>371</v>
      </c>
      <c r="B121" s="66"/>
      <c r="C121" s="66" t="s">
        <v>65</v>
      </c>
      <c r="D121" s="67">
        <v>243.35539188584195</v>
      </c>
      <c r="E121" s="69">
        <v>100</v>
      </c>
      <c r="F121" s="96" t="s">
        <v>2779</v>
      </c>
      <c r="G121" s="66"/>
      <c r="H121" s="70" t="s">
        <v>1930</v>
      </c>
      <c r="I121" s="71"/>
      <c r="J121" s="71"/>
      <c r="K121" s="70" t="s">
        <v>1930</v>
      </c>
      <c r="L121" s="74">
        <v>971.6338998504151</v>
      </c>
      <c r="M121" s="75">
        <v>8685.767578125</v>
      </c>
      <c r="N121" s="75">
        <v>1838.98681640625</v>
      </c>
      <c r="O121" s="76"/>
      <c r="P121" s="77"/>
      <c r="Q121" s="77"/>
      <c r="R121" s="48">
        <v>2</v>
      </c>
      <c r="S121" s="81"/>
      <c r="T121" s="81"/>
      <c r="U121" s="49">
        <v>0</v>
      </c>
      <c r="V121" s="49">
        <v>0.001761</v>
      </c>
      <c r="W121" s="49">
        <v>0.001681</v>
      </c>
      <c r="X121" s="49">
        <v>0.449544</v>
      </c>
      <c r="Y121" s="49">
        <v>1</v>
      </c>
      <c r="Z121" s="49"/>
      <c r="AA121" s="72">
        <v>121</v>
      </c>
      <c r="AB121" s="72"/>
      <c r="AC121" s="73"/>
      <c r="AD121" s="79" t="s">
        <v>1930</v>
      </c>
      <c r="AE121" s="79" t="s">
        <v>2117</v>
      </c>
      <c r="AF121" s="79" t="s">
        <v>2296</v>
      </c>
      <c r="AG121" s="79" t="s">
        <v>2433</v>
      </c>
      <c r="AH121" s="79" t="s">
        <v>2590</v>
      </c>
      <c r="AI121" s="79">
        <v>1044950</v>
      </c>
      <c r="AJ121" s="79">
        <v>7448</v>
      </c>
      <c r="AK121" s="79">
        <v>24744</v>
      </c>
      <c r="AL121" s="79">
        <v>2123</v>
      </c>
      <c r="AM121" s="79" t="s">
        <v>2850</v>
      </c>
      <c r="AN121" s="98" t="s">
        <v>2969</v>
      </c>
      <c r="AO121" s="79" t="str">
        <f>REPLACE(INDEX(GroupVertices[Group],MATCH(Vertices[[#This Row],[Vertex]],GroupVertices[Vertex],0)),1,1,"")</f>
        <v>9</v>
      </c>
      <c r="AP121" s="48">
        <v>1</v>
      </c>
      <c r="AQ121" s="49">
        <v>5.555555555555555</v>
      </c>
      <c r="AR121" s="48">
        <v>1</v>
      </c>
      <c r="AS121" s="49">
        <v>5.555555555555555</v>
      </c>
      <c r="AT121" s="48">
        <v>0</v>
      </c>
      <c r="AU121" s="49">
        <v>0</v>
      </c>
      <c r="AV121" s="48">
        <v>16</v>
      </c>
      <c r="AW121" s="49">
        <v>88.88888888888889</v>
      </c>
      <c r="AX121" s="48">
        <v>18</v>
      </c>
      <c r="AY121" s="48"/>
      <c r="AZ121" s="48"/>
      <c r="BA121" s="48"/>
      <c r="BB121" s="48"/>
      <c r="BC121" s="2"/>
      <c r="BD121" s="3"/>
      <c r="BE121" s="3"/>
      <c r="BF121" s="3"/>
      <c r="BG121" s="3"/>
    </row>
    <row r="122" spans="1:59" ht="15">
      <c r="A122" s="65" t="s">
        <v>308</v>
      </c>
      <c r="B122" s="66"/>
      <c r="C122" s="66" t="s">
        <v>65</v>
      </c>
      <c r="D122" s="67">
        <v>213.0256715848732</v>
      </c>
      <c r="E122" s="69">
        <v>93.23672977769259</v>
      </c>
      <c r="F122" s="96" t="s">
        <v>2780</v>
      </c>
      <c r="G122" s="66"/>
      <c r="H122" s="70" t="s">
        <v>1931</v>
      </c>
      <c r="I122" s="71"/>
      <c r="J122" s="71"/>
      <c r="K122" s="70" t="s">
        <v>1931</v>
      </c>
      <c r="L122" s="74">
        <v>609.7764492906472</v>
      </c>
      <c r="M122" s="75">
        <v>8415.4091796875</v>
      </c>
      <c r="N122" s="75">
        <v>1446.7684326171875</v>
      </c>
      <c r="O122" s="76"/>
      <c r="P122" s="77"/>
      <c r="Q122" s="77"/>
      <c r="R122" s="48">
        <v>11</v>
      </c>
      <c r="S122" s="81"/>
      <c r="T122" s="81"/>
      <c r="U122" s="49">
        <v>539.841862</v>
      </c>
      <c r="V122" s="49">
        <v>0.002315</v>
      </c>
      <c r="W122" s="49">
        <v>0.011945</v>
      </c>
      <c r="X122" s="49">
        <v>1.75494</v>
      </c>
      <c r="Y122" s="49">
        <v>0.07272727272727272</v>
      </c>
      <c r="Z122" s="49"/>
      <c r="AA122" s="72">
        <v>122</v>
      </c>
      <c r="AB122" s="72"/>
      <c r="AC122" s="73"/>
      <c r="AD122" s="79" t="s">
        <v>1931</v>
      </c>
      <c r="AE122" s="79" t="s">
        <v>2118</v>
      </c>
      <c r="AF122" s="79" t="s">
        <v>2297</v>
      </c>
      <c r="AG122" s="79" t="s">
        <v>2409</v>
      </c>
      <c r="AH122" s="79" t="s">
        <v>2591</v>
      </c>
      <c r="AI122" s="79">
        <v>655449</v>
      </c>
      <c r="AJ122" s="79">
        <v>220</v>
      </c>
      <c r="AK122" s="79">
        <v>683</v>
      </c>
      <c r="AL122" s="79">
        <v>108</v>
      </c>
      <c r="AM122" s="79" t="s">
        <v>2850</v>
      </c>
      <c r="AN122" s="98" t="s">
        <v>2970</v>
      </c>
      <c r="AO122" s="79" t="str">
        <f>REPLACE(INDEX(GroupVertices[Group],MATCH(Vertices[[#This Row],[Vertex]],GroupVertices[Vertex],0)),1,1,"")</f>
        <v>9</v>
      </c>
      <c r="AP122" s="48">
        <v>3</v>
      </c>
      <c r="AQ122" s="49">
        <v>2.459016393442623</v>
      </c>
      <c r="AR122" s="48">
        <v>0</v>
      </c>
      <c r="AS122" s="49">
        <v>0</v>
      </c>
      <c r="AT122" s="48">
        <v>0</v>
      </c>
      <c r="AU122" s="49">
        <v>0</v>
      </c>
      <c r="AV122" s="48">
        <v>119</v>
      </c>
      <c r="AW122" s="49">
        <v>97.54098360655738</v>
      </c>
      <c r="AX122" s="48">
        <v>122</v>
      </c>
      <c r="AY122" s="119" t="s">
        <v>4889</v>
      </c>
      <c r="AZ122" s="119" t="s">
        <v>4889</v>
      </c>
      <c r="BA122" s="119" t="s">
        <v>4889</v>
      </c>
      <c r="BB122" s="119" t="s">
        <v>4889</v>
      </c>
      <c r="BC122" s="2"/>
      <c r="BD122" s="3"/>
      <c r="BE122" s="3"/>
      <c r="BF122" s="3"/>
      <c r="BG122" s="3"/>
    </row>
    <row r="123" spans="1:59" ht="15">
      <c r="A123" s="65" t="s">
        <v>309</v>
      </c>
      <c r="B123" s="66"/>
      <c r="C123" s="66" t="s">
        <v>65</v>
      </c>
      <c r="D123" s="67">
        <v>287.410462876873</v>
      </c>
      <c r="E123" s="69">
        <v>99.65831396153705</v>
      </c>
      <c r="F123" s="96" t="s">
        <v>2781</v>
      </c>
      <c r="G123" s="66"/>
      <c r="H123" s="70" t="s">
        <v>1932</v>
      </c>
      <c r="I123" s="71"/>
      <c r="J123" s="71"/>
      <c r="K123" s="70" t="s">
        <v>1932</v>
      </c>
      <c r="L123" s="74">
        <v>1497.2455940846971</v>
      </c>
      <c r="M123" s="75">
        <v>8067.7490234375</v>
      </c>
      <c r="N123" s="75">
        <v>1532.02685546875</v>
      </c>
      <c r="O123" s="76"/>
      <c r="P123" s="77"/>
      <c r="Q123" s="77"/>
      <c r="R123" s="48">
        <v>2</v>
      </c>
      <c r="S123" s="81"/>
      <c r="T123" s="81"/>
      <c r="U123" s="49">
        <v>27.27326</v>
      </c>
      <c r="V123" s="49">
        <v>0.001724</v>
      </c>
      <c r="W123" s="49">
        <v>0.001404</v>
      </c>
      <c r="X123" s="49">
        <v>0.539137</v>
      </c>
      <c r="Y123" s="49">
        <v>0</v>
      </c>
      <c r="Z123" s="49"/>
      <c r="AA123" s="72">
        <v>123</v>
      </c>
      <c r="AB123" s="72"/>
      <c r="AC123" s="73"/>
      <c r="AD123" s="79" t="s">
        <v>1932</v>
      </c>
      <c r="AE123" s="79" t="s">
        <v>2119</v>
      </c>
      <c r="AF123" s="79" t="s">
        <v>2298</v>
      </c>
      <c r="AG123" s="79" t="s">
        <v>2383</v>
      </c>
      <c r="AH123" s="79" t="s">
        <v>2592</v>
      </c>
      <c r="AI123" s="79">
        <v>1610715</v>
      </c>
      <c r="AJ123" s="79">
        <v>2796</v>
      </c>
      <c r="AK123" s="79">
        <v>18360</v>
      </c>
      <c r="AL123" s="79">
        <v>10782</v>
      </c>
      <c r="AM123" s="79" t="s">
        <v>2850</v>
      </c>
      <c r="AN123" s="98" t="s">
        <v>2971</v>
      </c>
      <c r="AO123" s="79" t="str">
        <f>REPLACE(INDEX(GroupVertices[Group],MATCH(Vertices[[#This Row],[Vertex]],GroupVertices[Vertex],0)),1,1,"")</f>
        <v>9</v>
      </c>
      <c r="AP123" s="48">
        <v>9</v>
      </c>
      <c r="AQ123" s="49">
        <v>6.474820143884892</v>
      </c>
      <c r="AR123" s="48">
        <v>2</v>
      </c>
      <c r="AS123" s="49">
        <v>1.4388489208633093</v>
      </c>
      <c r="AT123" s="48">
        <v>0</v>
      </c>
      <c r="AU123" s="49">
        <v>0</v>
      </c>
      <c r="AV123" s="48">
        <v>128</v>
      </c>
      <c r="AW123" s="49">
        <v>92.0863309352518</v>
      </c>
      <c r="AX123" s="48">
        <v>139</v>
      </c>
      <c r="AY123" s="119" t="s">
        <v>4889</v>
      </c>
      <c r="AZ123" s="119" t="s">
        <v>4889</v>
      </c>
      <c r="BA123" s="119" t="s">
        <v>4889</v>
      </c>
      <c r="BB123" s="119" t="s">
        <v>4889</v>
      </c>
      <c r="BC123" s="2"/>
      <c r="BD123" s="3"/>
      <c r="BE123" s="3"/>
      <c r="BF123" s="3"/>
      <c r="BG123" s="3"/>
    </row>
    <row r="124" spans="1:59" ht="15">
      <c r="A124" s="65" t="s">
        <v>310</v>
      </c>
      <c r="B124" s="66"/>
      <c r="C124" s="66" t="s">
        <v>65</v>
      </c>
      <c r="D124" s="67">
        <v>173.41212170995473</v>
      </c>
      <c r="E124" s="69">
        <v>100</v>
      </c>
      <c r="F124" s="96" t="s">
        <v>2782</v>
      </c>
      <c r="G124" s="66"/>
      <c r="H124" s="70" t="s">
        <v>1933</v>
      </c>
      <c r="I124" s="71"/>
      <c r="J124" s="71"/>
      <c r="K124" s="70" t="s">
        <v>1933</v>
      </c>
      <c r="L124" s="74">
        <v>137.15560006697777</v>
      </c>
      <c r="M124" s="75">
        <v>8752.4677734375</v>
      </c>
      <c r="N124" s="75">
        <v>5341.5712890625</v>
      </c>
      <c r="O124" s="76"/>
      <c r="P124" s="77"/>
      <c r="Q124" s="77"/>
      <c r="R124" s="48">
        <v>2</v>
      </c>
      <c r="S124" s="81"/>
      <c r="T124" s="81"/>
      <c r="U124" s="49">
        <v>0</v>
      </c>
      <c r="V124" s="49">
        <v>0.001637</v>
      </c>
      <c r="W124" s="49">
        <v>0.00125</v>
      </c>
      <c r="X124" s="49">
        <v>0.434135</v>
      </c>
      <c r="Y124" s="49">
        <v>1</v>
      </c>
      <c r="Z124" s="49"/>
      <c r="AA124" s="72">
        <v>124</v>
      </c>
      <c r="AB124" s="72"/>
      <c r="AC124" s="73"/>
      <c r="AD124" s="79" t="s">
        <v>1933</v>
      </c>
      <c r="AE124" s="79" t="s">
        <v>2120</v>
      </c>
      <c r="AF124" s="79" t="s">
        <v>2299</v>
      </c>
      <c r="AG124" s="79" t="s">
        <v>2418</v>
      </c>
      <c r="AH124" s="79" t="s">
        <v>2593</v>
      </c>
      <c r="AI124" s="79">
        <v>146723</v>
      </c>
      <c r="AJ124" s="79">
        <v>157</v>
      </c>
      <c r="AK124" s="79">
        <v>516</v>
      </c>
      <c r="AL124" s="79">
        <v>97</v>
      </c>
      <c r="AM124" s="79" t="s">
        <v>2850</v>
      </c>
      <c r="AN124" s="98" t="s">
        <v>2972</v>
      </c>
      <c r="AO124" s="79" t="str">
        <f>REPLACE(INDEX(GroupVertices[Group],MATCH(Vertices[[#This Row],[Vertex]],GroupVertices[Vertex],0)),1,1,"")</f>
        <v>7</v>
      </c>
      <c r="AP124" s="48">
        <v>2</v>
      </c>
      <c r="AQ124" s="49">
        <v>1.3888888888888888</v>
      </c>
      <c r="AR124" s="48">
        <v>0</v>
      </c>
      <c r="AS124" s="49">
        <v>0</v>
      </c>
      <c r="AT124" s="48">
        <v>0</v>
      </c>
      <c r="AU124" s="49">
        <v>0</v>
      </c>
      <c r="AV124" s="48">
        <v>142</v>
      </c>
      <c r="AW124" s="49">
        <v>98.61111111111111</v>
      </c>
      <c r="AX124" s="48">
        <v>144</v>
      </c>
      <c r="AY124" s="119" t="s">
        <v>4889</v>
      </c>
      <c r="AZ124" s="119" t="s">
        <v>4889</v>
      </c>
      <c r="BA124" s="119" t="s">
        <v>4889</v>
      </c>
      <c r="BB124" s="119" t="s">
        <v>4889</v>
      </c>
      <c r="BC124" s="2"/>
      <c r="BD124" s="3"/>
      <c r="BE124" s="3"/>
      <c r="BF124" s="3"/>
      <c r="BG124" s="3"/>
    </row>
    <row r="125" spans="1:59" ht="15">
      <c r="A125" s="65" t="s">
        <v>311</v>
      </c>
      <c r="B125" s="66"/>
      <c r="C125" s="66" t="s">
        <v>65</v>
      </c>
      <c r="D125" s="67">
        <v>167.91463068105264</v>
      </c>
      <c r="E125" s="69">
        <v>96.5868672062581</v>
      </c>
      <c r="F125" s="96" t="s">
        <v>2783</v>
      </c>
      <c r="G125" s="66"/>
      <c r="H125" s="70" t="s">
        <v>1934</v>
      </c>
      <c r="I125" s="71"/>
      <c r="J125" s="71"/>
      <c r="K125" s="70" t="s">
        <v>1934</v>
      </c>
      <c r="L125" s="74">
        <v>71.56620232597166</v>
      </c>
      <c r="M125" s="75">
        <v>8461.701171875</v>
      </c>
      <c r="N125" s="75">
        <v>5630.1044921875</v>
      </c>
      <c r="O125" s="76"/>
      <c r="P125" s="77"/>
      <c r="Q125" s="77"/>
      <c r="R125" s="48">
        <v>6</v>
      </c>
      <c r="S125" s="81"/>
      <c r="T125" s="81"/>
      <c r="U125" s="49">
        <v>272.435065</v>
      </c>
      <c r="V125" s="49">
        <v>0.001961</v>
      </c>
      <c r="W125" s="49">
        <v>0.005154</v>
      </c>
      <c r="X125" s="49">
        <v>1.024701</v>
      </c>
      <c r="Y125" s="49">
        <v>0.06666666666666667</v>
      </c>
      <c r="Z125" s="49"/>
      <c r="AA125" s="72">
        <v>125</v>
      </c>
      <c r="AB125" s="72"/>
      <c r="AC125" s="73"/>
      <c r="AD125" s="79" t="s">
        <v>1934</v>
      </c>
      <c r="AE125" s="79" t="s">
        <v>2121</v>
      </c>
      <c r="AF125" s="79" t="s">
        <v>2300</v>
      </c>
      <c r="AG125" s="79" t="s">
        <v>2434</v>
      </c>
      <c r="AH125" s="79" t="s">
        <v>2594</v>
      </c>
      <c r="AI125" s="79">
        <v>76123</v>
      </c>
      <c r="AJ125" s="79">
        <v>537</v>
      </c>
      <c r="AK125" s="79">
        <v>502</v>
      </c>
      <c r="AL125" s="79">
        <v>133</v>
      </c>
      <c r="AM125" s="79" t="s">
        <v>2850</v>
      </c>
      <c r="AN125" s="98" t="s">
        <v>2973</v>
      </c>
      <c r="AO125" s="79" t="str">
        <f>REPLACE(INDEX(GroupVertices[Group],MATCH(Vertices[[#This Row],[Vertex]],GroupVertices[Vertex],0)),1,1,"")</f>
        <v>7</v>
      </c>
      <c r="AP125" s="48">
        <v>24</v>
      </c>
      <c r="AQ125" s="49">
        <v>6.539509536784741</v>
      </c>
      <c r="AR125" s="48">
        <v>3</v>
      </c>
      <c r="AS125" s="49">
        <v>0.8174386920980926</v>
      </c>
      <c r="AT125" s="48">
        <v>0</v>
      </c>
      <c r="AU125" s="49">
        <v>0</v>
      </c>
      <c r="AV125" s="48">
        <v>340</v>
      </c>
      <c r="AW125" s="49">
        <v>92.64305177111717</v>
      </c>
      <c r="AX125" s="48">
        <v>367</v>
      </c>
      <c r="AY125" s="119" t="s">
        <v>4889</v>
      </c>
      <c r="AZ125" s="119" t="s">
        <v>4889</v>
      </c>
      <c r="BA125" s="119" t="s">
        <v>4889</v>
      </c>
      <c r="BB125" s="119" t="s">
        <v>4889</v>
      </c>
      <c r="BC125" s="2"/>
      <c r="BD125" s="3"/>
      <c r="BE125" s="3"/>
      <c r="BF125" s="3"/>
      <c r="BG125" s="3"/>
    </row>
    <row r="126" spans="1:59" ht="15">
      <c r="A126" s="65" t="s">
        <v>312</v>
      </c>
      <c r="B126" s="66"/>
      <c r="C126" s="66" t="s">
        <v>65</v>
      </c>
      <c r="D126" s="67">
        <v>556.0696568653779</v>
      </c>
      <c r="E126" s="69">
        <v>98.33826728130228</v>
      </c>
      <c r="F126" s="96" t="s">
        <v>2784</v>
      </c>
      <c r="G126" s="66"/>
      <c r="H126" s="70" t="s">
        <v>1935</v>
      </c>
      <c r="I126" s="71"/>
      <c r="J126" s="71"/>
      <c r="K126" s="70" t="s">
        <v>1935</v>
      </c>
      <c r="L126" s="74">
        <v>4702.561371527504</v>
      </c>
      <c r="M126" s="75">
        <v>4793.25732421875</v>
      </c>
      <c r="N126" s="75">
        <v>3131.360595703125</v>
      </c>
      <c r="O126" s="76"/>
      <c r="P126" s="77"/>
      <c r="Q126" s="77"/>
      <c r="R126" s="48">
        <v>8</v>
      </c>
      <c r="S126" s="81"/>
      <c r="T126" s="81"/>
      <c r="U126" s="49">
        <v>132.638924</v>
      </c>
      <c r="V126" s="49">
        <v>0.002146</v>
      </c>
      <c r="W126" s="49">
        <v>0.008138</v>
      </c>
      <c r="X126" s="49">
        <v>1.17397</v>
      </c>
      <c r="Y126" s="49">
        <v>0.21428571428571427</v>
      </c>
      <c r="Z126" s="49"/>
      <c r="AA126" s="72">
        <v>126</v>
      </c>
      <c r="AB126" s="72"/>
      <c r="AC126" s="73"/>
      <c r="AD126" s="79" t="s">
        <v>1935</v>
      </c>
      <c r="AE126" s="79" t="s">
        <v>2122</v>
      </c>
      <c r="AF126" s="79" t="s">
        <v>2295</v>
      </c>
      <c r="AG126" s="79" t="s">
        <v>2374</v>
      </c>
      <c r="AH126" s="79" t="s">
        <v>2595</v>
      </c>
      <c r="AI126" s="79">
        <v>5060896</v>
      </c>
      <c r="AJ126" s="79">
        <v>6828</v>
      </c>
      <c r="AK126" s="79">
        <v>42606</v>
      </c>
      <c r="AL126" s="79">
        <v>2953</v>
      </c>
      <c r="AM126" s="79" t="s">
        <v>2850</v>
      </c>
      <c r="AN126" s="98" t="s">
        <v>2974</v>
      </c>
      <c r="AO126" s="79" t="str">
        <f>REPLACE(INDEX(GroupVertices[Group],MATCH(Vertices[[#This Row],[Vertex]],GroupVertices[Vertex],0)),1,1,"")</f>
        <v>5</v>
      </c>
      <c r="AP126" s="48">
        <v>9</v>
      </c>
      <c r="AQ126" s="49">
        <v>3.9647577092511015</v>
      </c>
      <c r="AR126" s="48">
        <v>3</v>
      </c>
      <c r="AS126" s="49">
        <v>1.3215859030837005</v>
      </c>
      <c r="AT126" s="48">
        <v>0</v>
      </c>
      <c r="AU126" s="49">
        <v>0</v>
      </c>
      <c r="AV126" s="48">
        <v>215</v>
      </c>
      <c r="AW126" s="49">
        <v>94.7136563876652</v>
      </c>
      <c r="AX126" s="48">
        <v>227</v>
      </c>
      <c r="AY126" s="119" t="s">
        <v>4889</v>
      </c>
      <c r="AZ126" s="119" t="s">
        <v>4889</v>
      </c>
      <c r="BA126" s="119" t="s">
        <v>4889</v>
      </c>
      <c r="BB126" s="119" t="s">
        <v>4889</v>
      </c>
      <c r="BC126" s="2"/>
      <c r="BD126" s="3"/>
      <c r="BE126" s="3"/>
      <c r="BF126" s="3"/>
      <c r="BG126" s="3"/>
    </row>
    <row r="127" spans="1:59" ht="15">
      <c r="A127" s="65" t="s">
        <v>314</v>
      </c>
      <c r="B127" s="66"/>
      <c r="C127" s="66" t="s">
        <v>65</v>
      </c>
      <c r="D127" s="67">
        <v>392.8264107189683</v>
      </c>
      <c r="E127" s="69">
        <v>99.33504209802975</v>
      </c>
      <c r="F127" s="96" t="s">
        <v>2785</v>
      </c>
      <c r="G127" s="66"/>
      <c r="H127" s="70" t="s">
        <v>1936</v>
      </c>
      <c r="I127" s="71"/>
      <c r="J127" s="71"/>
      <c r="K127" s="70" t="s">
        <v>1936</v>
      </c>
      <c r="L127" s="74">
        <v>2754.9408763344213</v>
      </c>
      <c r="M127" s="75">
        <v>4319.39501953125</v>
      </c>
      <c r="N127" s="75">
        <v>2444.390380859375</v>
      </c>
      <c r="O127" s="76"/>
      <c r="P127" s="77"/>
      <c r="Q127" s="77"/>
      <c r="R127" s="48">
        <v>5</v>
      </c>
      <c r="S127" s="81"/>
      <c r="T127" s="81"/>
      <c r="U127" s="49">
        <v>53.076707</v>
      </c>
      <c r="V127" s="49">
        <v>0.001953</v>
      </c>
      <c r="W127" s="49">
        <v>0.005077</v>
      </c>
      <c r="X127" s="49">
        <v>0.788524</v>
      </c>
      <c r="Y127" s="49">
        <v>0.4</v>
      </c>
      <c r="Z127" s="49"/>
      <c r="AA127" s="72">
        <v>127</v>
      </c>
      <c r="AB127" s="72"/>
      <c r="AC127" s="73"/>
      <c r="AD127" s="79" t="s">
        <v>1936</v>
      </c>
      <c r="AE127" s="79" t="s">
        <v>2123</v>
      </c>
      <c r="AF127" s="79" t="s">
        <v>2301</v>
      </c>
      <c r="AG127" s="79" t="s">
        <v>2424</v>
      </c>
      <c r="AH127" s="79" t="s">
        <v>2596</v>
      </c>
      <c r="AI127" s="79">
        <v>2964490</v>
      </c>
      <c r="AJ127" s="79">
        <v>7189</v>
      </c>
      <c r="AK127" s="79">
        <v>38530</v>
      </c>
      <c r="AL127" s="79">
        <v>2688</v>
      </c>
      <c r="AM127" s="79" t="s">
        <v>2850</v>
      </c>
      <c r="AN127" s="98" t="s">
        <v>2975</v>
      </c>
      <c r="AO127" s="79" t="str">
        <f>REPLACE(INDEX(GroupVertices[Group],MATCH(Vertices[[#This Row],[Vertex]],GroupVertices[Vertex],0)),1,1,"")</f>
        <v>5</v>
      </c>
      <c r="AP127" s="48">
        <v>3</v>
      </c>
      <c r="AQ127" s="49">
        <v>3.8461538461538463</v>
      </c>
      <c r="AR127" s="48">
        <v>0</v>
      </c>
      <c r="AS127" s="49">
        <v>0</v>
      </c>
      <c r="AT127" s="48">
        <v>0</v>
      </c>
      <c r="AU127" s="49">
        <v>0</v>
      </c>
      <c r="AV127" s="48">
        <v>75</v>
      </c>
      <c r="AW127" s="49">
        <v>96.15384615384616</v>
      </c>
      <c r="AX127" s="48">
        <v>78</v>
      </c>
      <c r="AY127" s="119" t="s">
        <v>4889</v>
      </c>
      <c r="AZ127" s="119" t="s">
        <v>4889</v>
      </c>
      <c r="BA127" s="119" t="s">
        <v>4889</v>
      </c>
      <c r="BB127" s="119" t="s">
        <v>4889</v>
      </c>
      <c r="BC127" s="2"/>
      <c r="BD127" s="3"/>
      <c r="BE127" s="3"/>
      <c r="BF127" s="3"/>
      <c r="BG127" s="3"/>
    </row>
    <row r="128" spans="1:59" ht="15">
      <c r="A128" s="65" t="s">
        <v>372</v>
      </c>
      <c r="B128" s="66"/>
      <c r="C128" s="66" t="s">
        <v>65</v>
      </c>
      <c r="D128" s="67">
        <v>175.70821969818752</v>
      </c>
      <c r="E128" s="69">
        <v>99.95822427184284</v>
      </c>
      <c r="F128" s="96" t="s">
        <v>2786</v>
      </c>
      <c r="G128" s="66"/>
      <c r="H128" s="70" t="s">
        <v>1937</v>
      </c>
      <c r="I128" s="71"/>
      <c r="J128" s="71"/>
      <c r="K128" s="70" t="s">
        <v>1937</v>
      </c>
      <c r="L128" s="74">
        <v>164.54985744925887</v>
      </c>
      <c r="M128" s="75">
        <v>5252.48974609375</v>
      </c>
      <c r="N128" s="75">
        <v>4575.65771484375</v>
      </c>
      <c r="O128" s="76"/>
      <c r="P128" s="77"/>
      <c r="Q128" s="77"/>
      <c r="R128" s="48">
        <v>2</v>
      </c>
      <c r="S128" s="81"/>
      <c r="T128" s="81"/>
      <c r="U128" s="49">
        <v>3.334524</v>
      </c>
      <c r="V128" s="49">
        <v>0.001761</v>
      </c>
      <c r="W128" s="49">
        <v>0.00221</v>
      </c>
      <c r="X128" s="49">
        <v>0.414576</v>
      </c>
      <c r="Y128" s="49">
        <v>0</v>
      </c>
      <c r="Z128" s="49"/>
      <c r="AA128" s="72">
        <v>128</v>
      </c>
      <c r="AB128" s="72"/>
      <c r="AC128" s="73"/>
      <c r="AD128" s="79" t="s">
        <v>1937</v>
      </c>
      <c r="AE128" s="79" t="s">
        <v>2124</v>
      </c>
      <c r="AF128" s="79" t="s">
        <v>2302</v>
      </c>
      <c r="AG128" s="79" t="s">
        <v>2408</v>
      </c>
      <c r="AH128" s="79" t="s">
        <v>2597</v>
      </c>
      <c r="AI128" s="79">
        <v>176210</v>
      </c>
      <c r="AJ128" s="79">
        <v>196</v>
      </c>
      <c r="AK128" s="79">
        <v>673</v>
      </c>
      <c r="AL128" s="79">
        <v>389</v>
      </c>
      <c r="AM128" s="79" t="s">
        <v>2850</v>
      </c>
      <c r="AN128" s="98" t="s">
        <v>2976</v>
      </c>
      <c r="AO128" s="79" t="str">
        <f>REPLACE(INDEX(GroupVertices[Group],MATCH(Vertices[[#This Row],[Vertex]],GroupVertices[Vertex],0)),1,1,"")</f>
        <v>5</v>
      </c>
      <c r="AP128" s="48">
        <v>8</v>
      </c>
      <c r="AQ128" s="49">
        <v>7.4766355140186915</v>
      </c>
      <c r="AR128" s="48">
        <v>3</v>
      </c>
      <c r="AS128" s="49">
        <v>2.803738317757009</v>
      </c>
      <c r="AT128" s="48">
        <v>0</v>
      </c>
      <c r="AU128" s="49">
        <v>0</v>
      </c>
      <c r="AV128" s="48">
        <v>96</v>
      </c>
      <c r="AW128" s="49">
        <v>89.7196261682243</v>
      </c>
      <c r="AX128" s="48">
        <v>107</v>
      </c>
      <c r="AY128" s="48"/>
      <c r="AZ128" s="48"/>
      <c r="BA128" s="48"/>
      <c r="BB128" s="48"/>
      <c r="BC128" s="2"/>
      <c r="BD128" s="3"/>
      <c r="BE128" s="3"/>
      <c r="BF128" s="3"/>
      <c r="BG128" s="3"/>
    </row>
    <row r="129" spans="1:59" ht="15">
      <c r="A129" s="65" t="s">
        <v>315</v>
      </c>
      <c r="B129" s="66"/>
      <c r="C129" s="66" t="s">
        <v>65</v>
      </c>
      <c r="D129" s="67">
        <v>1000</v>
      </c>
      <c r="E129" s="69">
        <v>95.2953336302527</v>
      </c>
      <c r="F129" s="96" t="s">
        <v>2787</v>
      </c>
      <c r="G129" s="66"/>
      <c r="H129" s="70" t="s">
        <v>1938</v>
      </c>
      <c r="I129" s="71"/>
      <c r="J129" s="71"/>
      <c r="K129" s="70" t="s">
        <v>1938</v>
      </c>
      <c r="L129" s="74">
        <v>9999</v>
      </c>
      <c r="M129" s="75">
        <v>7273.14208984375</v>
      </c>
      <c r="N129" s="75">
        <v>8655.0126953125</v>
      </c>
      <c r="O129" s="76"/>
      <c r="P129" s="77"/>
      <c r="Q129" s="77"/>
      <c r="R129" s="48">
        <v>12</v>
      </c>
      <c r="S129" s="81"/>
      <c r="T129" s="81"/>
      <c r="U129" s="49">
        <v>375.524823</v>
      </c>
      <c r="V129" s="49">
        <v>0.002096</v>
      </c>
      <c r="W129" s="49">
        <v>0.013358</v>
      </c>
      <c r="X129" s="49">
        <v>1.868121</v>
      </c>
      <c r="Y129" s="49">
        <v>0.16666666666666666</v>
      </c>
      <c r="Z129" s="49"/>
      <c r="AA129" s="72">
        <v>129</v>
      </c>
      <c r="AB129" s="72"/>
      <c r="AC129" s="73"/>
      <c r="AD129" s="79" t="s">
        <v>1938</v>
      </c>
      <c r="AE129" s="79" t="s">
        <v>2125</v>
      </c>
      <c r="AF129" s="79" t="s">
        <v>2303</v>
      </c>
      <c r="AG129" s="79" t="s">
        <v>2411</v>
      </c>
      <c r="AH129" s="79" t="s">
        <v>2598</v>
      </c>
      <c r="AI129" s="79">
        <v>10761948</v>
      </c>
      <c r="AJ129" s="79">
        <v>10858</v>
      </c>
      <c r="AK129" s="79">
        <v>72571</v>
      </c>
      <c r="AL129" s="79">
        <v>9050</v>
      </c>
      <c r="AM129" s="79" t="s">
        <v>2850</v>
      </c>
      <c r="AN129" s="98" t="s">
        <v>2977</v>
      </c>
      <c r="AO129" s="79" t="str">
        <f>REPLACE(INDEX(GroupVertices[Group],MATCH(Vertices[[#This Row],[Vertex]],GroupVertices[Vertex],0)),1,1,"")</f>
        <v>4</v>
      </c>
      <c r="AP129" s="48">
        <v>1</v>
      </c>
      <c r="AQ129" s="49">
        <v>1.9607843137254901</v>
      </c>
      <c r="AR129" s="48">
        <v>0</v>
      </c>
      <c r="AS129" s="49">
        <v>0</v>
      </c>
      <c r="AT129" s="48">
        <v>0</v>
      </c>
      <c r="AU129" s="49">
        <v>0</v>
      </c>
      <c r="AV129" s="48">
        <v>50</v>
      </c>
      <c r="AW129" s="49">
        <v>98.03921568627452</v>
      </c>
      <c r="AX129" s="48">
        <v>51</v>
      </c>
      <c r="AY129" s="119" t="s">
        <v>4889</v>
      </c>
      <c r="AZ129" s="119" t="s">
        <v>4889</v>
      </c>
      <c r="BA129" s="119" t="s">
        <v>4889</v>
      </c>
      <c r="BB129" s="119" t="s">
        <v>4889</v>
      </c>
      <c r="BC129" s="2"/>
      <c r="BD129" s="3"/>
      <c r="BE129" s="3"/>
      <c r="BF129" s="3"/>
      <c r="BG129" s="3"/>
    </row>
    <row r="130" spans="1:59" ht="15">
      <c r="A130" s="65" t="s">
        <v>316</v>
      </c>
      <c r="B130" s="66"/>
      <c r="C130" s="66" t="s">
        <v>65</v>
      </c>
      <c r="D130" s="67">
        <v>214.64322655857552</v>
      </c>
      <c r="E130" s="69">
        <v>99.70560122726673</v>
      </c>
      <c r="F130" s="96" t="s">
        <v>2788</v>
      </c>
      <c r="G130" s="66"/>
      <c r="H130" s="70" t="s">
        <v>1939</v>
      </c>
      <c r="I130" s="71"/>
      <c r="J130" s="71"/>
      <c r="K130" s="70" t="s">
        <v>1939</v>
      </c>
      <c r="L130" s="74">
        <v>629.0751540962268</v>
      </c>
      <c r="M130" s="75">
        <v>7627.587890625</v>
      </c>
      <c r="N130" s="75">
        <v>7476.60107421875</v>
      </c>
      <c r="O130" s="76"/>
      <c r="P130" s="77"/>
      <c r="Q130" s="77"/>
      <c r="R130" s="48">
        <v>6</v>
      </c>
      <c r="S130" s="81"/>
      <c r="T130" s="81"/>
      <c r="U130" s="49">
        <v>23.498807</v>
      </c>
      <c r="V130" s="49">
        <v>0.001976</v>
      </c>
      <c r="W130" s="49">
        <v>0.010502</v>
      </c>
      <c r="X130" s="49">
        <v>0.885742</v>
      </c>
      <c r="Y130" s="49">
        <v>0.6666666666666666</v>
      </c>
      <c r="Z130" s="49"/>
      <c r="AA130" s="72">
        <v>130</v>
      </c>
      <c r="AB130" s="72"/>
      <c r="AC130" s="73"/>
      <c r="AD130" s="79" t="s">
        <v>1939</v>
      </c>
      <c r="AE130" s="79" t="s">
        <v>2126</v>
      </c>
      <c r="AF130" s="79" t="s">
        <v>2304</v>
      </c>
      <c r="AG130" s="79" t="s">
        <v>2435</v>
      </c>
      <c r="AH130" s="79" t="s">
        <v>2599</v>
      </c>
      <c r="AI130" s="79">
        <v>676222</v>
      </c>
      <c r="AJ130" s="79">
        <v>384</v>
      </c>
      <c r="AK130" s="79">
        <v>4234</v>
      </c>
      <c r="AL130" s="79">
        <v>244</v>
      </c>
      <c r="AM130" s="79" t="s">
        <v>2850</v>
      </c>
      <c r="AN130" s="98" t="s">
        <v>2978</v>
      </c>
      <c r="AO130" s="79" t="str">
        <f>REPLACE(INDEX(GroupVertices[Group],MATCH(Vertices[[#This Row],[Vertex]],GroupVertices[Vertex],0)),1,1,"")</f>
        <v>4</v>
      </c>
      <c r="AP130" s="48">
        <v>0</v>
      </c>
      <c r="AQ130" s="49">
        <v>0</v>
      </c>
      <c r="AR130" s="48">
        <v>0</v>
      </c>
      <c r="AS130" s="49">
        <v>0</v>
      </c>
      <c r="AT130" s="48">
        <v>0</v>
      </c>
      <c r="AU130" s="49">
        <v>0</v>
      </c>
      <c r="AV130" s="48">
        <v>6</v>
      </c>
      <c r="AW130" s="49">
        <v>100</v>
      </c>
      <c r="AX130" s="48">
        <v>6</v>
      </c>
      <c r="AY130" s="119" t="s">
        <v>4889</v>
      </c>
      <c r="AZ130" s="119" t="s">
        <v>4889</v>
      </c>
      <c r="BA130" s="119" t="s">
        <v>4889</v>
      </c>
      <c r="BB130" s="119" t="s">
        <v>4889</v>
      </c>
      <c r="BC130" s="2"/>
      <c r="BD130" s="3"/>
      <c r="BE130" s="3"/>
      <c r="BF130" s="3"/>
      <c r="BG130" s="3"/>
    </row>
    <row r="131" spans="1:59" ht="15">
      <c r="A131" s="65" t="s">
        <v>317</v>
      </c>
      <c r="B131" s="66"/>
      <c r="C131" s="66" t="s">
        <v>65</v>
      </c>
      <c r="D131" s="67">
        <v>168.32546301346747</v>
      </c>
      <c r="E131" s="69">
        <v>96.69802938248915</v>
      </c>
      <c r="F131" s="96" t="s">
        <v>2789</v>
      </c>
      <c r="G131" s="66"/>
      <c r="H131" s="70" t="s">
        <v>1940</v>
      </c>
      <c r="I131" s="71"/>
      <c r="J131" s="71"/>
      <c r="K131" s="70" t="s">
        <v>1940</v>
      </c>
      <c r="L131" s="74">
        <v>76.46775561891144</v>
      </c>
      <c r="M131" s="75">
        <v>7208.87890625</v>
      </c>
      <c r="N131" s="75">
        <v>7240.43896484375</v>
      </c>
      <c r="O131" s="76"/>
      <c r="P131" s="77"/>
      <c r="Q131" s="77"/>
      <c r="R131" s="48">
        <v>12</v>
      </c>
      <c r="S131" s="81"/>
      <c r="T131" s="81"/>
      <c r="U131" s="49">
        <v>263.562139</v>
      </c>
      <c r="V131" s="49">
        <v>0.002273</v>
      </c>
      <c r="W131" s="49">
        <v>0.016432</v>
      </c>
      <c r="X131" s="49">
        <v>1.674467</v>
      </c>
      <c r="Y131" s="49">
        <v>0.2727272727272727</v>
      </c>
      <c r="Z131" s="49"/>
      <c r="AA131" s="72">
        <v>131</v>
      </c>
      <c r="AB131" s="72"/>
      <c r="AC131" s="73"/>
      <c r="AD131" s="79" t="s">
        <v>1940</v>
      </c>
      <c r="AE131" s="79" t="s">
        <v>2127</v>
      </c>
      <c r="AF131" s="79" t="s">
        <v>2305</v>
      </c>
      <c r="AG131" s="79" t="s">
        <v>2436</v>
      </c>
      <c r="AH131" s="79" t="s">
        <v>2600</v>
      </c>
      <c r="AI131" s="79">
        <v>81399</v>
      </c>
      <c r="AJ131" s="79">
        <v>275</v>
      </c>
      <c r="AK131" s="79">
        <v>559</v>
      </c>
      <c r="AL131" s="79">
        <v>88</v>
      </c>
      <c r="AM131" s="79" t="s">
        <v>2850</v>
      </c>
      <c r="AN131" s="98" t="s">
        <v>2979</v>
      </c>
      <c r="AO131" s="79" t="str">
        <f>REPLACE(INDEX(GroupVertices[Group],MATCH(Vertices[[#This Row],[Vertex]],GroupVertices[Vertex],0)),1,1,"")</f>
        <v>4</v>
      </c>
      <c r="AP131" s="48">
        <v>2</v>
      </c>
      <c r="AQ131" s="49">
        <v>1.9230769230769231</v>
      </c>
      <c r="AR131" s="48">
        <v>1</v>
      </c>
      <c r="AS131" s="49">
        <v>0.9615384615384616</v>
      </c>
      <c r="AT131" s="48">
        <v>0</v>
      </c>
      <c r="AU131" s="49">
        <v>0</v>
      </c>
      <c r="AV131" s="48">
        <v>101</v>
      </c>
      <c r="AW131" s="49">
        <v>97.11538461538461</v>
      </c>
      <c r="AX131" s="48">
        <v>104</v>
      </c>
      <c r="AY131" s="119" t="s">
        <v>4889</v>
      </c>
      <c r="AZ131" s="119" t="s">
        <v>4889</v>
      </c>
      <c r="BA131" s="119" t="s">
        <v>4889</v>
      </c>
      <c r="BB131" s="119" t="s">
        <v>4889</v>
      </c>
      <c r="BC131" s="2"/>
      <c r="BD131" s="3"/>
      <c r="BE131" s="3"/>
      <c r="BF131" s="3"/>
      <c r="BG131" s="3"/>
    </row>
    <row r="132" spans="1:59" ht="15">
      <c r="A132" s="65" t="s">
        <v>318</v>
      </c>
      <c r="B132" s="66"/>
      <c r="C132" s="66" t="s">
        <v>65</v>
      </c>
      <c r="D132" s="67">
        <v>209.8334669853004</v>
      </c>
      <c r="E132" s="69">
        <v>99.9554111550226</v>
      </c>
      <c r="F132" s="96" t="s">
        <v>2790</v>
      </c>
      <c r="G132" s="66"/>
      <c r="H132" s="70" t="s">
        <v>1941</v>
      </c>
      <c r="I132" s="71"/>
      <c r="J132" s="71"/>
      <c r="K132" s="70" t="s">
        <v>1941</v>
      </c>
      <c r="L132" s="74">
        <v>571.6909342709228</v>
      </c>
      <c r="M132" s="75">
        <v>6988.61865234375</v>
      </c>
      <c r="N132" s="75">
        <v>9675.611328125</v>
      </c>
      <c r="O132" s="76"/>
      <c r="P132" s="77"/>
      <c r="Q132" s="77"/>
      <c r="R132" s="48">
        <v>3</v>
      </c>
      <c r="S132" s="81"/>
      <c r="T132" s="81"/>
      <c r="U132" s="49">
        <v>3.559066</v>
      </c>
      <c r="V132" s="49">
        <v>0.001802</v>
      </c>
      <c r="W132" s="49">
        <v>0.005416</v>
      </c>
      <c r="X132" s="49">
        <v>0.518332</v>
      </c>
      <c r="Y132" s="49">
        <v>0.3333333333333333</v>
      </c>
      <c r="Z132" s="49"/>
      <c r="AA132" s="72">
        <v>132</v>
      </c>
      <c r="AB132" s="72"/>
      <c r="AC132" s="73"/>
      <c r="AD132" s="79" t="s">
        <v>1941</v>
      </c>
      <c r="AE132" s="79" t="s">
        <v>2128</v>
      </c>
      <c r="AF132" s="79" t="s">
        <v>2306</v>
      </c>
      <c r="AG132" s="79" t="s">
        <v>2437</v>
      </c>
      <c r="AH132" s="79" t="s">
        <v>2601</v>
      </c>
      <c r="AI132" s="79">
        <v>614454</v>
      </c>
      <c r="AJ132" s="79">
        <v>3970</v>
      </c>
      <c r="AK132" s="79">
        <v>23418</v>
      </c>
      <c r="AL132" s="79">
        <v>3363</v>
      </c>
      <c r="AM132" s="79" t="s">
        <v>2850</v>
      </c>
      <c r="AN132" s="98" t="s">
        <v>2980</v>
      </c>
      <c r="AO132" s="79" t="str">
        <f>REPLACE(INDEX(GroupVertices[Group],MATCH(Vertices[[#This Row],[Vertex]],GroupVertices[Vertex],0)),1,1,"")</f>
        <v>4</v>
      </c>
      <c r="AP132" s="48">
        <v>19</v>
      </c>
      <c r="AQ132" s="49">
        <v>4.947916666666667</v>
      </c>
      <c r="AR132" s="48">
        <v>10</v>
      </c>
      <c r="AS132" s="49">
        <v>2.6041666666666665</v>
      </c>
      <c r="AT132" s="48">
        <v>0</v>
      </c>
      <c r="AU132" s="49">
        <v>0</v>
      </c>
      <c r="AV132" s="48">
        <v>355</v>
      </c>
      <c r="AW132" s="49">
        <v>92.44791666666667</v>
      </c>
      <c r="AX132" s="48">
        <v>384</v>
      </c>
      <c r="AY132" s="119" t="s">
        <v>4889</v>
      </c>
      <c r="AZ132" s="119" t="s">
        <v>4889</v>
      </c>
      <c r="BA132" s="119" t="s">
        <v>4889</v>
      </c>
      <c r="BB132" s="119" t="s">
        <v>4889</v>
      </c>
      <c r="BC132" s="2"/>
      <c r="BD132" s="3"/>
      <c r="BE132" s="3"/>
      <c r="BF132" s="3"/>
      <c r="BG132" s="3"/>
    </row>
    <row r="133" spans="1:59" ht="15">
      <c r="A133" s="65" t="s">
        <v>328</v>
      </c>
      <c r="B133" s="66"/>
      <c r="C133" s="66" t="s">
        <v>65</v>
      </c>
      <c r="D133" s="67">
        <v>169.0271328670289</v>
      </c>
      <c r="E133" s="69">
        <v>98.65013739098079</v>
      </c>
      <c r="F133" s="96" t="s">
        <v>2791</v>
      </c>
      <c r="G133" s="66"/>
      <c r="H133" s="70" t="s">
        <v>1942</v>
      </c>
      <c r="I133" s="71"/>
      <c r="J133" s="71"/>
      <c r="K133" s="70" t="s">
        <v>1942</v>
      </c>
      <c r="L133" s="74">
        <v>84.83922959970755</v>
      </c>
      <c r="M133" s="75">
        <v>6694.0859375</v>
      </c>
      <c r="N133" s="75">
        <v>8819.89453125</v>
      </c>
      <c r="O133" s="76"/>
      <c r="P133" s="77"/>
      <c r="Q133" s="77"/>
      <c r="R133" s="48">
        <v>8</v>
      </c>
      <c r="S133" s="81"/>
      <c r="T133" s="81"/>
      <c r="U133" s="49">
        <v>107.745561</v>
      </c>
      <c r="V133" s="49">
        <v>0.002092</v>
      </c>
      <c r="W133" s="49">
        <v>0.010294</v>
      </c>
      <c r="X133" s="49">
        <v>1.157308</v>
      </c>
      <c r="Y133" s="49">
        <v>0.25</v>
      </c>
      <c r="Z133" s="49"/>
      <c r="AA133" s="72">
        <v>133</v>
      </c>
      <c r="AB133" s="72"/>
      <c r="AC133" s="73"/>
      <c r="AD133" s="79" t="s">
        <v>1942</v>
      </c>
      <c r="AE133" s="79" t="s">
        <v>2129</v>
      </c>
      <c r="AF133" s="79" t="s">
        <v>2307</v>
      </c>
      <c r="AG133" s="79" t="s">
        <v>2419</v>
      </c>
      <c r="AH133" s="79" t="s">
        <v>2602</v>
      </c>
      <c r="AI133" s="79">
        <v>90410</v>
      </c>
      <c r="AJ133" s="79">
        <v>576</v>
      </c>
      <c r="AK133" s="79">
        <v>1444</v>
      </c>
      <c r="AL133" s="79">
        <v>1202</v>
      </c>
      <c r="AM133" s="79" t="s">
        <v>2850</v>
      </c>
      <c r="AN133" s="98" t="s">
        <v>2981</v>
      </c>
      <c r="AO133" s="79" t="str">
        <f>REPLACE(INDEX(GroupVertices[Group],MATCH(Vertices[[#This Row],[Vertex]],GroupVertices[Vertex],0)),1,1,"")</f>
        <v>4</v>
      </c>
      <c r="AP133" s="48">
        <v>7</v>
      </c>
      <c r="AQ133" s="49">
        <v>3.8251366120218577</v>
      </c>
      <c r="AR133" s="48">
        <v>5</v>
      </c>
      <c r="AS133" s="49">
        <v>2.73224043715847</v>
      </c>
      <c r="AT133" s="48">
        <v>0</v>
      </c>
      <c r="AU133" s="49">
        <v>0</v>
      </c>
      <c r="AV133" s="48">
        <v>171</v>
      </c>
      <c r="AW133" s="49">
        <v>93.44262295081967</v>
      </c>
      <c r="AX133" s="48">
        <v>183</v>
      </c>
      <c r="AY133" s="119" t="s">
        <v>4889</v>
      </c>
      <c r="AZ133" s="119" t="s">
        <v>4889</v>
      </c>
      <c r="BA133" s="119" t="s">
        <v>4889</v>
      </c>
      <c r="BB133" s="119" t="s">
        <v>4889</v>
      </c>
      <c r="BC133" s="2"/>
      <c r="BD133" s="3"/>
      <c r="BE133" s="3"/>
      <c r="BF133" s="3"/>
      <c r="BG133" s="3"/>
    </row>
    <row r="134" spans="1:59" ht="15">
      <c r="A134" s="65" t="s">
        <v>373</v>
      </c>
      <c r="B134" s="66"/>
      <c r="C134" s="66" t="s">
        <v>65</v>
      </c>
      <c r="D134" s="67">
        <v>162.76754630413438</v>
      </c>
      <c r="E134" s="69">
        <v>100</v>
      </c>
      <c r="F134" s="96" t="s">
        <v>2792</v>
      </c>
      <c r="G134" s="66"/>
      <c r="H134" s="70" t="s">
        <v>1943</v>
      </c>
      <c r="I134" s="71"/>
      <c r="J134" s="71"/>
      <c r="K134" s="70" t="s">
        <v>1943</v>
      </c>
      <c r="L134" s="74">
        <v>10.157431919732252</v>
      </c>
      <c r="M134" s="75">
        <v>7668.40625</v>
      </c>
      <c r="N134" s="75">
        <v>9678.4697265625</v>
      </c>
      <c r="O134" s="76"/>
      <c r="P134" s="77"/>
      <c r="Q134" s="77"/>
      <c r="R134" s="48">
        <v>1</v>
      </c>
      <c r="S134" s="81"/>
      <c r="T134" s="81"/>
      <c r="U134" s="49">
        <v>0</v>
      </c>
      <c r="V134" s="49">
        <v>0.001585</v>
      </c>
      <c r="W134" s="49">
        <v>0.001348</v>
      </c>
      <c r="X134" s="49">
        <v>0.282325</v>
      </c>
      <c r="Y134" s="49">
        <v>0</v>
      </c>
      <c r="Z134" s="49"/>
      <c r="AA134" s="72">
        <v>134</v>
      </c>
      <c r="AB134" s="72"/>
      <c r="AC134" s="73"/>
      <c r="AD134" s="79" t="s">
        <v>1943</v>
      </c>
      <c r="AE134" s="79" t="s">
        <v>2130</v>
      </c>
      <c r="AF134" s="79"/>
      <c r="AG134" s="79" t="s">
        <v>2438</v>
      </c>
      <c r="AH134" s="79" t="s">
        <v>2603</v>
      </c>
      <c r="AI134" s="79">
        <v>10023</v>
      </c>
      <c r="AJ134" s="79">
        <v>280</v>
      </c>
      <c r="AK134" s="79">
        <v>158</v>
      </c>
      <c r="AL134" s="79">
        <v>41</v>
      </c>
      <c r="AM134" s="79" t="s">
        <v>2850</v>
      </c>
      <c r="AN134" s="98" t="s">
        <v>2982</v>
      </c>
      <c r="AO134" s="79" t="str">
        <f>REPLACE(INDEX(GroupVertices[Group],MATCH(Vertices[[#This Row],[Vertex]],GroupVertices[Vertex],0)),1,1,"")</f>
        <v>4</v>
      </c>
      <c r="AP134" s="48">
        <v>2</v>
      </c>
      <c r="AQ134" s="49">
        <v>2.247191011235955</v>
      </c>
      <c r="AR134" s="48">
        <v>2</v>
      </c>
      <c r="AS134" s="49">
        <v>2.247191011235955</v>
      </c>
      <c r="AT134" s="48">
        <v>0</v>
      </c>
      <c r="AU134" s="49">
        <v>0</v>
      </c>
      <c r="AV134" s="48">
        <v>85</v>
      </c>
      <c r="AW134" s="49">
        <v>95.50561797752809</v>
      </c>
      <c r="AX134" s="48">
        <v>89</v>
      </c>
      <c r="AY134" s="48"/>
      <c r="AZ134" s="48"/>
      <c r="BA134" s="48"/>
      <c r="BB134" s="48"/>
      <c r="BC134" s="2"/>
      <c r="BD134" s="3"/>
      <c r="BE134" s="3"/>
      <c r="BF134" s="3"/>
      <c r="BG134" s="3"/>
    </row>
    <row r="135" spans="1:59" ht="15">
      <c r="A135" s="65" t="s">
        <v>319</v>
      </c>
      <c r="B135" s="66"/>
      <c r="C135" s="66" t="s">
        <v>65</v>
      </c>
      <c r="D135" s="67">
        <v>194.38286967715942</v>
      </c>
      <c r="E135" s="69">
        <v>70</v>
      </c>
      <c r="F135" s="96" t="s">
        <v>2793</v>
      </c>
      <c r="G135" s="66"/>
      <c r="H135" s="70" t="s">
        <v>1944</v>
      </c>
      <c r="I135" s="71"/>
      <c r="J135" s="71"/>
      <c r="K135" s="70" t="s">
        <v>1944</v>
      </c>
      <c r="L135" s="74">
        <v>387.3531396566108</v>
      </c>
      <c r="M135" s="75">
        <v>6919.859375</v>
      </c>
      <c r="N135" s="75">
        <v>6670.94189453125</v>
      </c>
      <c r="O135" s="76"/>
      <c r="P135" s="77"/>
      <c r="Q135" s="77"/>
      <c r="R135" s="48">
        <v>22</v>
      </c>
      <c r="S135" s="81"/>
      <c r="T135" s="81"/>
      <c r="U135" s="49">
        <v>2394.5895</v>
      </c>
      <c r="V135" s="49">
        <v>0.002564</v>
      </c>
      <c r="W135" s="49">
        <v>0.023489</v>
      </c>
      <c r="X135" s="49">
        <v>3.20292</v>
      </c>
      <c r="Y135" s="49">
        <v>0.12121212121212122</v>
      </c>
      <c r="Z135" s="49"/>
      <c r="AA135" s="72">
        <v>135</v>
      </c>
      <c r="AB135" s="72"/>
      <c r="AC135" s="73"/>
      <c r="AD135" s="79" t="s">
        <v>1944</v>
      </c>
      <c r="AE135" s="79" t="s">
        <v>2131</v>
      </c>
      <c r="AF135" s="79" t="s">
        <v>2308</v>
      </c>
      <c r="AG135" s="79" t="s">
        <v>2366</v>
      </c>
      <c r="AH135" s="79" t="s">
        <v>2604</v>
      </c>
      <c r="AI135" s="79">
        <v>416034</v>
      </c>
      <c r="AJ135" s="79">
        <v>336</v>
      </c>
      <c r="AK135" s="79">
        <v>1776</v>
      </c>
      <c r="AL135" s="79">
        <v>129</v>
      </c>
      <c r="AM135" s="79" t="s">
        <v>2850</v>
      </c>
      <c r="AN135" s="98" t="s">
        <v>2983</v>
      </c>
      <c r="AO135" s="79" t="str">
        <f>REPLACE(INDEX(GroupVertices[Group],MATCH(Vertices[[#This Row],[Vertex]],GroupVertices[Vertex],0)),1,1,"")</f>
        <v>4</v>
      </c>
      <c r="AP135" s="48">
        <v>4</v>
      </c>
      <c r="AQ135" s="49">
        <v>3.10077519379845</v>
      </c>
      <c r="AR135" s="48">
        <v>1</v>
      </c>
      <c r="AS135" s="49">
        <v>0.7751937984496124</v>
      </c>
      <c r="AT135" s="48">
        <v>0</v>
      </c>
      <c r="AU135" s="49">
        <v>0</v>
      </c>
      <c r="AV135" s="48">
        <v>124</v>
      </c>
      <c r="AW135" s="49">
        <v>96.12403100775194</v>
      </c>
      <c r="AX135" s="48">
        <v>129</v>
      </c>
      <c r="AY135" s="119" t="s">
        <v>4889</v>
      </c>
      <c r="AZ135" s="119" t="s">
        <v>4889</v>
      </c>
      <c r="BA135" s="119" t="s">
        <v>4889</v>
      </c>
      <c r="BB135" s="119" t="s">
        <v>4889</v>
      </c>
      <c r="BC135" s="2"/>
      <c r="BD135" s="3"/>
      <c r="BE135" s="3"/>
      <c r="BF135" s="3"/>
      <c r="BG135" s="3"/>
    </row>
    <row r="136" spans="1:59" ht="15">
      <c r="A136" s="65" t="s">
        <v>320</v>
      </c>
      <c r="B136" s="66"/>
      <c r="C136" s="66" t="s">
        <v>65</v>
      </c>
      <c r="D136" s="67">
        <v>248.51376714376858</v>
      </c>
      <c r="E136" s="69">
        <v>99.36230042351727</v>
      </c>
      <c r="F136" s="96" t="s">
        <v>2794</v>
      </c>
      <c r="G136" s="66"/>
      <c r="H136" s="70" t="s">
        <v>1945</v>
      </c>
      <c r="I136" s="71"/>
      <c r="J136" s="71"/>
      <c r="K136" s="70" t="s">
        <v>1945</v>
      </c>
      <c r="L136" s="74">
        <v>1033.1773793596637</v>
      </c>
      <c r="M136" s="75">
        <v>6472.5126953125</v>
      </c>
      <c r="N136" s="75">
        <v>6496.72412109375</v>
      </c>
      <c r="O136" s="76"/>
      <c r="P136" s="77"/>
      <c r="Q136" s="77"/>
      <c r="R136" s="48">
        <v>7</v>
      </c>
      <c r="S136" s="81"/>
      <c r="T136" s="81"/>
      <c r="U136" s="49">
        <v>50.900957</v>
      </c>
      <c r="V136" s="49">
        <v>0.002198</v>
      </c>
      <c r="W136" s="49">
        <v>0.010857</v>
      </c>
      <c r="X136" s="49">
        <v>1.02275</v>
      </c>
      <c r="Y136" s="49">
        <v>0.5238095238095238</v>
      </c>
      <c r="Z136" s="49"/>
      <c r="AA136" s="72">
        <v>136</v>
      </c>
      <c r="AB136" s="72"/>
      <c r="AC136" s="73"/>
      <c r="AD136" s="79" t="s">
        <v>1945</v>
      </c>
      <c r="AE136" s="79" t="s">
        <v>2132</v>
      </c>
      <c r="AF136" s="79" t="s">
        <v>2309</v>
      </c>
      <c r="AG136" s="79" t="s">
        <v>2423</v>
      </c>
      <c r="AH136" s="79" t="s">
        <v>2605</v>
      </c>
      <c r="AI136" s="79">
        <v>1111195</v>
      </c>
      <c r="AJ136" s="79">
        <v>2684</v>
      </c>
      <c r="AK136" s="79">
        <v>16805</v>
      </c>
      <c r="AL136" s="79">
        <v>2063</v>
      </c>
      <c r="AM136" s="79" t="s">
        <v>2850</v>
      </c>
      <c r="AN136" s="98" t="s">
        <v>2984</v>
      </c>
      <c r="AO136" s="79" t="str">
        <f>REPLACE(INDEX(GroupVertices[Group],MATCH(Vertices[[#This Row],[Vertex]],GroupVertices[Vertex],0)),1,1,"")</f>
        <v>4</v>
      </c>
      <c r="AP136" s="48">
        <v>15</v>
      </c>
      <c r="AQ136" s="49">
        <v>4.491017964071856</v>
      </c>
      <c r="AR136" s="48">
        <v>10</v>
      </c>
      <c r="AS136" s="49">
        <v>2.9940119760479043</v>
      </c>
      <c r="AT136" s="48">
        <v>0</v>
      </c>
      <c r="AU136" s="49">
        <v>0</v>
      </c>
      <c r="AV136" s="48">
        <v>309</v>
      </c>
      <c r="AW136" s="49">
        <v>92.51497005988024</v>
      </c>
      <c r="AX136" s="48">
        <v>334</v>
      </c>
      <c r="AY136" s="119" t="s">
        <v>4889</v>
      </c>
      <c r="AZ136" s="119" t="s">
        <v>4889</v>
      </c>
      <c r="BA136" s="119" t="s">
        <v>4889</v>
      </c>
      <c r="BB136" s="119" t="s">
        <v>4889</v>
      </c>
      <c r="BC136" s="2"/>
      <c r="BD136" s="3"/>
      <c r="BE136" s="3"/>
      <c r="BF136" s="3"/>
      <c r="BG136" s="3"/>
    </row>
    <row r="137" spans="1:59" ht="15">
      <c r="A137" s="65" t="s">
        <v>374</v>
      </c>
      <c r="B137" s="66"/>
      <c r="C137" s="66" t="s">
        <v>65</v>
      </c>
      <c r="D137" s="67">
        <v>168.74252479747312</v>
      </c>
      <c r="E137" s="69">
        <v>100</v>
      </c>
      <c r="F137" s="96" t="s">
        <v>2795</v>
      </c>
      <c r="G137" s="66"/>
      <c r="H137" s="70" t="s">
        <v>1946</v>
      </c>
      <c r="I137" s="71"/>
      <c r="J137" s="71"/>
      <c r="K137" s="70" t="s">
        <v>1946</v>
      </c>
      <c r="L137" s="74">
        <v>81.4436311755804</v>
      </c>
      <c r="M137" s="75">
        <v>6713.873046875</v>
      </c>
      <c r="N137" s="75">
        <v>5341.5712890625</v>
      </c>
      <c r="O137" s="76"/>
      <c r="P137" s="77"/>
      <c r="Q137" s="77"/>
      <c r="R137" s="48">
        <v>3</v>
      </c>
      <c r="S137" s="81"/>
      <c r="T137" s="81"/>
      <c r="U137" s="49">
        <v>0</v>
      </c>
      <c r="V137" s="49">
        <v>0.001984</v>
      </c>
      <c r="W137" s="49">
        <v>0.004907</v>
      </c>
      <c r="X137" s="49">
        <v>0.518766</v>
      </c>
      <c r="Y137" s="49">
        <v>1</v>
      </c>
      <c r="Z137" s="49"/>
      <c r="AA137" s="72">
        <v>137</v>
      </c>
      <c r="AB137" s="72"/>
      <c r="AC137" s="73"/>
      <c r="AD137" s="79" t="s">
        <v>1946</v>
      </c>
      <c r="AE137" s="79" t="s">
        <v>2133</v>
      </c>
      <c r="AF137" s="79" t="s">
        <v>2310</v>
      </c>
      <c r="AG137" s="79" t="s">
        <v>2387</v>
      </c>
      <c r="AH137" s="79" t="s">
        <v>2606</v>
      </c>
      <c r="AI137" s="79">
        <v>86755</v>
      </c>
      <c r="AJ137" s="79">
        <v>308</v>
      </c>
      <c r="AK137" s="79">
        <v>936</v>
      </c>
      <c r="AL137" s="79">
        <v>65</v>
      </c>
      <c r="AM137" s="79" t="s">
        <v>2850</v>
      </c>
      <c r="AN137" s="98" t="s">
        <v>2985</v>
      </c>
      <c r="AO137" s="79" t="str">
        <f>REPLACE(INDEX(GroupVertices[Group],MATCH(Vertices[[#This Row],[Vertex]],GroupVertices[Vertex],0)),1,1,"")</f>
        <v>4</v>
      </c>
      <c r="AP137" s="48">
        <v>1</v>
      </c>
      <c r="AQ137" s="49">
        <v>1.8867924528301887</v>
      </c>
      <c r="AR137" s="48">
        <v>0</v>
      </c>
      <c r="AS137" s="49">
        <v>0</v>
      </c>
      <c r="AT137" s="48">
        <v>0</v>
      </c>
      <c r="AU137" s="49">
        <v>0</v>
      </c>
      <c r="AV137" s="48">
        <v>52</v>
      </c>
      <c r="AW137" s="49">
        <v>98.11320754716981</v>
      </c>
      <c r="AX137" s="48">
        <v>53</v>
      </c>
      <c r="AY137" s="48"/>
      <c r="AZ137" s="48"/>
      <c r="BA137" s="48"/>
      <c r="BB137" s="48"/>
      <c r="BC137" s="2"/>
      <c r="BD137" s="3"/>
      <c r="BE137" s="3"/>
      <c r="BF137" s="3"/>
      <c r="BG137" s="3"/>
    </row>
    <row r="138" spans="1:59" ht="15">
      <c r="A138" s="65" t="s">
        <v>321</v>
      </c>
      <c r="B138" s="66"/>
      <c r="C138" s="66" t="s">
        <v>65</v>
      </c>
      <c r="D138" s="67">
        <v>174.85852250119916</v>
      </c>
      <c r="E138" s="69">
        <v>99.53369413421382</v>
      </c>
      <c r="F138" s="96" t="s">
        <v>2796</v>
      </c>
      <c r="G138" s="66"/>
      <c r="H138" s="70" t="s">
        <v>1947</v>
      </c>
      <c r="I138" s="71"/>
      <c r="J138" s="71"/>
      <c r="K138" s="70" t="s">
        <v>1947</v>
      </c>
      <c r="L138" s="74">
        <v>154.412300676598</v>
      </c>
      <c r="M138" s="75">
        <v>6925.66455078125</v>
      </c>
      <c r="N138" s="75">
        <v>6169.47021484375</v>
      </c>
      <c r="O138" s="76"/>
      <c r="P138" s="77"/>
      <c r="Q138" s="77"/>
      <c r="R138" s="48">
        <v>5</v>
      </c>
      <c r="S138" s="81"/>
      <c r="T138" s="81"/>
      <c r="U138" s="49">
        <v>37.220371</v>
      </c>
      <c r="V138" s="49">
        <v>0.002024</v>
      </c>
      <c r="W138" s="49">
        <v>0.006528</v>
      </c>
      <c r="X138" s="49">
        <v>0.794419</v>
      </c>
      <c r="Y138" s="49">
        <v>0.4</v>
      </c>
      <c r="Z138" s="49"/>
      <c r="AA138" s="72">
        <v>138</v>
      </c>
      <c r="AB138" s="72"/>
      <c r="AC138" s="73"/>
      <c r="AD138" s="79" t="s">
        <v>1947</v>
      </c>
      <c r="AE138" s="79" t="s">
        <v>2134</v>
      </c>
      <c r="AF138" s="79" t="s">
        <v>2311</v>
      </c>
      <c r="AG138" s="79" t="s">
        <v>2439</v>
      </c>
      <c r="AH138" s="79" t="s">
        <v>2607</v>
      </c>
      <c r="AI138" s="79">
        <v>165298</v>
      </c>
      <c r="AJ138" s="79">
        <v>1068</v>
      </c>
      <c r="AK138" s="79">
        <v>2057</v>
      </c>
      <c r="AL138" s="79">
        <v>537</v>
      </c>
      <c r="AM138" s="79" t="s">
        <v>2850</v>
      </c>
      <c r="AN138" s="98" t="s">
        <v>2986</v>
      </c>
      <c r="AO138" s="79" t="str">
        <f>REPLACE(INDEX(GroupVertices[Group],MATCH(Vertices[[#This Row],[Vertex]],GroupVertices[Vertex],0)),1,1,"")</f>
        <v>4</v>
      </c>
      <c r="AP138" s="48">
        <v>5</v>
      </c>
      <c r="AQ138" s="49">
        <v>6.4935064935064934</v>
      </c>
      <c r="AR138" s="48">
        <v>1</v>
      </c>
      <c r="AS138" s="49">
        <v>1.2987012987012987</v>
      </c>
      <c r="AT138" s="48">
        <v>0</v>
      </c>
      <c r="AU138" s="49">
        <v>0</v>
      </c>
      <c r="AV138" s="48">
        <v>71</v>
      </c>
      <c r="AW138" s="49">
        <v>92.20779220779221</v>
      </c>
      <c r="AX138" s="48">
        <v>77</v>
      </c>
      <c r="AY138" s="119" t="s">
        <v>4889</v>
      </c>
      <c r="AZ138" s="119" t="s">
        <v>4889</v>
      </c>
      <c r="BA138" s="119" t="s">
        <v>4889</v>
      </c>
      <c r="BB138" s="119" t="s">
        <v>4889</v>
      </c>
      <c r="BC138" s="2"/>
      <c r="BD138" s="3"/>
      <c r="BE138" s="3"/>
      <c r="BF138" s="3"/>
      <c r="BG138" s="3"/>
    </row>
    <row r="139" spans="1:59" ht="15">
      <c r="A139" s="65" t="s">
        <v>375</v>
      </c>
      <c r="B139" s="66"/>
      <c r="C139" s="66" t="s">
        <v>65</v>
      </c>
      <c r="D139" s="67">
        <v>239.20906890698956</v>
      </c>
      <c r="E139" s="69">
        <v>99.77522427121643</v>
      </c>
      <c r="F139" s="96" t="s">
        <v>2797</v>
      </c>
      <c r="G139" s="66"/>
      <c r="H139" s="70" t="s">
        <v>1948</v>
      </c>
      <c r="I139" s="71"/>
      <c r="J139" s="71"/>
      <c r="K139" s="70" t="s">
        <v>1948</v>
      </c>
      <c r="L139" s="74">
        <v>922.1650011122694</v>
      </c>
      <c r="M139" s="75">
        <v>7241.39306640625</v>
      </c>
      <c r="N139" s="75">
        <v>6182.94140625</v>
      </c>
      <c r="O139" s="76"/>
      <c r="P139" s="77"/>
      <c r="Q139" s="77"/>
      <c r="R139" s="48">
        <v>4</v>
      </c>
      <c r="S139" s="81"/>
      <c r="T139" s="81"/>
      <c r="U139" s="49">
        <v>17.94152</v>
      </c>
      <c r="V139" s="49">
        <v>0.00198</v>
      </c>
      <c r="W139" s="49">
        <v>0.005438</v>
      </c>
      <c r="X139" s="49">
        <v>0.655141</v>
      </c>
      <c r="Y139" s="49">
        <v>0.5</v>
      </c>
      <c r="Z139" s="49"/>
      <c r="AA139" s="72">
        <v>139</v>
      </c>
      <c r="AB139" s="72"/>
      <c r="AC139" s="73"/>
      <c r="AD139" s="79" t="s">
        <v>1948</v>
      </c>
      <c r="AE139" s="79" t="s">
        <v>2135</v>
      </c>
      <c r="AF139" s="79" t="s">
        <v>2312</v>
      </c>
      <c r="AG139" s="79" t="s">
        <v>2418</v>
      </c>
      <c r="AH139" s="79" t="s">
        <v>2608</v>
      </c>
      <c r="AI139" s="79">
        <v>991702</v>
      </c>
      <c r="AJ139" s="79">
        <v>2396</v>
      </c>
      <c r="AK139" s="79">
        <v>5857</v>
      </c>
      <c r="AL139" s="79">
        <v>1773</v>
      </c>
      <c r="AM139" s="79" t="s">
        <v>2850</v>
      </c>
      <c r="AN139" s="98" t="s">
        <v>2987</v>
      </c>
      <c r="AO139" s="79" t="str">
        <f>REPLACE(INDEX(GroupVertices[Group],MATCH(Vertices[[#This Row],[Vertex]],GroupVertices[Vertex],0)),1,1,"")</f>
        <v>4</v>
      </c>
      <c r="AP139" s="48">
        <v>8</v>
      </c>
      <c r="AQ139" s="49">
        <v>4.3478260869565215</v>
      </c>
      <c r="AR139" s="48">
        <v>0</v>
      </c>
      <c r="AS139" s="49">
        <v>0</v>
      </c>
      <c r="AT139" s="48">
        <v>0</v>
      </c>
      <c r="AU139" s="49">
        <v>0</v>
      </c>
      <c r="AV139" s="48">
        <v>176</v>
      </c>
      <c r="AW139" s="49">
        <v>95.65217391304348</v>
      </c>
      <c r="AX139" s="48">
        <v>184</v>
      </c>
      <c r="AY139" s="48"/>
      <c r="AZ139" s="48"/>
      <c r="BA139" s="48"/>
      <c r="BB139" s="48"/>
      <c r="BC139" s="2"/>
      <c r="BD139" s="3"/>
      <c r="BE139" s="3"/>
      <c r="BF139" s="3"/>
      <c r="BG139" s="3"/>
    </row>
    <row r="140" spans="1:59" ht="15">
      <c r="A140" s="65" t="s">
        <v>322</v>
      </c>
      <c r="B140" s="66"/>
      <c r="C140" s="66" t="s">
        <v>65</v>
      </c>
      <c r="D140" s="67">
        <v>412.6242308197657</v>
      </c>
      <c r="E140" s="69">
        <v>95.4820540806681</v>
      </c>
      <c r="F140" s="96" t="s">
        <v>2798</v>
      </c>
      <c r="G140" s="66"/>
      <c r="H140" s="70" t="s">
        <v>1949</v>
      </c>
      <c r="I140" s="71"/>
      <c r="J140" s="71"/>
      <c r="K140" s="70" t="s">
        <v>1949</v>
      </c>
      <c r="L140" s="74">
        <v>2991.144462692145</v>
      </c>
      <c r="M140" s="75">
        <v>7412.79248046875</v>
      </c>
      <c r="N140" s="75">
        <v>4186.0458984375</v>
      </c>
      <c r="O140" s="76"/>
      <c r="P140" s="77"/>
      <c r="Q140" s="77"/>
      <c r="R140" s="48">
        <v>4</v>
      </c>
      <c r="S140" s="81"/>
      <c r="T140" s="81"/>
      <c r="U140" s="49">
        <v>360.620862</v>
      </c>
      <c r="V140" s="49">
        <v>0.002083</v>
      </c>
      <c r="W140" s="49">
        <v>0.004644</v>
      </c>
      <c r="X140" s="49">
        <v>0.79334</v>
      </c>
      <c r="Y140" s="49">
        <v>0.3333333333333333</v>
      </c>
      <c r="Z140" s="49"/>
      <c r="AA140" s="72">
        <v>140</v>
      </c>
      <c r="AB140" s="72"/>
      <c r="AC140" s="73"/>
      <c r="AD140" s="79" t="s">
        <v>1949</v>
      </c>
      <c r="AE140" s="79" t="s">
        <v>2136</v>
      </c>
      <c r="AF140" s="79" t="s">
        <v>2313</v>
      </c>
      <c r="AG140" s="79" t="s">
        <v>2387</v>
      </c>
      <c r="AH140" s="79" t="s">
        <v>2609</v>
      </c>
      <c r="AI140" s="79">
        <v>3218738</v>
      </c>
      <c r="AJ140" s="79">
        <v>1808</v>
      </c>
      <c r="AK140" s="79">
        <v>7773</v>
      </c>
      <c r="AL140" s="79">
        <v>1058</v>
      </c>
      <c r="AM140" s="79" t="s">
        <v>2850</v>
      </c>
      <c r="AN140" s="98" t="s">
        <v>2988</v>
      </c>
      <c r="AO140" s="79" t="str">
        <f>REPLACE(INDEX(GroupVertices[Group],MATCH(Vertices[[#This Row],[Vertex]],GroupVertices[Vertex],0)),1,1,"")</f>
        <v>8</v>
      </c>
      <c r="AP140" s="48">
        <v>2</v>
      </c>
      <c r="AQ140" s="49">
        <v>5.882352941176471</v>
      </c>
      <c r="AR140" s="48">
        <v>0</v>
      </c>
      <c r="AS140" s="49">
        <v>0</v>
      </c>
      <c r="AT140" s="48">
        <v>0</v>
      </c>
      <c r="AU140" s="49">
        <v>0</v>
      </c>
      <c r="AV140" s="48">
        <v>32</v>
      </c>
      <c r="AW140" s="49">
        <v>94.11764705882354</v>
      </c>
      <c r="AX140" s="48">
        <v>34</v>
      </c>
      <c r="AY140" s="119" t="s">
        <v>4889</v>
      </c>
      <c r="AZ140" s="119" t="s">
        <v>4889</v>
      </c>
      <c r="BA140" s="119" t="s">
        <v>4889</v>
      </c>
      <c r="BB140" s="119" t="s">
        <v>4889</v>
      </c>
      <c r="BC140" s="2"/>
      <c r="BD140" s="3"/>
      <c r="BE140" s="3"/>
      <c r="BF140" s="3"/>
      <c r="BG140" s="3"/>
    </row>
    <row r="141" spans="1:59" ht="15">
      <c r="A141" s="65" t="s">
        <v>332</v>
      </c>
      <c r="B141" s="66"/>
      <c r="C141" s="66" t="s">
        <v>65</v>
      </c>
      <c r="D141" s="67">
        <v>189.9755326766515</v>
      </c>
      <c r="E141" s="69">
        <v>99.04349733430303</v>
      </c>
      <c r="F141" s="96" t="s">
        <v>2799</v>
      </c>
      <c r="G141" s="66"/>
      <c r="H141" s="70" t="s">
        <v>1950</v>
      </c>
      <c r="I141" s="71"/>
      <c r="J141" s="71"/>
      <c r="K141" s="70" t="s">
        <v>1950</v>
      </c>
      <c r="L141" s="74">
        <v>334.77013806821213</v>
      </c>
      <c r="M141" s="75">
        <v>3123.079833984375</v>
      </c>
      <c r="N141" s="75">
        <v>2125.79931640625</v>
      </c>
      <c r="O141" s="76"/>
      <c r="P141" s="77"/>
      <c r="Q141" s="77"/>
      <c r="R141" s="48">
        <v>6</v>
      </c>
      <c r="S141" s="81"/>
      <c r="T141" s="81"/>
      <c r="U141" s="49">
        <v>76.347708</v>
      </c>
      <c r="V141" s="49">
        <v>0.001969</v>
      </c>
      <c r="W141" s="49">
        <v>0.005028</v>
      </c>
      <c r="X141" s="49">
        <v>0.960003</v>
      </c>
      <c r="Y141" s="49">
        <v>0.2</v>
      </c>
      <c r="Z141" s="49"/>
      <c r="AA141" s="72">
        <v>141</v>
      </c>
      <c r="AB141" s="72"/>
      <c r="AC141" s="73"/>
      <c r="AD141" s="79" t="s">
        <v>1950</v>
      </c>
      <c r="AE141" s="79" t="s">
        <v>2137</v>
      </c>
      <c r="AF141" s="79" t="s">
        <v>2314</v>
      </c>
      <c r="AG141" s="79" t="s">
        <v>2427</v>
      </c>
      <c r="AH141" s="79" t="s">
        <v>2610</v>
      </c>
      <c r="AI141" s="79">
        <v>359434</v>
      </c>
      <c r="AJ141" s="79">
        <v>1102</v>
      </c>
      <c r="AK141" s="79">
        <v>1196</v>
      </c>
      <c r="AL141" s="79">
        <v>2858</v>
      </c>
      <c r="AM141" s="79" t="s">
        <v>2850</v>
      </c>
      <c r="AN141" s="98" t="s">
        <v>2989</v>
      </c>
      <c r="AO141" s="79" t="str">
        <f>REPLACE(INDEX(GroupVertices[Group],MATCH(Vertices[[#This Row],[Vertex]],GroupVertices[Vertex],0)),1,1,"")</f>
        <v>5</v>
      </c>
      <c r="AP141" s="48">
        <v>1</v>
      </c>
      <c r="AQ141" s="49">
        <v>4.545454545454546</v>
      </c>
      <c r="AR141" s="48">
        <v>0</v>
      </c>
      <c r="AS141" s="49">
        <v>0</v>
      </c>
      <c r="AT141" s="48">
        <v>0</v>
      </c>
      <c r="AU141" s="49">
        <v>0</v>
      </c>
      <c r="AV141" s="48">
        <v>21</v>
      </c>
      <c r="AW141" s="49">
        <v>95.45454545454545</v>
      </c>
      <c r="AX141" s="48">
        <v>22</v>
      </c>
      <c r="AY141" s="119" t="s">
        <v>4889</v>
      </c>
      <c r="AZ141" s="119" t="s">
        <v>4889</v>
      </c>
      <c r="BA141" s="119" t="s">
        <v>4889</v>
      </c>
      <c r="BB141" s="119" t="s">
        <v>4889</v>
      </c>
      <c r="BC141" s="2"/>
      <c r="BD141" s="3"/>
      <c r="BE141" s="3"/>
      <c r="BF141" s="3"/>
      <c r="BG141" s="3"/>
    </row>
    <row r="142" spans="1:59" ht="15">
      <c r="A142" s="65" t="s">
        <v>323</v>
      </c>
      <c r="B142" s="66"/>
      <c r="C142" s="66" t="s">
        <v>65</v>
      </c>
      <c r="D142" s="67">
        <v>221.32594862077673</v>
      </c>
      <c r="E142" s="69">
        <v>99.20482140675887</v>
      </c>
      <c r="F142" s="96" t="s">
        <v>2800</v>
      </c>
      <c r="G142" s="66"/>
      <c r="H142" s="70" t="s">
        <v>1951</v>
      </c>
      <c r="I142" s="71"/>
      <c r="J142" s="71"/>
      <c r="K142" s="70" t="s">
        <v>1951</v>
      </c>
      <c r="L142" s="74">
        <v>708.805291540007</v>
      </c>
      <c r="M142" s="75">
        <v>7262.431640625</v>
      </c>
      <c r="N142" s="75">
        <v>2980.974609375</v>
      </c>
      <c r="O142" s="76"/>
      <c r="P142" s="77"/>
      <c r="Q142" s="77"/>
      <c r="R142" s="48">
        <v>5</v>
      </c>
      <c r="S142" s="81"/>
      <c r="T142" s="81"/>
      <c r="U142" s="49">
        <v>63.470877</v>
      </c>
      <c r="V142" s="49">
        <v>0.002105</v>
      </c>
      <c r="W142" s="49">
        <v>0.007059</v>
      </c>
      <c r="X142" s="49">
        <v>0.794976</v>
      </c>
      <c r="Y142" s="49">
        <v>0.4</v>
      </c>
      <c r="Z142" s="49"/>
      <c r="AA142" s="72">
        <v>142</v>
      </c>
      <c r="AB142" s="72"/>
      <c r="AC142" s="73"/>
      <c r="AD142" s="79" t="s">
        <v>1951</v>
      </c>
      <c r="AE142" s="79" t="s">
        <v>2138</v>
      </c>
      <c r="AF142" s="79" t="s">
        <v>2315</v>
      </c>
      <c r="AG142" s="79" t="s">
        <v>2440</v>
      </c>
      <c r="AH142" s="79" t="s">
        <v>2611</v>
      </c>
      <c r="AI142" s="79">
        <v>762043</v>
      </c>
      <c r="AJ142" s="79">
        <v>6842</v>
      </c>
      <c r="AK142" s="79">
        <v>8552</v>
      </c>
      <c r="AL142" s="79">
        <v>705</v>
      </c>
      <c r="AM142" s="79" t="s">
        <v>2850</v>
      </c>
      <c r="AN142" s="98" t="s">
        <v>2990</v>
      </c>
      <c r="AO142" s="79" t="str">
        <f>REPLACE(INDEX(GroupVertices[Group],MATCH(Vertices[[#This Row],[Vertex]],GroupVertices[Vertex],0)),1,1,"")</f>
        <v>6</v>
      </c>
      <c r="AP142" s="48">
        <v>3</v>
      </c>
      <c r="AQ142" s="49">
        <v>10</v>
      </c>
      <c r="AR142" s="48">
        <v>0</v>
      </c>
      <c r="AS142" s="49">
        <v>0</v>
      </c>
      <c r="AT142" s="48">
        <v>0</v>
      </c>
      <c r="AU142" s="49">
        <v>0</v>
      </c>
      <c r="AV142" s="48">
        <v>27</v>
      </c>
      <c r="AW142" s="49">
        <v>90</v>
      </c>
      <c r="AX142" s="48">
        <v>30</v>
      </c>
      <c r="AY142" s="119" t="s">
        <v>4889</v>
      </c>
      <c r="AZ142" s="119" t="s">
        <v>4889</v>
      </c>
      <c r="BA142" s="119" t="s">
        <v>4889</v>
      </c>
      <c r="BB142" s="119" t="s">
        <v>4889</v>
      </c>
      <c r="BC142" s="2"/>
      <c r="BD142" s="3"/>
      <c r="BE142" s="3"/>
      <c r="BF142" s="3"/>
      <c r="BG142" s="3"/>
    </row>
    <row r="143" spans="1:59" ht="15">
      <c r="A143" s="65" t="s">
        <v>324</v>
      </c>
      <c r="B143" s="66"/>
      <c r="C143" s="66" t="s">
        <v>65</v>
      </c>
      <c r="D143" s="67">
        <v>189.98386456815422</v>
      </c>
      <c r="E143" s="69">
        <v>94.0095129833318</v>
      </c>
      <c r="F143" s="96" t="s">
        <v>2801</v>
      </c>
      <c r="G143" s="66"/>
      <c r="H143" s="70" t="s">
        <v>1952</v>
      </c>
      <c r="I143" s="71"/>
      <c r="J143" s="71"/>
      <c r="K143" s="70" t="s">
        <v>1952</v>
      </c>
      <c r="L143" s="74">
        <v>334.8695440959499</v>
      </c>
      <c r="M143" s="75">
        <v>5939.2998046875</v>
      </c>
      <c r="N143" s="75">
        <v>7265.7958984375</v>
      </c>
      <c r="O143" s="76"/>
      <c r="P143" s="77"/>
      <c r="Q143" s="77"/>
      <c r="R143" s="48">
        <v>6</v>
      </c>
      <c r="S143" s="81"/>
      <c r="T143" s="81"/>
      <c r="U143" s="49">
        <v>478.158577</v>
      </c>
      <c r="V143" s="49">
        <v>0.002092</v>
      </c>
      <c r="W143" s="49">
        <v>0.004837</v>
      </c>
      <c r="X143" s="49">
        <v>1.127775</v>
      </c>
      <c r="Y143" s="49">
        <v>0.06666666666666667</v>
      </c>
      <c r="Z143" s="49"/>
      <c r="AA143" s="72">
        <v>143</v>
      </c>
      <c r="AB143" s="72"/>
      <c r="AC143" s="73"/>
      <c r="AD143" s="79" t="s">
        <v>1952</v>
      </c>
      <c r="AE143" s="79" t="s">
        <v>2139</v>
      </c>
      <c r="AF143" s="79" t="s">
        <v>2316</v>
      </c>
      <c r="AG143" s="79" t="s">
        <v>2441</v>
      </c>
      <c r="AH143" s="79" t="s">
        <v>2612</v>
      </c>
      <c r="AI143" s="79">
        <v>359541</v>
      </c>
      <c r="AJ143" s="79">
        <v>2935</v>
      </c>
      <c r="AK143" s="79">
        <v>5985</v>
      </c>
      <c r="AL143" s="79">
        <v>325</v>
      </c>
      <c r="AM143" s="79" t="s">
        <v>2850</v>
      </c>
      <c r="AN143" s="98" t="s">
        <v>2991</v>
      </c>
      <c r="AO143" s="79" t="str">
        <f>REPLACE(INDEX(GroupVertices[Group],MATCH(Vertices[[#This Row],[Vertex]],GroupVertices[Vertex],0)),1,1,"")</f>
        <v>4</v>
      </c>
      <c r="AP143" s="48">
        <v>2</v>
      </c>
      <c r="AQ143" s="49">
        <v>14.285714285714286</v>
      </c>
      <c r="AR143" s="48">
        <v>1</v>
      </c>
      <c r="AS143" s="49">
        <v>7.142857142857143</v>
      </c>
      <c r="AT143" s="48">
        <v>0</v>
      </c>
      <c r="AU143" s="49">
        <v>0</v>
      </c>
      <c r="AV143" s="48">
        <v>11</v>
      </c>
      <c r="AW143" s="49">
        <v>78.57142857142857</v>
      </c>
      <c r="AX143" s="48">
        <v>14</v>
      </c>
      <c r="AY143" s="119" t="s">
        <v>4889</v>
      </c>
      <c r="AZ143" s="119" t="s">
        <v>4889</v>
      </c>
      <c r="BA143" s="119" t="s">
        <v>4889</v>
      </c>
      <c r="BB143" s="119" t="s">
        <v>4889</v>
      </c>
      <c r="BC143" s="2"/>
      <c r="BD143" s="3"/>
      <c r="BE143" s="3"/>
      <c r="BF143" s="3"/>
      <c r="BG143" s="3"/>
    </row>
    <row r="144" spans="1:59" ht="15">
      <c r="A144" s="65" t="s">
        <v>376</v>
      </c>
      <c r="B144" s="66"/>
      <c r="C144" s="66" t="s">
        <v>65</v>
      </c>
      <c r="D144" s="67">
        <v>174.31445777288556</v>
      </c>
      <c r="E144" s="69">
        <v>100</v>
      </c>
      <c r="F144" s="96" t="s">
        <v>2802</v>
      </c>
      <c r="G144" s="66"/>
      <c r="H144" s="70" t="s">
        <v>1953</v>
      </c>
      <c r="I144" s="71"/>
      <c r="J144" s="71"/>
      <c r="K144" s="70" t="s">
        <v>1953</v>
      </c>
      <c r="L144" s="74">
        <v>147.92117996815026</v>
      </c>
      <c r="M144" s="75">
        <v>5412.99267578125</v>
      </c>
      <c r="N144" s="75">
        <v>7170.193359375</v>
      </c>
      <c r="O144" s="76"/>
      <c r="P144" s="77"/>
      <c r="Q144" s="77"/>
      <c r="R144" s="48">
        <v>1</v>
      </c>
      <c r="S144" s="81"/>
      <c r="T144" s="81"/>
      <c r="U144" s="49">
        <v>0</v>
      </c>
      <c r="V144" s="49">
        <v>0.001582</v>
      </c>
      <c r="W144" s="49">
        <v>0.000488</v>
      </c>
      <c r="X144" s="49">
        <v>0.309768</v>
      </c>
      <c r="Y144" s="49">
        <v>0</v>
      </c>
      <c r="Z144" s="49"/>
      <c r="AA144" s="72">
        <v>144</v>
      </c>
      <c r="AB144" s="72"/>
      <c r="AC144" s="73"/>
      <c r="AD144" s="79" t="s">
        <v>1953</v>
      </c>
      <c r="AE144" s="79" t="s">
        <v>2140</v>
      </c>
      <c r="AF144" s="79" t="s">
        <v>2317</v>
      </c>
      <c r="AG144" s="79" t="s">
        <v>2369</v>
      </c>
      <c r="AH144" s="79" t="s">
        <v>2613</v>
      </c>
      <c r="AI144" s="79">
        <v>158311</v>
      </c>
      <c r="AJ144" s="79">
        <v>1161</v>
      </c>
      <c r="AK144" s="79">
        <v>2583</v>
      </c>
      <c r="AL144" s="79">
        <v>135</v>
      </c>
      <c r="AM144" s="79" t="s">
        <v>2850</v>
      </c>
      <c r="AN144" s="98" t="s">
        <v>2992</v>
      </c>
      <c r="AO144" s="79" t="str">
        <f>REPLACE(INDEX(GroupVertices[Group],MATCH(Vertices[[#This Row],[Vertex]],GroupVertices[Vertex],0)),1,1,"")</f>
        <v>4</v>
      </c>
      <c r="AP144" s="48">
        <v>1</v>
      </c>
      <c r="AQ144" s="49">
        <v>1.3513513513513513</v>
      </c>
      <c r="AR144" s="48">
        <v>2</v>
      </c>
      <c r="AS144" s="49">
        <v>2.7027027027027026</v>
      </c>
      <c r="AT144" s="48">
        <v>0</v>
      </c>
      <c r="AU144" s="49">
        <v>0</v>
      </c>
      <c r="AV144" s="48">
        <v>71</v>
      </c>
      <c r="AW144" s="49">
        <v>95.94594594594595</v>
      </c>
      <c r="AX144" s="48">
        <v>74</v>
      </c>
      <c r="AY144" s="48"/>
      <c r="AZ144" s="48"/>
      <c r="BA144" s="48"/>
      <c r="BB144" s="48"/>
      <c r="BC144" s="2"/>
      <c r="BD144" s="3"/>
      <c r="BE144" s="3"/>
      <c r="BF144" s="3"/>
      <c r="BG144" s="3"/>
    </row>
    <row r="145" spans="1:59" ht="15">
      <c r="A145" s="65" t="s">
        <v>326</v>
      </c>
      <c r="B145" s="66"/>
      <c r="C145" s="66" t="s">
        <v>65</v>
      </c>
      <c r="D145" s="67">
        <v>258.4878199539816</v>
      </c>
      <c r="E145" s="69">
        <v>97.79169665614921</v>
      </c>
      <c r="F145" s="96" t="s">
        <v>2803</v>
      </c>
      <c r="G145" s="66"/>
      <c r="H145" s="70" t="s">
        <v>1954</v>
      </c>
      <c r="I145" s="71"/>
      <c r="J145" s="71"/>
      <c r="K145" s="70" t="s">
        <v>1954</v>
      </c>
      <c r="L145" s="74">
        <v>1152.175684844759</v>
      </c>
      <c r="M145" s="75">
        <v>8261.99609375</v>
      </c>
      <c r="N145" s="75">
        <v>6294.34619140625</v>
      </c>
      <c r="O145" s="76"/>
      <c r="P145" s="77"/>
      <c r="Q145" s="77"/>
      <c r="R145" s="48">
        <v>8</v>
      </c>
      <c r="S145" s="81"/>
      <c r="T145" s="81"/>
      <c r="U145" s="49">
        <v>176.266</v>
      </c>
      <c r="V145" s="49">
        <v>0.00207</v>
      </c>
      <c r="W145" s="49">
        <v>0.009137</v>
      </c>
      <c r="X145" s="49">
        <v>1.174761</v>
      </c>
      <c r="Y145" s="49">
        <v>0.35714285714285715</v>
      </c>
      <c r="Z145" s="49"/>
      <c r="AA145" s="72">
        <v>145</v>
      </c>
      <c r="AB145" s="72"/>
      <c r="AC145" s="73"/>
      <c r="AD145" s="79" t="s">
        <v>1954</v>
      </c>
      <c r="AE145" s="79" t="s">
        <v>2141</v>
      </c>
      <c r="AF145" s="79" t="s">
        <v>2318</v>
      </c>
      <c r="AG145" s="79" t="s">
        <v>2383</v>
      </c>
      <c r="AH145" s="79" t="s">
        <v>2614</v>
      </c>
      <c r="AI145" s="79">
        <v>1239284</v>
      </c>
      <c r="AJ145" s="79">
        <v>1389</v>
      </c>
      <c r="AK145" s="79">
        <v>12192</v>
      </c>
      <c r="AL145" s="79">
        <v>1099</v>
      </c>
      <c r="AM145" s="79" t="s">
        <v>2850</v>
      </c>
      <c r="AN145" s="98" t="s">
        <v>2993</v>
      </c>
      <c r="AO145" s="79" t="str">
        <f>REPLACE(INDEX(GroupVertices[Group],MATCH(Vertices[[#This Row],[Vertex]],GroupVertices[Vertex],0)),1,1,"")</f>
        <v>7</v>
      </c>
      <c r="AP145" s="48">
        <v>7</v>
      </c>
      <c r="AQ145" s="49">
        <v>6.0344827586206895</v>
      </c>
      <c r="AR145" s="48">
        <v>1</v>
      </c>
      <c r="AS145" s="49">
        <v>0.8620689655172413</v>
      </c>
      <c r="AT145" s="48">
        <v>0</v>
      </c>
      <c r="AU145" s="49">
        <v>0</v>
      </c>
      <c r="AV145" s="48">
        <v>108</v>
      </c>
      <c r="AW145" s="49">
        <v>93.10344827586206</v>
      </c>
      <c r="AX145" s="48">
        <v>116</v>
      </c>
      <c r="AY145" s="119" t="s">
        <v>4889</v>
      </c>
      <c r="AZ145" s="119" t="s">
        <v>4889</v>
      </c>
      <c r="BA145" s="119" t="s">
        <v>4889</v>
      </c>
      <c r="BB145" s="119" t="s">
        <v>4889</v>
      </c>
      <c r="BC145" s="2"/>
      <c r="BD145" s="3"/>
      <c r="BE145" s="3"/>
      <c r="BF145" s="3"/>
      <c r="BG145" s="3"/>
    </row>
    <row r="146" spans="1:59" ht="15">
      <c r="A146" s="65" t="s">
        <v>327</v>
      </c>
      <c r="B146" s="66"/>
      <c r="C146" s="66" t="s">
        <v>65</v>
      </c>
      <c r="D146" s="67">
        <v>191.1943248803962</v>
      </c>
      <c r="E146" s="69">
        <v>99.80320550140222</v>
      </c>
      <c r="F146" s="96" t="s">
        <v>2804</v>
      </c>
      <c r="G146" s="66"/>
      <c r="H146" s="70" t="s">
        <v>1955</v>
      </c>
      <c r="I146" s="71"/>
      <c r="J146" s="71"/>
      <c r="K146" s="70" t="s">
        <v>1955</v>
      </c>
      <c r="L146" s="74">
        <v>349.31128896682725</v>
      </c>
      <c r="M146" s="75">
        <v>9432.828125</v>
      </c>
      <c r="N146" s="75">
        <v>6205.6416015625</v>
      </c>
      <c r="O146" s="76"/>
      <c r="P146" s="77"/>
      <c r="Q146" s="77"/>
      <c r="R146" s="48">
        <v>4</v>
      </c>
      <c r="S146" s="81"/>
      <c r="T146" s="81"/>
      <c r="U146" s="49">
        <v>15.708068</v>
      </c>
      <c r="V146" s="49">
        <v>0.002004</v>
      </c>
      <c r="W146" s="49">
        <v>0.006106</v>
      </c>
      <c r="X146" s="49">
        <v>0.624678</v>
      </c>
      <c r="Y146" s="49">
        <v>0.16666666666666666</v>
      </c>
      <c r="Z146" s="49"/>
      <c r="AA146" s="72">
        <v>146</v>
      </c>
      <c r="AB146" s="72"/>
      <c r="AC146" s="73"/>
      <c r="AD146" s="79" t="s">
        <v>1955</v>
      </c>
      <c r="AE146" s="79" t="s">
        <v>2142</v>
      </c>
      <c r="AF146" s="79" t="s">
        <v>2319</v>
      </c>
      <c r="AG146" s="79" t="s">
        <v>2442</v>
      </c>
      <c r="AH146" s="79" t="s">
        <v>2615</v>
      </c>
      <c r="AI146" s="79">
        <v>375086</v>
      </c>
      <c r="AJ146" s="79">
        <v>1194</v>
      </c>
      <c r="AK146" s="79">
        <v>1515</v>
      </c>
      <c r="AL146" s="79">
        <v>4073</v>
      </c>
      <c r="AM146" s="79" t="s">
        <v>2850</v>
      </c>
      <c r="AN146" s="98" t="s">
        <v>2994</v>
      </c>
      <c r="AO146" s="79" t="str">
        <f>REPLACE(INDEX(GroupVertices[Group],MATCH(Vertices[[#This Row],[Vertex]],GroupVertices[Vertex],0)),1,1,"")</f>
        <v>7</v>
      </c>
      <c r="AP146" s="48">
        <v>9</v>
      </c>
      <c r="AQ146" s="49">
        <v>3.435114503816794</v>
      </c>
      <c r="AR146" s="48">
        <v>2</v>
      </c>
      <c r="AS146" s="49">
        <v>0.7633587786259542</v>
      </c>
      <c r="AT146" s="48">
        <v>0</v>
      </c>
      <c r="AU146" s="49">
        <v>0</v>
      </c>
      <c r="AV146" s="48">
        <v>251</v>
      </c>
      <c r="AW146" s="49">
        <v>95.80152671755725</v>
      </c>
      <c r="AX146" s="48">
        <v>262</v>
      </c>
      <c r="AY146" s="119" t="s">
        <v>4889</v>
      </c>
      <c r="AZ146" s="119" t="s">
        <v>4889</v>
      </c>
      <c r="BA146" s="119" t="s">
        <v>4889</v>
      </c>
      <c r="BB146" s="119" t="s">
        <v>4889</v>
      </c>
      <c r="BC146" s="2"/>
      <c r="BD146" s="3"/>
      <c r="BE146" s="3"/>
      <c r="BF146" s="3"/>
      <c r="BG146" s="3"/>
    </row>
    <row r="147" spans="1:59" ht="15">
      <c r="A147" s="65" t="s">
        <v>337</v>
      </c>
      <c r="B147" s="66"/>
      <c r="C147" s="66" t="s">
        <v>65</v>
      </c>
      <c r="D147" s="67">
        <v>167.8793564114196</v>
      </c>
      <c r="E147" s="69">
        <v>98.14886633805084</v>
      </c>
      <c r="F147" s="96" t="s">
        <v>2805</v>
      </c>
      <c r="G147" s="66"/>
      <c r="H147" s="70" t="s">
        <v>1956</v>
      </c>
      <c r="I147" s="71"/>
      <c r="J147" s="71"/>
      <c r="K147" s="70" t="s">
        <v>1956</v>
      </c>
      <c r="L147" s="74">
        <v>71.14535250760515</v>
      </c>
      <c r="M147" s="75">
        <v>9195.9794921875</v>
      </c>
      <c r="N147" s="75">
        <v>4290.4091796875</v>
      </c>
      <c r="O147" s="76"/>
      <c r="P147" s="77"/>
      <c r="Q147" s="77"/>
      <c r="R147" s="48">
        <v>5</v>
      </c>
      <c r="S147" s="81"/>
      <c r="T147" s="81"/>
      <c r="U147" s="49">
        <v>147.756841</v>
      </c>
      <c r="V147" s="49">
        <v>0.001661</v>
      </c>
      <c r="W147" s="49">
        <v>0.000869</v>
      </c>
      <c r="X147" s="49">
        <v>1.04994</v>
      </c>
      <c r="Y147" s="49">
        <v>0.4</v>
      </c>
      <c r="Z147" s="49"/>
      <c r="AA147" s="72">
        <v>147</v>
      </c>
      <c r="AB147" s="72"/>
      <c r="AC147" s="73"/>
      <c r="AD147" s="79" t="s">
        <v>1956</v>
      </c>
      <c r="AE147" s="79" t="s">
        <v>2143</v>
      </c>
      <c r="AF147" s="79" t="s">
        <v>2320</v>
      </c>
      <c r="AG147" s="79" t="s">
        <v>2443</v>
      </c>
      <c r="AH147" s="79" t="s">
        <v>2616</v>
      </c>
      <c r="AI147" s="79">
        <v>75670</v>
      </c>
      <c r="AJ147" s="79">
        <v>211</v>
      </c>
      <c r="AK147" s="79">
        <v>1708</v>
      </c>
      <c r="AL147" s="79">
        <v>120</v>
      </c>
      <c r="AM147" s="79" t="s">
        <v>2850</v>
      </c>
      <c r="AN147" s="98" t="s">
        <v>2995</v>
      </c>
      <c r="AO147" s="79" t="str">
        <f>REPLACE(INDEX(GroupVertices[Group],MATCH(Vertices[[#This Row],[Vertex]],GroupVertices[Vertex],0)),1,1,"")</f>
        <v>8</v>
      </c>
      <c r="AP147" s="48">
        <v>6</v>
      </c>
      <c r="AQ147" s="49">
        <v>3.278688524590164</v>
      </c>
      <c r="AR147" s="48">
        <v>9</v>
      </c>
      <c r="AS147" s="49">
        <v>4.918032786885246</v>
      </c>
      <c r="AT147" s="48">
        <v>0</v>
      </c>
      <c r="AU147" s="49">
        <v>0</v>
      </c>
      <c r="AV147" s="48">
        <v>168</v>
      </c>
      <c r="AW147" s="49">
        <v>91.80327868852459</v>
      </c>
      <c r="AX147" s="48">
        <v>183</v>
      </c>
      <c r="AY147" s="119" t="s">
        <v>4889</v>
      </c>
      <c r="AZ147" s="119" t="s">
        <v>4889</v>
      </c>
      <c r="BA147" s="119" t="s">
        <v>4889</v>
      </c>
      <c r="BB147" s="119" t="s">
        <v>4889</v>
      </c>
      <c r="BC147" s="2"/>
      <c r="BD147" s="3"/>
      <c r="BE147" s="3"/>
      <c r="BF147" s="3"/>
      <c r="BG147" s="3"/>
    </row>
    <row r="148" spans="1:59" ht="15">
      <c r="A148" s="65" t="s">
        <v>329</v>
      </c>
      <c r="B148" s="66"/>
      <c r="C148" s="66" t="s">
        <v>65</v>
      </c>
      <c r="D148" s="67">
        <v>187.51816976036125</v>
      </c>
      <c r="E148" s="69">
        <v>97.23254153582482</v>
      </c>
      <c r="F148" s="96" t="s">
        <v>2806</v>
      </c>
      <c r="G148" s="66"/>
      <c r="H148" s="70" t="s">
        <v>1957</v>
      </c>
      <c r="I148" s="71"/>
      <c r="J148" s="71"/>
      <c r="K148" s="70" t="s">
        <v>1957</v>
      </c>
      <c r="L148" s="74">
        <v>305.45186308364174</v>
      </c>
      <c r="M148" s="75">
        <v>3444.677001953125</v>
      </c>
      <c r="N148" s="75">
        <v>2538.0712890625</v>
      </c>
      <c r="O148" s="76"/>
      <c r="P148" s="77"/>
      <c r="Q148" s="77"/>
      <c r="R148" s="48">
        <v>9</v>
      </c>
      <c r="S148" s="81"/>
      <c r="T148" s="81"/>
      <c r="U148" s="49">
        <v>220.897566</v>
      </c>
      <c r="V148" s="49">
        <v>0.00216</v>
      </c>
      <c r="W148" s="49">
        <v>0.007593</v>
      </c>
      <c r="X148" s="49">
        <v>1.343798</v>
      </c>
      <c r="Y148" s="49">
        <v>0.2222222222222222</v>
      </c>
      <c r="Z148" s="49"/>
      <c r="AA148" s="72">
        <v>148</v>
      </c>
      <c r="AB148" s="72"/>
      <c r="AC148" s="73"/>
      <c r="AD148" s="79" t="s">
        <v>1957</v>
      </c>
      <c r="AE148" s="79" t="s">
        <v>2144</v>
      </c>
      <c r="AF148" s="79" t="s">
        <v>2321</v>
      </c>
      <c r="AG148" s="79" t="s">
        <v>2365</v>
      </c>
      <c r="AH148" s="79" t="s">
        <v>2617</v>
      </c>
      <c r="AI148" s="79">
        <v>327876</v>
      </c>
      <c r="AJ148" s="79">
        <v>3970</v>
      </c>
      <c r="AK148" s="79">
        <v>1754</v>
      </c>
      <c r="AL148" s="79">
        <v>836</v>
      </c>
      <c r="AM148" s="79" t="s">
        <v>2850</v>
      </c>
      <c r="AN148" s="98" t="s">
        <v>2996</v>
      </c>
      <c r="AO148" s="79" t="str">
        <f>REPLACE(INDEX(GroupVertices[Group],MATCH(Vertices[[#This Row],[Vertex]],GroupVertices[Vertex],0)),1,1,"")</f>
        <v>5</v>
      </c>
      <c r="AP148" s="48">
        <v>1</v>
      </c>
      <c r="AQ148" s="49">
        <v>4.166666666666667</v>
      </c>
      <c r="AR148" s="48">
        <v>0</v>
      </c>
      <c r="AS148" s="49">
        <v>0</v>
      </c>
      <c r="AT148" s="48">
        <v>0</v>
      </c>
      <c r="AU148" s="49">
        <v>0</v>
      </c>
      <c r="AV148" s="48">
        <v>23</v>
      </c>
      <c r="AW148" s="49">
        <v>95.83333333333333</v>
      </c>
      <c r="AX148" s="48">
        <v>24</v>
      </c>
      <c r="AY148" s="119" t="s">
        <v>4889</v>
      </c>
      <c r="AZ148" s="119" t="s">
        <v>4889</v>
      </c>
      <c r="BA148" s="119" t="s">
        <v>4889</v>
      </c>
      <c r="BB148" s="119" t="s">
        <v>4889</v>
      </c>
      <c r="BC148" s="2"/>
      <c r="BD148" s="3"/>
      <c r="BE148" s="3"/>
      <c r="BF148" s="3"/>
      <c r="BG148" s="3"/>
    </row>
    <row r="149" spans="1:59" ht="15">
      <c r="A149" s="65" t="s">
        <v>377</v>
      </c>
      <c r="B149" s="66"/>
      <c r="C149" s="66" t="s">
        <v>65</v>
      </c>
      <c r="D149" s="67">
        <v>162.78296419682167</v>
      </c>
      <c r="E149" s="69">
        <v>100</v>
      </c>
      <c r="F149" s="96" t="s">
        <v>2807</v>
      </c>
      <c r="G149" s="66"/>
      <c r="H149" s="70" t="s">
        <v>1958</v>
      </c>
      <c r="I149" s="71"/>
      <c r="J149" s="71"/>
      <c r="K149" s="70" t="s">
        <v>1958</v>
      </c>
      <c r="L149" s="74">
        <v>10.341379522461986</v>
      </c>
      <c r="M149" s="75">
        <v>9601.958984375</v>
      </c>
      <c r="N149" s="75">
        <v>5034.28662109375</v>
      </c>
      <c r="O149" s="76"/>
      <c r="P149" s="77"/>
      <c r="Q149" s="77"/>
      <c r="R149" s="48">
        <v>2</v>
      </c>
      <c r="S149" s="81"/>
      <c r="T149" s="81"/>
      <c r="U149" s="49">
        <v>0</v>
      </c>
      <c r="V149" s="49">
        <v>0.001458</v>
      </c>
      <c r="W149" s="49">
        <v>0.000247</v>
      </c>
      <c r="X149" s="49">
        <v>0.525174</v>
      </c>
      <c r="Y149" s="49">
        <v>1</v>
      </c>
      <c r="Z149" s="49"/>
      <c r="AA149" s="72">
        <v>149</v>
      </c>
      <c r="AB149" s="72"/>
      <c r="AC149" s="73"/>
      <c r="AD149" s="79" t="s">
        <v>1958</v>
      </c>
      <c r="AE149" s="79" t="s">
        <v>2145</v>
      </c>
      <c r="AF149" s="79" t="s">
        <v>2322</v>
      </c>
      <c r="AG149" s="79" t="s">
        <v>624</v>
      </c>
      <c r="AH149" s="79" t="s">
        <v>2618</v>
      </c>
      <c r="AI149" s="79">
        <v>10221</v>
      </c>
      <c r="AJ149" s="79">
        <v>86</v>
      </c>
      <c r="AK149" s="79">
        <v>476</v>
      </c>
      <c r="AL149" s="79">
        <v>16</v>
      </c>
      <c r="AM149" s="79" t="s">
        <v>2850</v>
      </c>
      <c r="AN149" s="98" t="s">
        <v>2997</v>
      </c>
      <c r="AO149" s="79" t="str">
        <f>REPLACE(INDEX(GroupVertices[Group],MATCH(Vertices[[#This Row],[Vertex]],GroupVertices[Vertex],0)),1,1,"")</f>
        <v>8</v>
      </c>
      <c r="AP149" s="48">
        <v>1</v>
      </c>
      <c r="AQ149" s="49">
        <v>0.5586592178770949</v>
      </c>
      <c r="AR149" s="48">
        <v>2</v>
      </c>
      <c r="AS149" s="49">
        <v>1.1173184357541899</v>
      </c>
      <c r="AT149" s="48">
        <v>0</v>
      </c>
      <c r="AU149" s="49">
        <v>0</v>
      </c>
      <c r="AV149" s="48">
        <v>176</v>
      </c>
      <c r="AW149" s="49">
        <v>98.32402234636872</v>
      </c>
      <c r="AX149" s="48">
        <v>179</v>
      </c>
      <c r="AY149" s="48"/>
      <c r="AZ149" s="48"/>
      <c r="BA149" s="48"/>
      <c r="BB149" s="48"/>
      <c r="BC149" s="2"/>
      <c r="BD149" s="3"/>
      <c r="BE149" s="3"/>
      <c r="BF149" s="3"/>
      <c r="BG149" s="3"/>
    </row>
    <row r="150" spans="1:59" ht="15">
      <c r="A150" s="65" t="s">
        <v>330</v>
      </c>
      <c r="B150" s="66"/>
      <c r="C150" s="66" t="s">
        <v>65</v>
      </c>
      <c r="D150" s="67">
        <v>172.35864357780153</v>
      </c>
      <c r="E150" s="69">
        <v>95.15382724679951</v>
      </c>
      <c r="F150" s="96" t="s">
        <v>2808</v>
      </c>
      <c r="G150" s="66"/>
      <c r="H150" s="70" t="s">
        <v>1959</v>
      </c>
      <c r="I150" s="71"/>
      <c r="J150" s="71"/>
      <c r="K150" s="70" t="s">
        <v>1959</v>
      </c>
      <c r="L150" s="74">
        <v>124.5867762420759</v>
      </c>
      <c r="M150" s="75">
        <v>9296.5419921875</v>
      </c>
      <c r="N150" s="75">
        <v>5078.439453125</v>
      </c>
      <c r="O150" s="76"/>
      <c r="P150" s="77"/>
      <c r="Q150" s="77"/>
      <c r="R150" s="48">
        <v>4</v>
      </c>
      <c r="S150" s="81"/>
      <c r="T150" s="81"/>
      <c r="U150" s="49">
        <v>386.819813</v>
      </c>
      <c r="V150" s="49">
        <v>0.001821</v>
      </c>
      <c r="W150" s="49">
        <v>0.001949</v>
      </c>
      <c r="X150" s="49">
        <v>0.869943</v>
      </c>
      <c r="Y150" s="49">
        <v>0.3333333333333333</v>
      </c>
      <c r="Z150" s="49"/>
      <c r="AA150" s="72">
        <v>150</v>
      </c>
      <c r="AB150" s="72"/>
      <c r="AC150" s="73"/>
      <c r="AD150" s="79" t="s">
        <v>1959</v>
      </c>
      <c r="AE150" s="79" t="s">
        <v>2146</v>
      </c>
      <c r="AF150" s="79" t="s">
        <v>2323</v>
      </c>
      <c r="AG150" s="79" t="s">
        <v>624</v>
      </c>
      <c r="AH150" s="79" t="s">
        <v>2619</v>
      </c>
      <c r="AI150" s="79">
        <v>133194</v>
      </c>
      <c r="AJ150" s="79">
        <v>177</v>
      </c>
      <c r="AK150" s="79">
        <v>1966</v>
      </c>
      <c r="AL150" s="79">
        <v>68</v>
      </c>
      <c r="AM150" s="79" t="s">
        <v>2850</v>
      </c>
      <c r="AN150" s="98" t="s">
        <v>2998</v>
      </c>
      <c r="AO150" s="79" t="str">
        <f>REPLACE(INDEX(GroupVertices[Group],MATCH(Vertices[[#This Row],[Vertex]],GroupVertices[Vertex],0)),1,1,"")</f>
        <v>8</v>
      </c>
      <c r="AP150" s="48">
        <v>1</v>
      </c>
      <c r="AQ150" s="49">
        <v>0.6329113924050633</v>
      </c>
      <c r="AR150" s="48">
        <v>7</v>
      </c>
      <c r="AS150" s="49">
        <v>4.430379746835443</v>
      </c>
      <c r="AT150" s="48">
        <v>0</v>
      </c>
      <c r="AU150" s="49">
        <v>0</v>
      </c>
      <c r="AV150" s="48">
        <v>150</v>
      </c>
      <c r="AW150" s="49">
        <v>94.9367088607595</v>
      </c>
      <c r="AX150" s="48">
        <v>158</v>
      </c>
      <c r="AY150" s="119" t="s">
        <v>4889</v>
      </c>
      <c r="AZ150" s="119" t="s">
        <v>4889</v>
      </c>
      <c r="BA150" s="119" t="s">
        <v>4889</v>
      </c>
      <c r="BB150" s="119" t="s">
        <v>4889</v>
      </c>
      <c r="BC150" s="2"/>
      <c r="BD150" s="3"/>
      <c r="BE150" s="3"/>
      <c r="BF150" s="3"/>
      <c r="BG150" s="3"/>
    </row>
    <row r="151" spans="1:59" ht="15">
      <c r="A151" s="65" t="s">
        <v>331</v>
      </c>
      <c r="B151" s="66"/>
      <c r="C151" s="66" t="s">
        <v>65</v>
      </c>
      <c r="D151" s="67">
        <v>180.1459252752007</v>
      </c>
      <c r="E151" s="69">
        <v>91.56897482011009</v>
      </c>
      <c r="F151" s="96" t="s">
        <v>2809</v>
      </c>
      <c r="G151" s="66"/>
      <c r="H151" s="70" t="s">
        <v>1960</v>
      </c>
      <c r="I151" s="71"/>
      <c r="J151" s="71"/>
      <c r="K151" s="70" t="s">
        <v>1960</v>
      </c>
      <c r="L151" s="74">
        <v>217.4951800733373</v>
      </c>
      <c r="M151" s="75">
        <v>4202.1982421875</v>
      </c>
      <c r="N151" s="75">
        <v>6013.89013671875</v>
      </c>
      <c r="O151" s="76"/>
      <c r="P151" s="77"/>
      <c r="Q151" s="77"/>
      <c r="R151" s="48">
        <v>14</v>
      </c>
      <c r="S151" s="81"/>
      <c r="T151" s="81"/>
      <c r="U151" s="49">
        <v>672.961479</v>
      </c>
      <c r="V151" s="49">
        <v>0.002427</v>
      </c>
      <c r="W151" s="49">
        <v>0.014448</v>
      </c>
      <c r="X151" s="49">
        <v>2.007929</v>
      </c>
      <c r="Y151" s="49">
        <v>0.13186813186813187</v>
      </c>
      <c r="Z151" s="49"/>
      <c r="AA151" s="72">
        <v>151</v>
      </c>
      <c r="AB151" s="72"/>
      <c r="AC151" s="73"/>
      <c r="AD151" s="79" t="s">
        <v>1960</v>
      </c>
      <c r="AE151" s="79" t="s">
        <v>2147</v>
      </c>
      <c r="AF151" s="79" t="s">
        <v>2324</v>
      </c>
      <c r="AG151" s="79" t="s">
        <v>2365</v>
      </c>
      <c r="AH151" s="79" t="s">
        <v>2620</v>
      </c>
      <c r="AI151" s="79">
        <v>233200</v>
      </c>
      <c r="AJ151" s="79">
        <v>860</v>
      </c>
      <c r="AK151" s="79">
        <v>1880</v>
      </c>
      <c r="AL151" s="79">
        <v>149</v>
      </c>
      <c r="AM151" s="79" t="s">
        <v>2850</v>
      </c>
      <c r="AN151" s="98" t="s">
        <v>2999</v>
      </c>
      <c r="AO151" s="79" t="str">
        <f>REPLACE(INDEX(GroupVertices[Group],MATCH(Vertices[[#This Row],[Vertex]],GroupVertices[Vertex],0)),1,1,"")</f>
        <v>3</v>
      </c>
      <c r="AP151" s="48">
        <v>1</v>
      </c>
      <c r="AQ151" s="49">
        <v>5.2631578947368425</v>
      </c>
      <c r="AR151" s="48">
        <v>0</v>
      </c>
      <c r="AS151" s="49">
        <v>0</v>
      </c>
      <c r="AT151" s="48">
        <v>0</v>
      </c>
      <c r="AU151" s="49">
        <v>0</v>
      </c>
      <c r="AV151" s="48">
        <v>18</v>
      </c>
      <c r="AW151" s="49">
        <v>94.73684210526316</v>
      </c>
      <c r="AX151" s="48">
        <v>19</v>
      </c>
      <c r="AY151" s="119" t="s">
        <v>4889</v>
      </c>
      <c r="AZ151" s="119" t="s">
        <v>4889</v>
      </c>
      <c r="BA151" s="119" t="s">
        <v>4889</v>
      </c>
      <c r="BB151" s="119" t="s">
        <v>4889</v>
      </c>
      <c r="BC151" s="2"/>
      <c r="BD151" s="3"/>
      <c r="BE151" s="3"/>
      <c r="BF151" s="3"/>
      <c r="BG151" s="3"/>
    </row>
    <row r="152" spans="1:59" ht="15">
      <c r="A152" s="65" t="s">
        <v>333</v>
      </c>
      <c r="B152" s="66"/>
      <c r="C152" s="66" t="s">
        <v>65</v>
      </c>
      <c r="D152" s="67">
        <v>163.48338816006495</v>
      </c>
      <c r="E152" s="69">
        <v>99.87751523590995</v>
      </c>
      <c r="F152" s="96" t="s">
        <v>2810</v>
      </c>
      <c r="G152" s="66"/>
      <c r="H152" s="70" t="s">
        <v>1961</v>
      </c>
      <c r="I152" s="71"/>
      <c r="J152" s="71"/>
      <c r="K152" s="70" t="s">
        <v>1961</v>
      </c>
      <c r="L152" s="74">
        <v>18.697989050512266</v>
      </c>
      <c r="M152" s="75">
        <v>3123.67431640625</v>
      </c>
      <c r="N152" s="75">
        <v>3004.768798828125</v>
      </c>
      <c r="O152" s="76"/>
      <c r="P152" s="77"/>
      <c r="Q152" s="77"/>
      <c r="R152" s="48">
        <v>4</v>
      </c>
      <c r="S152" s="81"/>
      <c r="T152" s="81"/>
      <c r="U152" s="49">
        <v>9.776691</v>
      </c>
      <c r="V152" s="49">
        <v>0.001953</v>
      </c>
      <c r="W152" s="49">
        <v>0.00411</v>
      </c>
      <c r="X152" s="49">
        <v>0.657219</v>
      </c>
      <c r="Y152" s="49">
        <v>0.5</v>
      </c>
      <c r="Z152" s="49"/>
      <c r="AA152" s="72">
        <v>152</v>
      </c>
      <c r="AB152" s="72"/>
      <c r="AC152" s="73"/>
      <c r="AD152" s="79" t="s">
        <v>1961</v>
      </c>
      <c r="AE152" s="79" t="s">
        <v>2148</v>
      </c>
      <c r="AF152" s="79" t="s">
        <v>2325</v>
      </c>
      <c r="AG152" s="79" t="s">
        <v>2392</v>
      </c>
      <c r="AH152" s="79" t="s">
        <v>2621</v>
      </c>
      <c r="AI152" s="79">
        <v>19216</v>
      </c>
      <c r="AJ152" s="79">
        <v>19</v>
      </c>
      <c r="AK152" s="79">
        <v>193</v>
      </c>
      <c r="AL152" s="79">
        <v>79</v>
      </c>
      <c r="AM152" s="79" t="s">
        <v>2850</v>
      </c>
      <c r="AN152" s="98" t="s">
        <v>3000</v>
      </c>
      <c r="AO152" s="79" t="str">
        <f>REPLACE(INDEX(GroupVertices[Group],MATCH(Vertices[[#This Row],[Vertex]],GroupVertices[Vertex],0)),1,1,"")</f>
        <v>5</v>
      </c>
      <c r="AP152" s="48">
        <v>5</v>
      </c>
      <c r="AQ152" s="49">
        <v>5.4945054945054945</v>
      </c>
      <c r="AR152" s="48">
        <v>1</v>
      </c>
      <c r="AS152" s="49">
        <v>1.098901098901099</v>
      </c>
      <c r="AT152" s="48">
        <v>0</v>
      </c>
      <c r="AU152" s="49">
        <v>0</v>
      </c>
      <c r="AV152" s="48">
        <v>85</v>
      </c>
      <c r="AW152" s="49">
        <v>93.4065934065934</v>
      </c>
      <c r="AX152" s="48">
        <v>91</v>
      </c>
      <c r="AY152" s="119" t="s">
        <v>4889</v>
      </c>
      <c r="AZ152" s="119" t="s">
        <v>4889</v>
      </c>
      <c r="BA152" s="119" t="s">
        <v>4889</v>
      </c>
      <c r="BB152" s="119" t="s">
        <v>4889</v>
      </c>
      <c r="BC152" s="2"/>
      <c r="BD152" s="3"/>
      <c r="BE152" s="3"/>
      <c r="BF152" s="3"/>
      <c r="BG152" s="3"/>
    </row>
    <row r="153" spans="1:59" ht="15">
      <c r="A153" s="65" t="s">
        <v>378</v>
      </c>
      <c r="B153" s="66"/>
      <c r="C153" s="66" t="s">
        <v>65</v>
      </c>
      <c r="D153" s="67">
        <v>162.58081849269945</v>
      </c>
      <c r="E153" s="69">
        <v>98.30998091322124</v>
      </c>
      <c r="F153" s="96" t="s">
        <v>2811</v>
      </c>
      <c r="G153" s="66"/>
      <c r="H153" s="70" t="s">
        <v>1962</v>
      </c>
      <c r="I153" s="71"/>
      <c r="J153" s="71"/>
      <c r="K153" s="70" t="s">
        <v>1962</v>
      </c>
      <c r="L153" s="74">
        <v>7.929622064449921</v>
      </c>
      <c r="M153" s="75">
        <v>8492.3740234375</v>
      </c>
      <c r="N153" s="75">
        <v>4721.21142578125</v>
      </c>
      <c r="O153" s="76"/>
      <c r="P153" s="77"/>
      <c r="Q153" s="77"/>
      <c r="R153" s="48">
        <v>4</v>
      </c>
      <c r="S153" s="81"/>
      <c r="T153" s="81"/>
      <c r="U153" s="49">
        <v>134.896732</v>
      </c>
      <c r="V153" s="49">
        <v>0.00165</v>
      </c>
      <c r="W153" s="49">
        <v>0.000619</v>
      </c>
      <c r="X153" s="49">
        <v>0.872645</v>
      </c>
      <c r="Y153" s="49">
        <v>0.5</v>
      </c>
      <c r="Z153" s="49"/>
      <c r="AA153" s="72">
        <v>153</v>
      </c>
      <c r="AB153" s="72"/>
      <c r="AC153" s="73"/>
      <c r="AD153" s="79" t="s">
        <v>1962</v>
      </c>
      <c r="AE153" s="79" t="s">
        <v>2149</v>
      </c>
      <c r="AF153" s="79" t="s">
        <v>2326</v>
      </c>
      <c r="AG153" s="79" t="s">
        <v>2444</v>
      </c>
      <c r="AH153" s="79" t="s">
        <v>2622</v>
      </c>
      <c r="AI153" s="79">
        <v>7625</v>
      </c>
      <c r="AJ153" s="79">
        <v>91</v>
      </c>
      <c r="AK153" s="79">
        <v>121</v>
      </c>
      <c r="AL153" s="79">
        <v>37</v>
      </c>
      <c r="AM153" s="79" t="s">
        <v>2850</v>
      </c>
      <c r="AN153" s="98" t="s">
        <v>3001</v>
      </c>
      <c r="AO153" s="79" t="str">
        <f>REPLACE(INDEX(GroupVertices[Group],MATCH(Vertices[[#This Row],[Vertex]],GroupVertices[Vertex],0)),1,1,"")</f>
        <v>8</v>
      </c>
      <c r="AP153" s="48">
        <v>1</v>
      </c>
      <c r="AQ153" s="49">
        <v>3.125</v>
      </c>
      <c r="AR153" s="48">
        <v>0</v>
      </c>
      <c r="AS153" s="49">
        <v>0</v>
      </c>
      <c r="AT153" s="48">
        <v>0</v>
      </c>
      <c r="AU153" s="49">
        <v>0</v>
      </c>
      <c r="AV153" s="48">
        <v>31</v>
      </c>
      <c r="AW153" s="49">
        <v>96.875</v>
      </c>
      <c r="AX153" s="48">
        <v>32</v>
      </c>
      <c r="AY153" s="48"/>
      <c r="AZ153" s="48"/>
      <c r="BA153" s="48"/>
      <c r="BB153" s="48"/>
      <c r="BC153" s="2"/>
      <c r="BD153" s="3"/>
      <c r="BE153" s="3"/>
      <c r="BF153" s="3"/>
      <c r="BG153" s="3"/>
    </row>
    <row r="154" spans="1:59" ht="15">
      <c r="A154" s="65" t="s">
        <v>335</v>
      </c>
      <c r="B154" s="66"/>
      <c r="C154" s="66" t="s">
        <v>65</v>
      </c>
      <c r="D154" s="67">
        <v>163.74689396235678</v>
      </c>
      <c r="E154" s="69">
        <v>100</v>
      </c>
      <c r="F154" s="96" t="s">
        <v>2812</v>
      </c>
      <c r="G154" s="66"/>
      <c r="H154" s="70" t="s">
        <v>1963</v>
      </c>
      <c r="I154" s="71"/>
      <c r="J154" s="71"/>
      <c r="K154" s="70" t="s">
        <v>1963</v>
      </c>
      <c r="L154" s="74">
        <v>21.84182080625681</v>
      </c>
      <c r="M154" s="75">
        <v>8576.20703125</v>
      </c>
      <c r="N154" s="75">
        <v>4936.59619140625</v>
      </c>
      <c r="O154" s="76"/>
      <c r="P154" s="77"/>
      <c r="Q154" s="77"/>
      <c r="R154" s="48">
        <v>3</v>
      </c>
      <c r="S154" s="81"/>
      <c r="T154" s="81"/>
      <c r="U154" s="49">
        <v>0</v>
      </c>
      <c r="V154" s="49">
        <v>0.001427</v>
      </c>
      <c r="W154" s="49">
        <v>0.000192</v>
      </c>
      <c r="X154" s="49">
        <v>0.707</v>
      </c>
      <c r="Y154" s="49">
        <v>1</v>
      </c>
      <c r="Z154" s="49"/>
      <c r="AA154" s="72">
        <v>154</v>
      </c>
      <c r="AB154" s="72"/>
      <c r="AC154" s="73"/>
      <c r="AD154" s="79" t="s">
        <v>1963</v>
      </c>
      <c r="AE154" s="79" t="s">
        <v>2150</v>
      </c>
      <c r="AF154" s="79" t="s">
        <v>2233</v>
      </c>
      <c r="AG154" s="79" t="s">
        <v>2397</v>
      </c>
      <c r="AH154" s="79" t="s">
        <v>2623</v>
      </c>
      <c r="AI154" s="79">
        <v>22600</v>
      </c>
      <c r="AJ154" s="79">
        <v>157</v>
      </c>
      <c r="AK154" s="79">
        <v>403</v>
      </c>
      <c r="AL154" s="79">
        <v>19</v>
      </c>
      <c r="AM154" s="79" t="s">
        <v>2850</v>
      </c>
      <c r="AN154" s="98" t="s">
        <v>3002</v>
      </c>
      <c r="AO154" s="79" t="str">
        <f>REPLACE(INDEX(GroupVertices[Group],MATCH(Vertices[[#This Row],[Vertex]],GroupVertices[Vertex],0)),1,1,"")</f>
        <v>8</v>
      </c>
      <c r="AP154" s="48">
        <v>2</v>
      </c>
      <c r="AQ154" s="49">
        <v>1.9047619047619047</v>
      </c>
      <c r="AR154" s="48">
        <v>2</v>
      </c>
      <c r="AS154" s="49">
        <v>1.9047619047619047</v>
      </c>
      <c r="AT154" s="48">
        <v>0</v>
      </c>
      <c r="AU154" s="49">
        <v>0</v>
      </c>
      <c r="AV154" s="48">
        <v>101</v>
      </c>
      <c r="AW154" s="49">
        <v>96.19047619047619</v>
      </c>
      <c r="AX154" s="48">
        <v>105</v>
      </c>
      <c r="AY154" s="119" t="s">
        <v>4889</v>
      </c>
      <c r="AZ154" s="119" t="s">
        <v>4889</v>
      </c>
      <c r="BA154" s="119" t="s">
        <v>4889</v>
      </c>
      <c r="BB154" s="119" t="s">
        <v>4889</v>
      </c>
      <c r="BC154" s="2"/>
      <c r="BD154" s="3"/>
      <c r="BE154" s="3"/>
      <c r="BF154" s="3"/>
      <c r="BG154" s="3"/>
    </row>
    <row r="155" spans="1:59" ht="15">
      <c r="A155" s="65" t="s">
        <v>336</v>
      </c>
      <c r="B155" s="66"/>
      <c r="C155" s="66" t="s">
        <v>65</v>
      </c>
      <c r="D155" s="67">
        <v>164.5520505804708</v>
      </c>
      <c r="E155" s="69">
        <v>95.98342302929166</v>
      </c>
      <c r="F155" s="96" t="s">
        <v>2813</v>
      </c>
      <c r="G155" s="66"/>
      <c r="H155" s="70" t="s">
        <v>1964</v>
      </c>
      <c r="I155" s="71"/>
      <c r="J155" s="71"/>
      <c r="K155" s="70" t="s">
        <v>1964</v>
      </c>
      <c r="L155" s="74">
        <v>31.447973393254017</v>
      </c>
      <c r="M155" s="75">
        <v>8621.7109375</v>
      </c>
      <c r="N155" s="75">
        <v>4241.09228515625</v>
      </c>
      <c r="O155" s="76"/>
      <c r="P155" s="77"/>
      <c r="Q155" s="77"/>
      <c r="R155" s="48">
        <v>7</v>
      </c>
      <c r="S155" s="81"/>
      <c r="T155" s="81"/>
      <c r="U155" s="49">
        <v>320.601768</v>
      </c>
      <c r="V155" s="49">
        <v>0.001701</v>
      </c>
      <c r="W155" s="49">
        <v>0.000787</v>
      </c>
      <c r="X155" s="49">
        <v>1.492658</v>
      </c>
      <c r="Y155" s="49">
        <v>0.2857142857142857</v>
      </c>
      <c r="Z155" s="49"/>
      <c r="AA155" s="72">
        <v>155</v>
      </c>
      <c r="AB155" s="72"/>
      <c r="AC155" s="73"/>
      <c r="AD155" s="79" t="s">
        <v>1964</v>
      </c>
      <c r="AE155" s="79" t="s">
        <v>2151</v>
      </c>
      <c r="AF155" s="79" t="s">
        <v>2327</v>
      </c>
      <c r="AG155" s="79" t="s">
        <v>2444</v>
      </c>
      <c r="AH155" s="79" t="s">
        <v>2624</v>
      </c>
      <c r="AI155" s="79">
        <v>32940</v>
      </c>
      <c r="AJ155" s="79">
        <v>262</v>
      </c>
      <c r="AK155" s="79">
        <v>227</v>
      </c>
      <c r="AL155" s="79">
        <v>53</v>
      </c>
      <c r="AM155" s="79" t="s">
        <v>2850</v>
      </c>
      <c r="AN155" s="98" t="s">
        <v>3003</v>
      </c>
      <c r="AO155" s="79" t="str">
        <f>REPLACE(INDEX(GroupVertices[Group],MATCH(Vertices[[#This Row],[Vertex]],GroupVertices[Vertex],0)),1,1,"")</f>
        <v>8</v>
      </c>
      <c r="AP155" s="48">
        <v>0</v>
      </c>
      <c r="AQ155" s="49">
        <v>0</v>
      </c>
      <c r="AR155" s="48">
        <v>1</v>
      </c>
      <c r="AS155" s="49">
        <v>4.166666666666667</v>
      </c>
      <c r="AT155" s="48">
        <v>0</v>
      </c>
      <c r="AU155" s="49">
        <v>0</v>
      </c>
      <c r="AV155" s="48">
        <v>23</v>
      </c>
      <c r="AW155" s="49">
        <v>95.83333333333333</v>
      </c>
      <c r="AX155" s="48">
        <v>24</v>
      </c>
      <c r="AY155" s="119" t="s">
        <v>4889</v>
      </c>
      <c r="AZ155" s="119" t="s">
        <v>4889</v>
      </c>
      <c r="BA155" s="119" t="s">
        <v>4889</v>
      </c>
      <c r="BB155" s="119" t="s">
        <v>4889</v>
      </c>
      <c r="BC155" s="2"/>
      <c r="BD155" s="3"/>
      <c r="BE155" s="3"/>
      <c r="BF155" s="3"/>
      <c r="BG155" s="3"/>
    </row>
    <row r="156" spans="1:59" ht="15">
      <c r="A156" s="65" t="s">
        <v>379</v>
      </c>
      <c r="B156" s="66"/>
      <c r="C156" s="66" t="s">
        <v>65</v>
      </c>
      <c r="D156" s="67">
        <v>162.17831805178733</v>
      </c>
      <c r="E156" s="69">
        <v>100</v>
      </c>
      <c r="F156" s="96" t="s">
        <v>2814</v>
      </c>
      <c r="G156" s="66"/>
      <c r="H156" s="70" t="s">
        <v>1965</v>
      </c>
      <c r="I156" s="71"/>
      <c r="J156" s="71"/>
      <c r="K156" s="70" t="s">
        <v>1965</v>
      </c>
      <c r="L156" s="74">
        <v>3.1274747992479313</v>
      </c>
      <c r="M156" s="75">
        <v>9184.9375</v>
      </c>
      <c r="N156" s="75">
        <v>3966.6044921875</v>
      </c>
      <c r="O156" s="76"/>
      <c r="P156" s="77"/>
      <c r="Q156" s="77"/>
      <c r="R156" s="48">
        <v>3</v>
      </c>
      <c r="S156" s="81"/>
      <c r="T156" s="81"/>
      <c r="U156" s="49">
        <v>0</v>
      </c>
      <c r="V156" s="49">
        <v>0.001431</v>
      </c>
      <c r="W156" s="49">
        <v>0.000217</v>
      </c>
      <c r="X156" s="49">
        <v>0.700052</v>
      </c>
      <c r="Y156" s="49">
        <v>1</v>
      </c>
      <c r="Z156" s="49"/>
      <c r="AA156" s="72">
        <v>156</v>
      </c>
      <c r="AB156" s="72"/>
      <c r="AC156" s="73"/>
      <c r="AD156" s="79" t="s">
        <v>1965</v>
      </c>
      <c r="AE156" s="79" t="s">
        <v>2152</v>
      </c>
      <c r="AF156" s="79" t="s">
        <v>2328</v>
      </c>
      <c r="AG156" s="79" t="s">
        <v>2445</v>
      </c>
      <c r="AH156" s="79" t="s">
        <v>2625</v>
      </c>
      <c r="AI156" s="79">
        <v>2456</v>
      </c>
      <c r="AJ156" s="79">
        <v>24</v>
      </c>
      <c r="AK156" s="79">
        <v>35</v>
      </c>
      <c r="AL156" s="79">
        <v>8</v>
      </c>
      <c r="AM156" s="79" t="s">
        <v>2850</v>
      </c>
      <c r="AN156" s="98" t="s">
        <v>3004</v>
      </c>
      <c r="AO156" s="79" t="str">
        <f>REPLACE(INDEX(GroupVertices[Group],MATCH(Vertices[[#This Row],[Vertex]],GroupVertices[Vertex],0)),1,1,"")</f>
        <v>8</v>
      </c>
      <c r="AP156" s="48">
        <v>0</v>
      </c>
      <c r="AQ156" s="49">
        <v>0</v>
      </c>
      <c r="AR156" s="48">
        <v>1</v>
      </c>
      <c r="AS156" s="49">
        <v>2</v>
      </c>
      <c r="AT156" s="48">
        <v>0</v>
      </c>
      <c r="AU156" s="49">
        <v>0</v>
      </c>
      <c r="AV156" s="48">
        <v>49</v>
      </c>
      <c r="AW156" s="49">
        <v>98</v>
      </c>
      <c r="AX156" s="48">
        <v>50</v>
      </c>
      <c r="AY156" s="48"/>
      <c r="AZ156" s="48"/>
      <c r="BA156" s="48"/>
      <c r="BB156" s="48"/>
      <c r="BC156" s="2"/>
      <c r="BD156" s="3"/>
      <c r="BE156" s="3"/>
      <c r="BF156" s="3"/>
      <c r="BG156" s="3"/>
    </row>
    <row r="157" spans="1:59" ht="15">
      <c r="A157" s="65" t="s">
        <v>338</v>
      </c>
      <c r="B157" s="66"/>
      <c r="C157" s="66" t="s">
        <v>65</v>
      </c>
      <c r="D157" s="67">
        <v>172.33146759523655</v>
      </c>
      <c r="E157" s="69">
        <v>90.78189859263978</v>
      </c>
      <c r="F157" s="96" t="s">
        <v>2815</v>
      </c>
      <c r="G157" s="66"/>
      <c r="H157" s="70" t="s">
        <v>1966</v>
      </c>
      <c r="I157" s="71"/>
      <c r="J157" s="71"/>
      <c r="K157" s="70" t="s">
        <v>1966</v>
      </c>
      <c r="L157" s="74">
        <v>124.26254536655732</v>
      </c>
      <c r="M157" s="75">
        <v>6318.47607421875</v>
      </c>
      <c r="N157" s="75">
        <v>7486.68798828125</v>
      </c>
      <c r="O157" s="76"/>
      <c r="P157" s="77"/>
      <c r="Q157" s="77"/>
      <c r="R157" s="48">
        <v>13</v>
      </c>
      <c r="S157" s="81"/>
      <c r="T157" s="81"/>
      <c r="U157" s="49">
        <v>735.785628</v>
      </c>
      <c r="V157" s="49">
        <v>0.002421</v>
      </c>
      <c r="W157" s="49">
        <v>0.015845</v>
      </c>
      <c r="X157" s="49">
        <v>1.896342</v>
      </c>
      <c r="Y157" s="49">
        <v>0.1794871794871795</v>
      </c>
      <c r="Z157" s="49"/>
      <c r="AA157" s="72">
        <v>157</v>
      </c>
      <c r="AB157" s="72"/>
      <c r="AC157" s="73"/>
      <c r="AD157" s="79" t="s">
        <v>1966</v>
      </c>
      <c r="AE157" s="79" t="s">
        <v>2153</v>
      </c>
      <c r="AF157" s="79" t="s">
        <v>2329</v>
      </c>
      <c r="AG157" s="79" t="s">
        <v>2382</v>
      </c>
      <c r="AH157" s="79" t="s">
        <v>2626</v>
      </c>
      <c r="AI157" s="79">
        <v>132845</v>
      </c>
      <c r="AJ157" s="79">
        <v>1117</v>
      </c>
      <c r="AK157" s="79">
        <v>2090</v>
      </c>
      <c r="AL157" s="79">
        <v>104</v>
      </c>
      <c r="AM157" s="79" t="s">
        <v>2850</v>
      </c>
      <c r="AN157" s="98" t="s">
        <v>3005</v>
      </c>
      <c r="AO157" s="79" t="str">
        <f>REPLACE(INDEX(GroupVertices[Group],MATCH(Vertices[[#This Row],[Vertex]],GroupVertices[Vertex],0)),1,1,"")</f>
        <v>4</v>
      </c>
      <c r="AP157" s="48">
        <v>8</v>
      </c>
      <c r="AQ157" s="49">
        <v>4.444444444444445</v>
      </c>
      <c r="AR157" s="48">
        <v>1</v>
      </c>
      <c r="AS157" s="49">
        <v>0.5555555555555556</v>
      </c>
      <c r="AT157" s="48">
        <v>0</v>
      </c>
      <c r="AU157" s="49">
        <v>0</v>
      </c>
      <c r="AV157" s="48">
        <v>171</v>
      </c>
      <c r="AW157" s="49">
        <v>95</v>
      </c>
      <c r="AX157" s="48">
        <v>180</v>
      </c>
      <c r="AY157" s="119" t="s">
        <v>4889</v>
      </c>
      <c r="AZ157" s="119" t="s">
        <v>4889</v>
      </c>
      <c r="BA157" s="119" t="s">
        <v>4889</v>
      </c>
      <c r="BB157" s="119" t="s">
        <v>4889</v>
      </c>
      <c r="BC157" s="2"/>
      <c r="BD157" s="3"/>
      <c r="BE157" s="3"/>
      <c r="BF157" s="3"/>
      <c r="BG157" s="3"/>
    </row>
    <row r="158" spans="1:59" ht="15">
      <c r="A158" s="65" t="s">
        <v>380</v>
      </c>
      <c r="B158" s="66"/>
      <c r="C158" s="66" t="s">
        <v>65</v>
      </c>
      <c r="D158" s="67">
        <v>166.47173395632805</v>
      </c>
      <c r="E158" s="69">
        <v>100</v>
      </c>
      <c r="F158" s="96" t="s">
        <v>2816</v>
      </c>
      <c r="G158" s="66"/>
      <c r="H158" s="70" t="s">
        <v>1967</v>
      </c>
      <c r="I158" s="71"/>
      <c r="J158" s="71"/>
      <c r="K158" s="70" t="s">
        <v>1967</v>
      </c>
      <c r="L158" s="74">
        <v>54.3513079896991</v>
      </c>
      <c r="M158" s="75">
        <v>5886.71826171875</v>
      </c>
      <c r="N158" s="75">
        <v>5078.439453125</v>
      </c>
      <c r="O158" s="76"/>
      <c r="P158" s="77"/>
      <c r="Q158" s="77"/>
      <c r="R158" s="48">
        <v>2</v>
      </c>
      <c r="S158" s="81"/>
      <c r="T158" s="81"/>
      <c r="U158" s="49">
        <v>0</v>
      </c>
      <c r="V158" s="49">
        <v>0.001887</v>
      </c>
      <c r="W158" s="49">
        <v>0.004628</v>
      </c>
      <c r="X158" s="49">
        <v>0.387034</v>
      </c>
      <c r="Y158" s="49">
        <v>1</v>
      </c>
      <c r="Z158" s="49"/>
      <c r="AA158" s="72">
        <v>158</v>
      </c>
      <c r="AB158" s="72"/>
      <c r="AC158" s="73"/>
      <c r="AD158" s="79" t="s">
        <v>1967</v>
      </c>
      <c r="AE158" s="79" t="s">
        <v>2154</v>
      </c>
      <c r="AF158" s="79" t="s">
        <v>2330</v>
      </c>
      <c r="AG158" s="79" t="s">
        <v>2432</v>
      </c>
      <c r="AH158" s="79" t="s">
        <v>2627</v>
      </c>
      <c r="AI158" s="79">
        <v>57593</v>
      </c>
      <c r="AJ158" s="79">
        <v>662</v>
      </c>
      <c r="AK158" s="79">
        <v>467</v>
      </c>
      <c r="AL158" s="79">
        <v>95</v>
      </c>
      <c r="AM158" s="79" t="s">
        <v>2850</v>
      </c>
      <c r="AN158" s="98" t="s">
        <v>3006</v>
      </c>
      <c r="AO158" s="79" t="str">
        <f>REPLACE(INDEX(GroupVertices[Group],MATCH(Vertices[[#This Row],[Vertex]],GroupVertices[Vertex],0)),1,1,"")</f>
        <v>6</v>
      </c>
      <c r="AP158" s="48">
        <v>0</v>
      </c>
      <c r="AQ158" s="49">
        <v>0</v>
      </c>
      <c r="AR158" s="48">
        <v>1</v>
      </c>
      <c r="AS158" s="49">
        <v>5</v>
      </c>
      <c r="AT158" s="48">
        <v>0</v>
      </c>
      <c r="AU158" s="49">
        <v>0</v>
      </c>
      <c r="AV158" s="48">
        <v>19</v>
      </c>
      <c r="AW158" s="49">
        <v>95</v>
      </c>
      <c r="AX158" s="48">
        <v>20</v>
      </c>
      <c r="AY158" s="48"/>
      <c r="AZ158" s="48"/>
      <c r="BA158" s="48"/>
      <c r="BB158" s="48"/>
      <c r="BC158" s="2"/>
      <c r="BD158" s="3"/>
      <c r="BE158" s="3"/>
      <c r="BF158" s="3"/>
      <c r="BG158" s="3"/>
    </row>
    <row r="159" spans="1:59" ht="15">
      <c r="A159" s="65" t="s">
        <v>339</v>
      </c>
      <c r="B159" s="66"/>
      <c r="C159" s="66" t="s">
        <v>65</v>
      </c>
      <c r="D159" s="67">
        <v>510.139443077364</v>
      </c>
      <c r="E159" s="69">
        <v>99.56185544536966</v>
      </c>
      <c r="F159" s="96" t="s">
        <v>2817</v>
      </c>
      <c r="G159" s="66"/>
      <c r="H159" s="70" t="s">
        <v>1968</v>
      </c>
      <c r="I159" s="71"/>
      <c r="J159" s="71"/>
      <c r="K159" s="70" t="s">
        <v>1968</v>
      </c>
      <c r="L159" s="74">
        <v>4154.57774688244</v>
      </c>
      <c r="M159" s="75">
        <v>4086.6669921875</v>
      </c>
      <c r="N159" s="75">
        <v>5025.81298828125</v>
      </c>
      <c r="O159" s="76"/>
      <c r="P159" s="77"/>
      <c r="Q159" s="77"/>
      <c r="R159" s="48">
        <v>3</v>
      </c>
      <c r="S159" s="81"/>
      <c r="T159" s="81"/>
      <c r="U159" s="49">
        <v>34.972545</v>
      </c>
      <c r="V159" s="49">
        <v>0.002</v>
      </c>
      <c r="W159" s="49">
        <v>0.004593</v>
      </c>
      <c r="X159" s="49">
        <v>0.532178</v>
      </c>
      <c r="Y159" s="49">
        <v>0.3333333333333333</v>
      </c>
      <c r="Z159" s="49"/>
      <c r="AA159" s="72">
        <v>159</v>
      </c>
      <c r="AB159" s="72"/>
      <c r="AC159" s="73"/>
      <c r="AD159" s="79" t="s">
        <v>1968</v>
      </c>
      <c r="AE159" s="79" t="s">
        <v>2155</v>
      </c>
      <c r="AF159" s="79" t="s">
        <v>2331</v>
      </c>
      <c r="AG159" s="79" t="s">
        <v>2423</v>
      </c>
      <c r="AH159" s="79" t="s">
        <v>2628</v>
      </c>
      <c r="AI159" s="79">
        <v>4471050</v>
      </c>
      <c r="AJ159" s="79">
        <v>7904</v>
      </c>
      <c r="AK159" s="79">
        <v>43049</v>
      </c>
      <c r="AL159" s="79">
        <v>13780</v>
      </c>
      <c r="AM159" s="79" t="s">
        <v>2850</v>
      </c>
      <c r="AN159" s="98" t="s">
        <v>3007</v>
      </c>
      <c r="AO159" s="79" t="str">
        <f>REPLACE(INDEX(GroupVertices[Group],MATCH(Vertices[[#This Row],[Vertex]],GroupVertices[Vertex],0)),1,1,"")</f>
        <v>3</v>
      </c>
      <c r="AP159" s="48">
        <v>13</v>
      </c>
      <c r="AQ159" s="49">
        <v>4.436860068259386</v>
      </c>
      <c r="AR159" s="48">
        <v>8</v>
      </c>
      <c r="AS159" s="49">
        <v>2.7303754266211606</v>
      </c>
      <c r="AT159" s="48">
        <v>0</v>
      </c>
      <c r="AU159" s="49">
        <v>0</v>
      </c>
      <c r="AV159" s="48">
        <v>272</v>
      </c>
      <c r="AW159" s="49">
        <v>92.83276450511946</v>
      </c>
      <c r="AX159" s="48">
        <v>293</v>
      </c>
      <c r="AY159" s="119" t="s">
        <v>4889</v>
      </c>
      <c r="AZ159" s="119" t="s">
        <v>4889</v>
      </c>
      <c r="BA159" s="119" t="s">
        <v>4889</v>
      </c>
      <c r="BB159" s="119" t="s">
        <v>4889</v>
      </c>
      <c r="BC159" s="2"/>
      <c r="BD159" s="3"/>
      <c r="BE159" s="3"/>
      <c r="BF159" s="3"/>
      <c r="BG159" s="3"/>
    </row>
    <row r="160" spans="1:59" ht="15">
      <c r="A160" s="82" t="s">
        <v>340</v>
      </c>
      <c r="B160" s="83"/>
      <c r="C160" s="83" t="s">
        <v>65</v>
      </c>
      <c r="D160" s="84">
        <v>201.99837424694164</v>
      </c>
      <c r="E160" s="85">
        <v>98.18504613838823</v>
      </c>
      <c r="F160" s="97" t="s">
        <v>2818</v>
      </c>
      <c r="G160" s="83"/>
      <c r="H160" s="86" t="s">
        <v>1969</v>
      </c>
      <c r="I160" s="87"/>
      <c r="J160" s="87"/>
      <c r="K160" s="86" t="s">
        <v>1969</v>
      </c>
      <c r="L160" s="88">
        <v>478.2121070655399</v>
      </c>
      <c r="M160" s="89">
        <v>6711.47216796875</v>
      </c>
      <c r="N160" s="89">
        <v>8062.7744140625</v>
      </c>
      <c r="O160" s="90"/>
      <c r="P160" s="91"/>
      <c r="Q160" s="91"/>
      <c r="R160" s="48">
        <v>8</v>
      </c>
      <c r="S160" s="92"/>
      <c r="T160" s="92"/>
      <c r="U160" s="49">
        <v>144.868982</v>
      </c>
      <c r="V160" s="49">
        <v>0.00207</v>
      </c>
      <c r="W160" s="49">
        <v>0.007428</v>
      </c>
      <c r="X160" s="49">
        <v>1.202191</v>
      </c>
      <c r="Y160" s="49">
        <v>0.21428571428571427</v>
      </c>
      <c r="Z160" s="93"/>
      <c r="AA160" s="94">
        <v>160</v>
      </c>
      <c r="AB160" s="94"/>
      <c r="AC160" s="95"/>
      <c r="AD160" s="79" t="s">
        <v>1969</v>
      </c>
      <c r="AE160" s="79" t="s">
        <v>2156</v>
      </c>
      <c r="AF160" s="79" t="s">
        <v>2332</v>
      </c>
      <c r="AG160" s="79" t="s">
        <v>2366</v>
      </c>
      <c r="AH160" s="79" t="s">
        <v>2629</v>
      </c>
      <c r="AI160" s="79">
        <v>513834</v>
      </c>
      <c r="AJ160" s="79">
        <v>1085</v>
      </c>
      <c r="AK160" s="79">
        <v>1774</v>
      </c>
      <c r="AL160" s="79">
        <v>242</v>
      </c>
      <c r="AM160" s="79" t="s">
        <v>2850</v>
      </c>
      <c r="AN160" s="98" t="s">
        <v>3008</v>
      </c>
      <c r="AO160" s="79" t="str">
        <f>REPLACE(INDEX(GroupVertices[Group],MATCH(Vertices[[#This Row],[Vertex]],GroupVertices[Vertex],0)),1,1,"")</f>
        <v>4</v>
      </c>
      <c r="AP160" s="48">
        <v>8</v>
      </c>
      <c r="AQ160" s="49">
        <v>8</v>
      </c>
      <c r="AR160" s="48">
        <v>2</v>
      </c>
      <c r="AS160" s="49">
        <v>2</v>
      </c>
      <c r="AT160" s="48">
        <v>0</v>
      </c>
      <c r="AU160" s="49">
        <v>0</v>
      </c>
      <c r="AV160" s="48">
        <v>90</v>
      </c>
      <c r="AW160" s="49">
        <v>90</v>
      </c>
      <c r="AX160" s="48">
        <v>100</v>
      </c>
      <c r="AY160" s="119" t="s">
        <v>4889</v>
      </c>
      <c r="AZ160" s="119" t="s">
        <v>4889</v>
      </c>
      <c r="BA160" s="119" t="s">
        <v>4889</v>
      </c>
      <c r="BB160" s="119" t="s">
        <v>4889</v>
      </c>
      <c r="BC160" s="2"/>
      <c r="BD160" s="3"/>
      <c r="BE160" s="3"/>
      <c r="BF160" s="3"/>
      <c r="BG160" s="3"/>
    </row>
    <row r="161" spans="1:59" ht="15">
      <c r="A161" s="65" t="s">
        <v>1770</v>
      </c>
      <c r="B161" s="66"/>
      <c r="C161" s="66" t="s">
        <v>65</v>
      </c>
      <c r="D161" s="67">
        <v>163.95573632693916</v>
      </c>
      <c r="E161" s="69">
        <v>100</v>
      </c>
      <c r="F161" s="96" t="s">
        <v>2819</v>
      </c>
      <c r="G161" s="66" t="s">
        <v>52</v>
      </c>
      <c r="H161" s="70" t="s">
        <v>1970</v>
      </c>
      <c r="I161" s="71"/>
      <c r="J161" s="71"/>
      <c r="K161" s="70" t="s">
        <v>1970</v>
      </c>
      <c r="L161" s="74">
        <v>24.333474697777746</v>
      </c>
      <c r="M161" s="75">
        <v>2686.4482421875</v>
      </c>
      <c r="N161" s="75">
        <v>8453.1015625</v>
      </c>
      <c r="O161" s="76"/>
      <c r="P161" s="77"/>
      <c r="Q161" s="77"/>
      <c r="R161" s="48">
        <v>0</v>
      </c>
      <c r="S161" s="81"/>
      <c r="T161" s="81"/>
      <c r="U161" s="49">
        <v>0</v>
      </c>
      <c r="V161" s="49">
        <v>0</v>
      </c>
      <c r="W161" s="49">
        <v>0</v>
      </c>
      <c r="X161" s="49">
        <v>0</v>
      </c>
      <c r="Y161" s="49">
        <v>0</v>
      </c>
      <c r="Z161" s="49"/>
      <c r="AA161" s="72">
        <v>161</v>
      </c>
      <c r="AB161" s="72"/>
      <c r="AC161" s="73"/>
      <c r="AD161" s="79" t="s">
        <v>1970</v>
      </c>
      <c r="AE161" s="79" t="s">
        <v>2157</v>
      </c>
      <c r="AF161" s="79" t="s">
        <v>2333</v>
      </c>
      <c r="AG161" s="79" t="s">
        <v>2446</v>
      </c>
      <c r="AH161" s="79" t="s">
        <v>2630</v>
      </c>
      <c r="AI161" s="79">
        <v>25282</v>
      </c>
      <c r="AJ161" s="79">
        <v>0</v>
      </c>
      <c r="AK161" s="79">
        <v>1401</v>
      </c>
      <c r="AL161" s="79">
        <v>386</v>
      </c>
      <c r="AM161" s="79" t="s">
        <v>2850</v>
      </c>
      <c r="AN161" s="98" t="s">
        <v>3009</v>
      </c>
      <c r="AO161" s="79" t="str">
        <f>REPLACE(INDEX(GroupVertices[Group],MATCH(Vertices[[#This Row],[Vertex]],GroupVertices[Vertex],0)),1,1,"")</f>
        <v>1</v>
      </c>
      <c r="AP161" s="48">
        <v>2</v>
      </c>
      <c r="AQ161" s="49">
        <v>1.694915254237288</v>
      </c>
      <c r="AR161" s="48">
        <v>3</v>
      </c>
      <c r="AS161" s="49">
        <v>2.542372881355932</v>
      </c>
      <c r="AT161" s="48">
        <v>0</v>
      </c>
      <c r="AU161" s="49">
        <v>0</v>
      </c>
      <c r="AV161" s="48">
        <v>113</v>
      </c>
      <c r="AW161" s="49">
        <v>95.76271186440678</v>
      </c>
      <c r="AX161" s="48">
        <v>118</v>
      </c>
      <c r="AY161" s="48"/>
      <c r="AZ161" s="48"/>
      <c r="BA161" s="48"/>
      <c r="BB161" s="48"/>
      <c r="BC161" s="2"/>
      <c r="BD161" s="3"/>
      <c r="BE161" s="3"/>
      <c r="BF161" s="3"/>
      <c r="BG161" s="3"/>
    </row>
    <row r="162" spans="1:59" ht="15">
      <c r="A162" s="65" t="s">
        <v>1771</v>
      </c>
      <c r="B162" s="66"/>
      <c r="C162" s="66" t="s">
        <v>65</v>
      </c>
      <c r="D162" s="67">
        <v>164.07650981965625</v>
      </c>
      <c r="E162" s="69">
        <v>100</v>
      </c>
      <c r="F162" s="96" t="s">
        <v>2820</v>
      </c>
      <c r="G162" s="66" t="s">
        <v>52</v>
      </c>
      <c r="H162" s="70" t="s">
        <v>1971</v>
      </c>
      <c r="I162" s="71"/>
      <c r="J162" s="71"/>
      <c r="K162" s="70" t="s">
        <v>1971</v>
      </c>
      <c r="L162" s="74">
        <v>25.77439758582733</v>
      </c>
      <c r="M162" s="75">
        <v>380.9142761230469</v>
      </c>
      <c r="N162" s="75">
        <v>7597.92431640625</v>
      </c>
      <c r="O162" s="76"/>
      <c r="P162" s="77"/>
      <c r="Q162" s="77"/>
      <c r="R162" s="48">
        <v>0</v>
      </c>
      <c r="S162" s="81"/>
      <c r="T162" s="81"/>
      <c r="U162" s="49">
        <v>0</v>
      </c>
      <c r="V162" s="49">
        <v>0</v>
      </c>
      <c r="W162" s="49">
        <v>0</v>
      </c>
      <c r="X162" s="49">
        <v>0</v>
      </c>
      <c r="Y162" s="49">
        <v>0</v>
      </c>
      <c r="Z162" s="49"/>
      <c r="AA162" s="72">
        <v>162</v>
      </c>
      <c r="AB162" s="72"/>
      <c r="AC162" s="73"/>
      <c r="AD162" s="79" t="s">
        <v>1971</v>
      </c>
      <c r="AE162" s="79" t="s">
        <v>2158</v>
      </c>
      <c r="AF162" s="79" t="s">
        <v>2334</v>
      </c>
      <c r="AG162" s="79" t="s">
        <v>2447</v>
      </c>
      <c r="AH162" s="79" t="s">
        <v>2631</v>
      </c>
      <c r="AI162" s="79">
        <v>26833</v>
      </c>
      <c r="AJ162" s="79">
        <v>0</v>
      </c>
      <c r="AK162" s="79">
        <v>92</v>
      </c>
      <c r="AL162" s="79">
        <v>149</v>
      </c>
      <c r="AM162" s="79" t="s">
        <v>2850</v>
      </c>
      <c r="AN162" s="98" t="s">
        <v>3010</v>
      </c>
      <c r="AO162" s="79" t="str">
        <f>REPLACE(INDEX(GroupVertices[Group],MATCH(Vertices[[#This Row],[Vertex]],GroupVertices[Vertex],0)),1,1,"")</f>
        <v>1</v>
      </c>
      <c r="AP162" s="48">
        <v>3</v>
      </c>
      <c r="AQ162" s="49">
        <v>3.5714285714285716</v>
      </c>
      <c r="AR162" s="48">
        <v>3</v>
      </c>
      <c r="AS162" s="49">
        <v>3.5714285714285716</v>
      </c>
      <c r="AT162" s="48">
        <v>0</v>
      </c>
      <c r="AU162" s="49">
        <v>0</v>
      </c>
      <c r="AV162" s="48">
        <v>78</v>
      </c>
      <c r="AW162" s="49">
        <v>92.85714285714286</v>
      </c>
      <c r="AX162" s="48">
        <v>84</v>
      </c>
      <c r="AY162" s="48"/>
      <c r="AZ162" s="48"/>
      <c r="BA162" s="48"/>
      <c r="BB162" s="48"/>
      <c r="BC162" s="2"/>
      <c r="BD162" s="3"/>
      <c r="BE162" s="3"/>
      <c r="BF162" s="3"/>
      <c r="BG162" s="3"/>
    </row>
    <row r="163" spans="1:59" ht="15">
      <c r="A163" s="65" t="s">
        <v>1772</v>
      </c>
      <c r="B163" s="66"/>
      <c r="C163" s="66" t="s">
        <v>65</v>
      </c>
      <c r="D163" s="67">
        <v>207.21250309660613</v>
      </c>
      <c r="E163" s="69">
        <v>100</v>
      </c>
      <c r="F163" s="96" t="s">
        <v>2821</v>
      </c>
      <c r="G163" s="66" t="s">
        <v>52</v>
      </c>
      <c r="H163" s="70" t="s">
        <v>1972</v>
      </c>
      <c r="I163" s="71"/>
      <c r="J163" s="71"/>
      <c r="K163" s="70" t="s">
        <v>1972</v>
      </c>
      <c r="L163" s="74">
        <v>540.4207708351646</v>
      </c>
      <c r="M163" s="75">
        <v>2225.34130859375</v>
      </c>
      <c r="N163" s="75">
        <v>6742.74658203125</v>
      </c>
      <c r="O163" s="76"/>
      <c r="P163" s="77"/>
      <c r="Q163" s="77"/>
      <c r="R163" s="48">
        <v>0</v>
      </c>
      <c r="S163" s="81"/>
      <c r="T163" s="81"/>
      <c r="U163" s="49">
        <v>0</v>
      </c>
      <c r="V163" s="49">
        <v>0</v>
      </c>
      <c r="W163" s="49">
        <v>0</v>
      </c>
      <c r="X163" s="49">
        <v>0</v>
      </c>
      <c r="Y163" s="49">
        <v>0</v>
      </c>
      <c r="Z163" s="49"/>
      <c r="AA163" s="72">
        <v>163</v>
      </c>
      <c r="AB163" s="72"/>
      <c r="AC163" s="73"/>
      <c r="AD163" s="79" t="s">
        <v>1972</v>
      </c>
      <c r="AE163" s="79" t="s">
        <v>2159</v>
      </c>
      <c r="AF163" s="79" t="s">
        <v>2335</v>
      </c>
      <c r="AG163" s="79" t="s">
        <v>2365</v>
      </c>
      <c r="AH163" s="79" t="s">
        <v>2632</v>
      </c>
      <c r="AI163" s="79">
        <v>580795</v>
      </c>
      <c r="AJ163" s="79">
        <v>5895</v>
      </c>
      <c r="AK163" s="79">
        <v>3592</v>
      </c>
      <c r="AL163" s="79">
        <v>1278</v>
      </c>
      <c r="AM163" s="79" t="s">
        <v>2850</v>
      </c>
      <c r="AN163" s="98" t="s">
        <v>3011</v>
      </c>
      <c r="AO163" s="79" t="str">
        <f>REPLACE(INDEX(GroupVertices[Group],MATCH(Vertices[[#This Row],[Vertex]],GroupVertices[Vertex],0)),1,1,"")</f>
        <v>1</v>
      </c>
      <c r="AP163" s="48">
        <v>6</v>
      </c>
      <c r="AQ163" s="49">
        <v>2.510460251046025</v>
      </c>
      <c r="AR163" s="48">
        <v>10</v>
      </c>
      <c r="AS163" s="49">
        <v>4.184100418410042</v>
      </c>
      <c r="AT163" s="48">
        <v>0</v>
      </c>
      <c r="AU163" s="49">
        <v>0</v>
      </c>
      <c r="AV163" s="48">
        <v>223</v>
      </c>
      <c r="AW163" s="49">
        <v>93.30543933054393</v>
      </c>
      <c r="AX163" s="48">
        <v>239</v>
      </c>
      <c r="AY163" s="48"/>
      <c r="AZ163" s="48"/>
      <c r="BA163" s="48"/>
      <c r="BB163" s="48"/>
      <c r="BC163" s="2"/>
      <c r="BD163" s="3"/>
      <c r="BE163" s="3"/>
      <c r="BF163" s="3"/>
      <c r="BG163" s="3"/>
    </row>
    <row r="164" spans="1:59" ht="15">
      <c r="A164" s="65" t="s">
        <v>1773</v>
      </c>
      <c r="B164" s="66"/>
      <c r="C164" s="66" t="s">
        <v>65</v>
      </c>
      <c r="D164" s="67">
        <v>226.2986083531519</v>
      </c>
      <c r="E164" s="69">
        <v>100</v>
      </c>
      <c r="F164" s="96" t="s">
        <v>2822</v>
      </c>
      <c r="G164" s="66" t="s">
        <v>52</v>
      </c>
      <c r="H164" s="70" t="s">
        <v>1973</v>
      </c>
      <c r="I164" s="71"/>
      <c r="J164" s="71"/>
      <c r="K164" s="70" t="s">
        <v>1973</v>
      </c>
      <c r="L164" s="74">
        <v>768.1330385618293</v>
      </c>
      <c r="M164" s="75">
        <v>1303.1278076171875</v>
      </c>
      <c r="N164" s="75">
        <v>5887.56884765625</v>
      </c>
      <c r="O164" s="76"/>
      <c r="P164" s="77"/>
      <c r="Q164" s="77"/>
      <c r="R164" s="48">
        <v>0</v>
      </c>
      <c r="S164" s="81"/>
      <c r="T164" s="81"/>
      <c r="U164" s="49">
        <v>0</v>
      </c>
      <c r="V164" s="49">
        <v>0</v>
      </c>
      <c r="W164" s="49">
        <v>0</v>
      </c>
      <c r="X164" s="49">
        <v>0</v>
      </c>
      <c r="Y164" s="49">
        <v>0</v>
      </c>
      <c r="Z164" s="49"/>
      <c r="AA164" s="72">
        <v>164</v>
      </c>
      <c r="AB164" s="72"/>
      <c r="AC164" s="73"/>
      <c r="AD164" s="79" t="s">
        <v>1973</v>
      </c>
      <c r="AE164" s="79" t="s">
        <v>2160</v>
      </c>
      <c r="AF164" s="79" t="s">
        <v>2336</v>
      </c>
      <c r="AG164" s="79" t="s">
        <v>2448</v>
      </c>
      <c r="AH164" s="79" t="s">
        <v>2633</v>
      </c>
      <c r="AI164" s="79">
        <v>825903</v>
      </c>
      <c r="AJ164" s="79">
        <v>698</v>
      </c>
      <c r="AK164" s="79">
        <v>5784</v>
      </c>
      <c r="AL164" s="79">
        <v>642</v>
      </c>
      <c r="AM164" s="79" t="s">
        <v>2850</v>
      </c>
      <c r="AN164" s="98" t="s">
        <v>3012</v>
      </c>
      <c r="AO164" s="79" t="str">
        <f>REPLACE(INDEX(GroupVertices[Group],MATCH(Vertices[[#This Row],[Vertex]],GroupVertices[Vertex],0)),1,1,"")</f>
        <v>1</v>
      </c>
      <c r="AP164" s="48">
        <v>1</v>
      </c>
      <c r="AQ164" s="49">
        <v>1.7241379310344827</v>
      </c>
      <c r="AR164" s="48">
        <v>0</v>
      </c>
      <c r="AS164" s="49">
        <v>0</v>
      </c>
      <c r="AT164" s="48">
        <v>0</v>
      </c>
      <c r="AU164" s="49">
        <v>0</v>
      </c>
      <c r="AV164" s="48">
        <v>57</v>
      </c>
      <c r="AW164" s="49">
        <v>98.27586206896552</v>
      </c>
      <c r="AX164" s="48">
        <v>58</v>
      </c>
      <c r="AY164" s="48"/>
      <c r="AZ164" s="48"/>
      <c r="BA164" s="48"/>
      <c r="BB164" s="48"/>
      <c r="BC164" s="2"/>
      <c r="BD164" s="3"/>
      <c r="BE164" s="3"/>
      <c r="BF164" s="3"/>
      <c r="BG164" s="3"/>
    </row>
    <row r="165" spans="1:59" ht="15">
      <c r="A165" s="65" t="s">
        <v>1774</v>
      </c>
      <c r="B165" s="66"/>
      <c r="C165" s="66" t="s">
        <v>65</v>
      </c>
      <c r="D165" s="67">
        <v>204.49981053323697</v>
      </c>
      <c r="E165" s="69">
        <v>100</v>
      </c>
      <c r="F165" s="96" t="s">
        <v>2823</v>
      </c>
      <c r="G165" s="66" t="s">
        <v>52</v>
      </c>
      <c r="H165" s="70" t="s">
        <v>1974</v>
      </c>
      <c r="I165" s="71"/>
      <c r="J165" s="71"/>
      <c r="K165" s="70" t="s">
        <v>1974</v>
      </c>
      <c r="L165" s="74">
        <v>508.05621206599426</v>
      </c>
      <c r="M165" s="75">
        <v>1764.234619140625</v>
      </c>
      <c r="N165" s="75">
        <v>6742.74658203125</v>
      </c>
      <c r="O165" s="76"/>
      <c r="P165" s="77"/>
      <c r="Q165" s="77"/>
      <c r="R165" s="48">
        <v>0</v>
      </c>
      <c r="S165" s="81"/>
      <c r="T165" s="81"/>
      <c r="U165" s="49">
        <v>0</v>
      </c>
      <c r="V165" s="49">
        <v>0</v>
      </c>
      <c r="W165" s="49">
        <v>0</v>
      </c>
      <c r="X165" s="49">
        <v>0</v>
      </c>
      <c r="Y165" s="49">
        <v>0</v>
      </c>
      <c r="Z165" s="49"/>
      <c r="AA165" s="72">
        <v>165</v>
      </c>
      <c r="AB165" s="72"/>
      <c r="AC165" s="73"/>
      <c r="AD165" s="79" t="s">
        <v>1974</v>
      </c>
      <c r="AE165" s="79" t="s">
        <v>2161</v>
      </c>
      <c r="AF165" s="79" t="s">
        <v>2337</v>
      </c>
      <c r="AG165" s="79" t="s">
        <v>2449</v>
      </c>
      <c r="AH165" s="79" t="s">
        <v>2634</v>
      </c>
      <c r="AI165" s="79">
        <v>545958</v>
      </c>
      <c r="AJ165" s="79">
        <v>109</v>
      </c>
      <c r="AK165" s="79">
        <v>5628</v>
      </c>
      <c r="AL165" s="79">
        <v>796</v>
      </c>
      <c r="AM165" s="79" t="s">
        <v>2850</v>
      </c>
      <c r="AN165" s="98" t="s">
        <v>3013</v>
      </c>
      <c r="AO165" s="79" t="str">
        <f>REPLACE(INDEX(GroupVertices[Group],MATCH(Vertices[[#This Row],[Vertex]],GroupVertices[Vertex],0)),1,1,"")</f>
        <v>1</v>
      </c>
      <c r="AP165" s="48">
        <v>1</v>
      </c>
      <c r="AQ165" s="49">
        <v>1.5873015873015872</v>
      </c>
      <c r="AR165" s="48">
        <v>0</v>
      </c>
      <c r="AS165" s="49">
        <v>0</v>
      </c>
      <c r="AT165" s="48">
        <v>0</v>
      </c>
      <c r="AU165" s="49">
        <v>0</v>
      </c>
      <c r="AV165" s="48">
        <v>62</v>
      </c>
      <c r="AW165" s="49">
        <v>98.41269841269842</v>
      </c>
      <c r="AX165" s="48">
        <v>63</v>
      </c>
      <c r="AY165" s="48"/>
      <c r="AZ165" s="48"/>
      <c r="BA165" s="48"/>
      <c r="BB165" s="48"/>
      <c r="BC165" s="2"/>
      <c r="BD165" s="3"/>
      <c r="BE165" s="3"/>
      <c r="BF165" s="3"/>
      <c r="BG165" s="3"/>
    </row>
    <row r="166" spans="1:59" ht="15">
      <c r="A166" s="65" t="s">
        <v>1775</v>
      </c>
      <c r="B166" s="66"/>
      <c r="C166" s="66" t="s">
        <v>65</v>
      </c>
      <c r="D166" s="67">
        <v>237.41490898068741</v>
      </c>
      <c r="E166" s="69">
        <v>100</v>
      </c>
      <c r="F166" s="96" t="s">
        <v>2824</v>
      </c>
      <c r="G166" s="66" t="s">
        <v>52</v>
      </c>
      <c r="H166" s="70" t="s">
        <v>1975</v>
      </c>
      <c r="I166" s="71"/>
      <c r="J166" s="71"/>
      <c r="K166" s="70" t="s">
        <v>1975</v>
      </c>
      <c r="L166" s="74">
        <v>900.7592601299673</v>
      </c>
      <c r="M166" s="75">
        <v>1764.234619140625</v>
      </c>
      <c r="N166" s="75">
        <v>5887.56884765625</v>
      </c>
      <c r="O166" s="76"/>
      <c r="P166" s="77"/>
      <c r="Q166" s="77"/>
      <c r="R166" s="48">
        <v>0</v>
      </c>
      <c r="S166" s="81"/>
      <c r="T166" s="81"/>
      <c r="U166" s="49">
        <v>0</v>
      </c>
      <c r="V166" s="49">
        <v>0</v>
      </c>
      <c r="W166" s="49">
        <v>0</v>
      </c>
      <c r="X166" s="49">
        <v>0</v>
      </c>
      <c r="Y166" s="49">
        <v>0</v>
      </c>
      <c r="Z166" s="49"/>
      <c r="AA166" s="72">
        <v>166</v>
      </c>
      <c r="AB166" s="72"/>
      <c r="AC166" s="73"/>
      <c r="AD166" s="79" t="s">
        <v>1975</v>
      </c>
      <c r="AE166" s="79" t="s">
        <v>2162</v>
      </c>
      <c r="AF166" s="79" t="s">
        <v>2338</v>
      </c>
      <c r="AG166" s="79" t="s">
        <v>2382</v>
      </c>
      <c r="AH166" s="79" t="s">
        <v>2635</v>
      </c>
      <c r="AI166" s="79">
        <v>968661</v>
      </c>
      <c r="AJ166" s="79">
        <v>1616</v>
      </c>
      <c r="AK166" s="79">
        <v>3963</v>
      </c>
      <c r="AL166" s="79">
        <v>752</v>
      </c>
      <c r="AM166" s="79" t="s">
        <v>2850</v>
      </c>
      <c r="AN166" s="98" t="s">
        <v>3014</v>
      </c>
      <c r="AO166" s="79" t="str">
        <f>REPLACE(INDEX(GroupVertices[Group],MATCH(Vertices[[#This Row],[Vertex]],GroupVertices[Vertex],0)),1,1,"")</f>
        <v>1</v>
      </c>
      <c r="AP166" s="48">
        <v>8</v>
      </c>
      <c r="AQ166" s="49">
        <v>4.0201005025125625</v>
      </c>
      <c r="AR166" s="48">
        <v>1</v>
      </c>
      <c r="AS166" s="49">
        <v>0.5025125628140703</v>
      </c>
      <c r="AT166" s="48">
        <v>0</v>
      </c>
      <c r="AU166" s="49">
        <v>0</v>
      </c>
      <c r="AV166" s="48">
        <v>190</v>
      </c>
      <c r="AW166" s="49">
        <v>95.47738693467336</v>
      </c>
      <c r="AX166" s="48">
        <v>199</v>
      </c>
      <c r="AY166" s="48"/>
      <c r="AZ166" s="48"/>
      <c r="BA166" s="48"/>
      <c r="BB166" s="48"/>
      <c r="BC166" s="2"/>
      <c r="BD166" s="3"/>
      <c r="BE166" s="3"/>
      <c r="BF166" s="3"/>
      <c r="BG166" s="3"/>
    </row>
    <row r="167" spans="1:59" ht="15">
      <c r="A167" s="65" t="s">
        <v>1776</v>
      </c>
      <c r="B167" s="66"/>
      <c r="C167" s="66" t="s">
        <v>65</v>
      </c>
      <c r="D167" s="67">
        <v>162.68609622458436</v>
      </c>
      <c r="E167" s="69">
        <v>100</v>
      </c>
      <c r="F167" s="96" t="s">
        <v>2825</v>
      </c>
      <c r="G167" s="66" t="s">
        <v>52</v>
      </c>
      <c r="H167" s="70" t="s">
        <v>1976</v>
      </c>
      <c r="I167" s="71"/>
      <c r="J167" s="71"/>
      <c r="K167" s="70" t="s">
        <v>1976</v>
      </c>
      <c r="L167" s="74">
        <v>9.185668321473154</v>
      </c>
      <c r="M167" s="75">
        <v>380.9142761230469</v>
      </c>
      <c r="N167" s="75">
        <v>8453.1015625</v>
      </c>
      <c r="O167" s="76"/>
      <c r="P167" s="77"/>
      <c r="Q167" s="77"/>
      <c r="R167" s="48">
        <v>0</v>
      </c>
      <c r="S167" s="81"/>
      <c r="T167" s="81"/>
      <c r="U167" s="49">
        <v>0</v>
      </c>
      <c r="V167" s="49">
        <v>0</v>
      </c>
      <c r="W167" s="49">
        <v>0</v>
      </c>
      <c r="X167" s="49">
        <v>0</v>
      </c>
      <c r="Y167" s="49">
        <v>0</v>
      </c>
      <c r="Z167" s="49"/>
      <c r="AA167" s="72">
        <v>167</v>
      </c>
      <c r="AB167" s="72"/>
      <c r="AC167" s="73"/>
      <c r="AD167" s="79" t="s">
        <v>1976</v>
      </c>
      <c r="AE167" s="79" t="s">
        <v>2163</v>
      </c>
      <c r="AF167" s="79" t="s">
        <v>2339</v>
      </c>
      <c r="AG167" s="79" t="s">
        <v>2450</v>
      </c>
      <c r="AH167" s="79" t="s">
        <v>2636</v>
      </c>
      <c r="AI167" s="79">
        <v>8977</v>
      </c>
      <c r="AJ167" s="79">
        <v>16</v>
      </c>
      <c r="AK167" s="79">
        <v>187</v>
      </c>
      <c r="AL167" s="79">
        <v>8</v>
      </c>
      <c r="AM167" s="79" t="s">
        <v>2850</v>
      </c>
      <c r="AN167" s="98" t="s">
        <v>3015</v>
      </c>
      <c r="AO167" s="79" t="str">
        <f>REPLACE(INDEX(GroupVertices[Group],MATCH(Vertices[[#This Row],[Vertex]],GroupVertices[Vertex],0)),1,1,"")</f>
        <v>1</v>
      </c>
      <c r="AP167" s="48">
        <v>0</v>
      </c>
      <c r="AQ167" s="49">
        <v>0</v>
      </c>
      <c r="AR167" s="48">
        <v>0</v>
      </c>
      <c r="AS167" s="49">
        <v>0</v>
      </c>
      <c r="AT167" s="48">
        <v>0</v>
      </c>
      <c r="AU167" s="49">
        <v>0</v>
      </c>
      <c r="AV167" s="48">
        <v>85</v>
      </c>
      <c r="AW167" s="49">
        <v>100</v>
      </c>
      <c r="AX167" s="48">
        <v>85</v>
      </c>
      <c r="AY167" s="48"/>
      <c r="AZ167" s="48"/>
      <c r="BA167" s="48"/>
      <c r="BB167" s="48"/>
      <c r="BC167" s="2"/>
      <c r="BD167" s="3"/>
      <c r="BE167" s="3"/>
      <c r="BF167" s="3"/>
      <c r="BG167" s="3"/>
    </row>
    <row r="168" spans="1:59" ht="15">
      <c r="A168" s="65" t="s">
        <v>1777</v>
      </c>
      <c r="B168" s="66"/>
      <c r="C168" s="66" t="s">
        <v>65</v>
      </c>
      <c r="D168" s="67">
        <v>162.7245630881577</v>
      </c>
      <c r="E168" s="69">
        <v>100</v>
      </c>
      <c r="F168" s="96" t="s">
        <v>2826</v>
      </c>
      <c r="G168" s="66" t="s">
        <v>52</v>
      </c>
      <c r="H168" s="70" t="s">
        <v>1977</v>
      </c>
      <c r="I168" s="71"/>
      <c r="J168" s="71"/>
      <c r="K168" s="70" t="s">
        <v>1977</v>
      </c>
      <c r="L168" s="74">
        <v>9.644608300000874</v>
      </c>
      <c r="M168" s="75">
        <v>842.0210571289062</v>
      </c>
      <c r="N168" s="75">
        <v>8453.1015625</v>
      </c>
      <c r="O168" s="76"/>
      <c r="P168" s="77"/>
      <c r="Q168" s="77"/>
      <c r="R168" s="48">
        <v>0</v>
      </c>
      <c r="S168" s="81"/>
      <c r="T168" s="81"/>
      <c r="U168" s="49">
        <v>0</v>
      </c>
      <c r="V168" s="49">
        <v>0</v>
      </c>
      <c r="W168" s="49">
        <v>0</v>
      </c>
      <c r="X168" s="49">
        <v>0</v>
      </c>
      <c r="Y168" s="49">
        <v>0</v>
      </c>
      <c r="Z168" s="49"/>
      <c r="AA168" s="72">
        <v>168</v>
      </c>
      <c r="AB168" s="72"/>
      <c r="AC168" s="73"/>
      <c r="AD168" s="79" t="s">
        <v>1977</v>
      </c>
      <c r="AE168" s="79" t="s">
        <v>2164</v>
      </c>
      <c r="AF168" s="79" t="s">
        <v>2340</v>
      </c>
      <c r="AG168" s="79" t="s">
        <v>2420</v>
      </c>
      <c r="AH168" s="79" t="s">
        <v>2637</v>
      </c>
      <c r="AI168" s="79">
        <v>9471</v>
      </c>
      <c r="AJ168" s="79">
        <v>4</v>
      </c>
      <c r="AK168" s="79">
        <v>55</v>
      </c>
      <c r="AL168" s="79">
        <v>11</v>
      </c>
      <c r="AM168" s="79" t="s">
        <v>2850</v>
      </c>
      <c r="AN168" s="98" t="s">
        <v>3016</v>
      </c>
      <c r="AO168" s="79" t="str">
        <f>REPLACE(INDEX(GroupVertices[Group],MATCH(Vertices[[#This Row],[Vertex]],GroupVertices[Vertex],0)),1,1,"")</f>
        <v>1</v>
      </c>
      <c r="AP168" s="48">
        <v>1</v>
      </c>
      <c r="AQ168" s="49">
        <v>2.2222222222222223</v>
      </c>
      <c r="AR168" s="48">
        <v>0</v>
      </c>
      <c r="AS168" s="49">
        <v>0</v>
      </c>
      <c r="AT168" s="48">
        <v>0</v>
      </c>
      <c r="AU168" s="49">
        <v>0</v>
      </c>
      <c r="AV168" s="48">
        <v>44</v>
      </c>
      <c r="AW168" s="49">
        <v>97.77777777777777</v>
      </c>
      <c r="AX168" s="48">
        <v>45</v>
      </c>
      <c r="AY168" s="48"/>
      <c r="AZ168" s="48"/>
      <c r="BA168" s="48"/>
      <c r="BB168" s="48"/>
      <c r="BC168" s="2"/>
      <c r="BD168" s="3"/>
      <c r="BE168" s="3"/>
      <c r="BF168" s="3"/>
      <c r="BG168" s="3"/>
    </row>
    <row r="169" spans="1:59" ht="15">
      <c r="A169" s="65" t="s">
        <v>1778</v>
      </c>
      <c r="B169" s="66"/>
      <c r="C169" s="66" t="s">
        <v>65</v>
      </c>
      <c r="D169" s="67">
        <v>168.00939621337804</v>
      </c>
      <c r="E169" s="69">
        <v>100</v>
      </c>
      <c r="F169" s="96" t="s">
        <v>2827</v>
      </c>
      <c r="G169" s="66" t="s">
        <v>52</v>
      </c>
      <c r="H169" s="70" t="s">
        <v>1978</v>
      </c>
      <c r="I169" s="71"/>
      <c r="J169" s="71"/>
      <c r="K169" s="70" t="s">
        <v>1978</v>
      </c>
      <c r="L169" s="74">
        <v>72.6968297629519</v>
      </c>
      <c r="M169" s="75">
        <v>2225.34130859375</v>
      </c>
      <c r="N169" s="75">
        <v>7597.92431640625</v>
      </c>
      <c r="O169" s="76"/>
      <c r="P169" s="77"/>
      <c r="Q169" s="77"/>
      <c r="R169" s="48">
        <v>0</v>
      </c>
      <c r="S169" s="81"/>
      <c r="T169" s="81"/>
      <c r="U169" s="49">
        <v>0</v>
      </c>
      <c r="V169" s="49">
        <v>0</v>
      </c>
      <c r="W169" s="49">
        <v>0</v>
      </c>
      <c r="X169" s="49">
        <v>0</v>
      </c>
      <c r="Y169" s="49">
        <v>0</v>
      </c>
      <c r="Z169" s="49"/>
      <c r="AA169" s="72">
        <v>169</v>
      </c>
      <c r="AB169" s="72"/>
      <c r="AC169" s="73"/>
      <c r="AD169" s="79" t="s">
        <v>1978</v>
      </c>
      <c r="AE169" s="79" t="s">
        <v>2035</v>
      </c>
      <c r="AF169" s="79" t="s">
        <v>2341</v>
      </c>
      <c r="AG169" s="79" t="s">
        <v>2372</v>
      </c>
      <c r="AH169" s="79" t="s">
        <v>2638</v>
      </c>
      <c r="AI169" s="79">
        <v>77340</v>
      </c>
      <c r="AJ169" s="79">
        <v>270</v>
      </c>
      <c r="AK169" s="79">
        <v>1117</v>
      </c>
      <c r="AL169" s="79">
        <v>61</v>
      </c>
      <c r="AM169" s="79" t="s">
        <v>2850</v>
      </c>
      <c r="AN169" s="98" t="s">
        <v>3017</v>
      </c>
      <c r="AO169" s="79" t="str">
        <f>REPLACE(INDEX(GroupVertices[Group],MATCH(Vertices[[#This Row],[Vertex]],GroupVertices[Vertex],0)),1,1,"")</f>
        <v>1</v>
      </c>
      <c r="AP169" s="48">
        <v>0</v>
      </c>
      <c r="AQ169" s="49">
        <v>0</v>
      </c>
      <c r="AR169" s="48">
        <v>0</v>
      </c>
      <c r="AS169" s="49">
        <v>0</v>
      </c>
      <c r="AT169" s="48">
        <v>0</v>
      </c>
      <c r="AU169" s="49">
        <v>0</v>
      </c>
      <c r="AV169" s="48">
        <v>32</v>
      </c>
      <c r="AW169" s="49">
        <v>100</v>
      </c>
      <c r="AX169" s="48">
        <v>32</v>
      </c>
      <c r="AY169" s="48"/>
      <c r="AZ169" s="48"/>
      <c r="BA169" s="48"/>
      <c r="BB169" s="48"/>
      <c r="BC169" s="2"/>
      <c r="BD169" s="3"/>
      <c r="BE169" s="3"/>
      <c r="BF169" s="3"/>
      <c r="BG169" s="3"/>
    </row>
    <row r="170" spans="1:59" ht="15">
      <c r="A170" s="65" t="s">
        <v>1779</v>
      </c>
      <c r="B170" s="66"/>
      <c r="C170" s="66" t="s">
        <v>65</v>
      </c>
      <c r="D170" s="67">
        <v>162.16149853249212</v>
      </c>
      <c r="E170" s="69">
        <v>100</v>
      </c>
      <c r="F170" s="96" t="s">
        <v>2828</v>
      </c>
      <c r="G170" s="66" t="s">
        <v>52</v>
      </c>
      <c r="H170" s="70" t="s">
        <v>1979</v>
      </c>
      <c r="I170" s="71"/>
      <c r="J170" s="71"/>
      <c r="K170" s="70" t="s">
        <v>1979</v>
      </c>
      <c r="L170" s="74">
        <v>2.9268046871791307</v>
      </c>
      <c r="M170" s="75">
        <v>1303.1278076171875</v>
      </c>
      <c r="N170" s="75">
        <v>9308.279296875</v>
      </c>
      <c r="O170" s="76"/>
      <c r="P170" s="77"/>
      <c r="Q170" s="77"/>
      <c r="R170" s="48">
        <v>0</v>
      </c>
      <c r="S170" s="81"/>
      <c r="T170" s="81"/>
      <c r="U170" s="49">
        <v>0</v>
      </c>
      <c r="V170" s="49">
        <v>0</v>
      </c>
      <c r="W170" s="49">
        <v>0</v>
      </c>
      <c r="X170" s="49">
        <v>0</v>
      </c>
      <c r="Y170" s="49">
        <v>0</v>
      </c>
      <c r="Z170" s="49"/>
      <c r="AA170" s="72">
        <v>170</v>
      </c>
      <c r="AB170" s="72"/>
      <c r="AC170" s="73"/>
      <c r="AD170" s="79" t="s">
        <v>1979</v>
      </c>
      <c r="AE170" s="79" t="s">
        <v>2165</v>
      </c>
      <c r="AF170" s="79" t="s">
        <v>2342</v>
      </c>
      <c r="AG170" s="79" t="s">
        <v>2451</v>
      </c>
      <c r="AH170" s="79" t="s">
        <v>2639</v>
      </c>
      <c r="AI170" s="79">
        <v>2240</v>
      </c>
      <c r="AJ170" s="79">
        <v>5</v>
      </c>
      <c r="AK170" s="79">
        <v>40</v>
      </c>
      <c r="AL170" s="79">
        <v>4</v>
      </c>
      <c r="AM170" s="79" t="s">
        <v>2850</v>
      </c>
      <c r="AN170" s="98" t="s">
        <v>3018</v>
      </c>
      <c r="AO170" s="79" t="str">
        <f>REPLACE(INDEX(GroupVertices[Group],MATCH(Vertices[[#This Row],[Vertex]],GroupVertices[Vertex],0)),1,1,"")</f>
        <v>1</v>
      </c>
      <c r="AP170" s="48">
        <v>1</v>
      </c>
      <c r="AQ170" s="49">
        <v>3.4482758620689653</v>
      </c>
      <c r="AR170" s="48">
        <v>0</v>
      </c>
      <c r="AS170" s="49">
        <v>0</v>
      </c>
      <c r="AT170" s="48">
        <v>0</v>
      </c>
      <c r="AU170" s="49">
        <v>0</v>
      </c>
      <c r="AV170" s="48">
        <v>28</v>
      </c>
      <c r="AW170" s="49">
        <v>96.55172413793103</v>
      </c>
      <c r="AX170" s="48">
        <v>29</v>
      </c>
      <c r="AY170" s="48"/>
      <c r="AZ170" s="48"/>
      <c r="BA170" s="48"/>
      <c r="BB170" s="48"/>
      <c r="BC170" s="2"/>
      <c r="BD170" s="3"/>
      <c r="BE170" s="3"/>
      <c r="BF170" s="3"/>
      <c r="BG170" s="3"/>
    </row>
    <row r="171" spans="1:59" ht="15">
      <c r="A171" s="65" t="s">
        <v>1780</v>
      </c>
      <c r="B171" s="66"/>
      <c r="C171" s="66" t="s">
        <v>65</v>
      </c>
      <c r="D171" s="67">
        <v>219.78400361575805</v>
      </c>
      <c r="E171" s="69">
        <v>100</v>
      </c>
      <c r="F171" s="96" t="s">
        <v>2829</v>
      </c>
      <c r="G171" s="66" t="s">
        <v>52</v>
      </c>
      <c r="H171" s="70" t="s">
        <v>1980</v>
      </c>
      <c r="I171" s="71"/>
      <c r="J171" s="71"/>
      <c r="K171" s="70" t="s">
        <v>1980</v>
      </c>
      <c r="L171" s="74">
        <v>690.4086732104404</v>
      </c>
      <c r="M171" s="75">
        <v>380.9142761230469</v>
      </c>
      <c r="N171" s="75">
        <v>5887.56884765625</v>
      </c>
      <c r="O171" s="76"/>
      <c r="P171" s="77"/>
      <c r="Q171" s="77"/>
      <c r="R171" s="48">
        <v>0</v>
      </c>
      <c r="S171" s="81"/>
      <c r="T171" s="81"/>
      <c r="U171" s="49">
        <v>0</v>
      </c>
      <c r="V171" s="49">
        <v>0</v>
      </c>
      <c r="W171" s="49">
        <v>0</v>
      </c>
      <c r="X171" s="49">
        <v>0</v>
      </c>
      <c r="Y171" s="49">
        <v>0</v>
      </c>
      <c r="Z171" s="49"/>
      <c r="AA171" s="72">
        <v>171</v>
      </c>
      <c r="AB171" s="72"/>
      <c r="AC171" s="73"/>
      <c r="AD171" s="79" t="s">
        <v>1980</v>
      </c>
      <c r="AE171" s="79" t="s">
        <v>2166</v>
      </c>
      <c r="AF171" s="79" t="s">
        <v>2343</v>
      </c>
      <c r="AG171" s="79" t="s">
        <v>2452</v>
      </c>
      <c r="AH171" s="79" t="s">
        <v>2640</v>
      </c>
      <c r="AI171" s="79">
        <v>742241</v>
      </c>
      <c r="AJ171" s="79">
        <v>280</v>
      </c>
      <c r="AK171" s="79">
        <v>13662</v>
      </c>
      <c r="AL171" s="79">
        <v>435</v>
      </c>
      <c r="AM171" s="79" t="s">
        <v>2850</v>
      </c>
      <c r="AN171" s="98" t="s">
        <v>3019</v>
      </c>
      <c r="AO171" s="79" t="str">
        <f>REPLACE(INDEX(GroupVertices[Group],MATCH(Vertices[[#This Row],[Vertex]],GroupVertices[Vertex],0)),1,1,"")</f>
        <v>1</v>
      </c>
      <c r="AP171" s="48">
        <v>2</v>
      </c>
      <c r="AQ171" s="49">
        <v>2.5316455696202533</v>
      </c>
      <c r="AR171" s="48">
        <v>3</v>
      </c>
      <c r="AS171" s="49">
        <v>3.7974683544303796</v>
      </c>
      <c r="AT171" s="48">
        <v>0</v>
      </c>
      <c r="AU171" s="49">
        <v>0</v>
      </c>
      <c r="AV171" s="48">
        <v>74</v>
      </c>
      <c r="AW171" s="49">
        <v>93.67088607594937</v>
      </c>
      <c r="AX171" s="48">
        <v>79</v>
      </c>
      <c r="AY171" s="48"/>
      <c r="AZ171" s="48"/>
      <c r="BA171" s="48"/>
      <c r="BB171" s="48"/>
      <c r="BC171" s="2"/>
      <c r="BD171" s="3"/>
      <c r="BE171" s="3"/>
      <c r="BF171" s="3"/>
      <c r="BG171" s="3"/>
    </row>
    <row r="172" spans="1:59" ht="15">
      <c r="A172" s="65" t="s">
        <v>1781</v>
      </c>
      <c r="B172" s="66"/>
      <c r="C172" s="66" t="s">
        <v>65</v>
      </c>
      <c r="D172" s="67">
        <v>167.76839430495804</v>
      </c>
      <c r="E172" s="69">
        <v>100</v>
      </c>
      <c r="F172" s="96" t="s">
        <v>2830</v>
      </c>
      <c r="G172" s="66" t="s">
        <v>52</v>
      </c>
      <c r="H172" s="70" t="s">
        <v>1981</v>
      </c>
      <c r="I172" s="71"/>
      <c r="J172" s="71"/>
      <c r="K172" s="70" t="s">
        <v>1981</v>
      </c>
      <c r="L172" s="74">
        <v>69.82148718492904</v>
      </c>
      <c r="M172" s="75">
        <v>1764.234619140625</v>
      </c>
      <c r="N172" s="75">
        <v>7597.92431640625</v>
      </c>
      <c r="O172" s="76"/>
      <c r="P172" s="77"/>
      <c r="Q172" s="77"/>
      <c r="R172" s="48">
        <v>0</v>
      </c>
      <c r="S172" s="81"/>
      <c r="T172" s="81"/>
      <c r="U172" s="49">
        <v>0</v>
      </c>
      <c r="V172" s="49">
        <v>0</v>
      </c>
      <c r="W172" s="49">
        <v>0</v>
      </c>
      <c r="X172" s="49">
        <v>0</v>
      </c>
      <c r="Y172" s="49">
        <v>0</v>
      </c>
      <c r="Z172" s="49"/>
      <c r="AA172" s="72">
        <v>172</v>
      </c>
      <c r="AB172" s="72"/>
      <c r="AC172" s="73"/>
      <c r="AD172" s="79" t="s">
        <v>1981</v>
      </c>
      <c r="AE172" s="79" t="s">
        <v>2167</v>
      </c>
      <c r="AF172" s="79" t="s">
        <v>2344</v>
      </c>
      <c r="AG172" s="79" t="s">
        <v>2453</v>
      </c>
      <c r="AH172" s="79" t="s">
        <v>2641</v>
      </c>
      <c r="AI172" s="79">
        <v>74245</v>
      </c>
      <c r="AJ172" s="79">
        <v>163</v>
      </c>
      <c r="AK172" s="79">
        <v>3909</v>
      </c>
      <c r="AL172" s="79">
        <v>85</v>
      </c>
      <c r="AM172" s="79" t="s">
        <v>2850</v>
      </c>
      <c r="AN172" s="98" t="s">
        <v>3020</v>
      </c>
      <c r="AO172" s="79" t="str">
        <f>REPLACE(INDEX(GroupVertices[Group],MATCH(Vertices[[#This Row],[Vertex]],GroupVertices[Vertex],0)),1,1,"")</f>
        <v>1</v>
      </c>
      <c r="AP172" s="48">
        <v>1</v>
      </c>
      <c r="AQ172" s="49">
        <v>7.142857142857143</v>
      </c>
      <c r="AR172" s="48">
        <v>0</v>
      </c>
      <c r="AS172" s="49">
        <v>0</v>
      </c>
      <c r="AT172" s="48">
        <v>0</v>
      </c>
      <c r="AU172" s="49">
        <v>0</v>
      </c>
      <c r="AV172" s="48">
        <v>13</v>
      </c>
      <c r="AW172" s="49">
        <v>92.85714285714286</v>
      </c>
      <c r="AX172" s="48">
        <v>14</v>
      </c>
      <c r="AY172" s="48"/>
      <c r="AZ172" s="48"/>
      <c r="BA172" s="48"/>
      <c r="BB172" s="48"/>
      <c r="BC172" s="2"/>
      <c r="BD172" s="3"/>
      <c r="BE172" s="3"/>
      <c r="BF172" s="3"/>
      <c r="BG172" s="3"/>
    </row>
    <row r="173" spans="1:59" ht="15">
      <c r="A173" s="65" t="s">
        <v>1782</v>
      </c>
      <c r="B173" s="66"/>
      <c r="C173" s="66" t="s">
        <v>65</v>
      </c>
      <c r="D173" s="67">
        <v>184.30743254230572</v>
      </c>
      <c r="E173" s="69">
        <v>100</v>
      </c>
      <c r="F173" s="96" t="s">
        <v>2831</v>
      </c>
      <c r="G173" s="66" t="s">
        <v>52</v>
      </c>
      <c r="H173" s="70" t="s">
        <v>1982</v>
      </c>
      <c r="I173" s="71"/>
      <c r="J173" s="71"/>
      <c r="K173" s="70" t="s">
        <v>1982</v>
      </c>
      <c r="L173" s="74">
        <v>267.145239329323</v>
      </c>
      <c r="M173" s="75">
        <v>842.0210571289062</v>
      </c>
      <c r="N173" s="75">
        <v>6742.74658203125</v>
      </c>
      <c r="O173" s="76"/>
      <c r="P173" s="77"/>
      <c r="Q173" s="77"/>
      <c r="R173" s="48">
        <v>0</v>
      </c>
      <c r="S173" s="81"/>
      <c r="T173" s="81"/>
      <c r="U173" s="49">
        <v>0</v>
      </c>
      <c r="V173" s="49">
        <v>0</v>
      </c>
      <c r="W173" s="49">
        <v>0</v>
      </c>
      <c r="X173" s="49">
        <v>0</v>
      </c>
      <c r="Y173" s="49">
        <v>0</v>
      </c>
      <c r="Z173" s="49"/>
      <c r="AA173" s="72">
        <v>173</v>
      </c>
      <c r="AB173" s="72"/>
      <c r="AC173" s="73"/>
      <c r="AD173" s="79" t="s">
        <v>1982</v>
      </c>
      <c r="AE173" s="79" t="s">
        <v>2168</v>
      </c>
      <c r="AF173" s="79" t="s">
        <v>2345</v>
      </c>
      <c r="AG173" s="79" t="s">
        <v>2454</v>
      </c>
      <c r="AH173" s="79" t="s">
        <v>2642</v>
      </c>
      <c r="AI173" s="79">
        <v>286643</v>
      </c>
      <c r="AJ173" s="79">
        <v>3237</v>
      </c>
      <c r="AK173" s="79">
        <v>8122</v>
      </c>
      <c r="AL173" s="79">
        <v>1585</v>
      </c>
      <c r="AM173" s="79" t="s">
        <v>2850</v>
      </c>
      <c r="AN173" s="98" t="s">
        <v>3021</v>
      </c>
      <c r="AO173" s="79" t="str">
        <f>REPLACE(INDEX(GroupVertices[Group],MATCH(Vertices[[#This Row],[Vertex]],GroupVertices[Vertex],0)),1,1,"")</f>
        <v>1</v>
      </c>
      <c r="AP173" s="48">
        <v>2</v>
      </c>
      <c r="AQ173" s="49">
        <v>1.8867924528301887</v>
      </c>
      <c r="AR173" s="48">
        <v>3</v>
      </c>
      <c r="AS173" s="49">
        <v>2.830188679245283</v>
      </c>
      <c r="AT173" s="48">
        <v>0</v>
      </c>
      <c r="AU173" s="49">
        <v>0</v>
      </c>
      <c r="AV173" s="48">
        <v>101</v>
      </c>
      <c r="AW173" s="49">
        <v>95.28301886792453</v>
      </c>
      <c r="AX173" s="48">
        <v>106</v>
      </c>
      <c r="AY173" s="48"/>
      <c r="AZ173" s="48"/>
      <c r="BA173" s="48"/>
      <c r="BB173" s="48"/>
      <c r="BC173" s="2"/>
      <c r="BD173" s="3"/>
      <c r="BE173" s="3"/>
      <c r="BF173" s="3"/>
      <c r="BG173" s="3"/>
    </row>
    <row r="174" spans="1:59" ht="15">
      <c r="A174" s="65" t="s">
        <v>1783</v>
      </c>
      <c r="B174" s="66"/>
      <c r="C174" s="66" t="s">
        <v>65</v>
      </c>
      <c r="D174" s="67">
        <v>162.2806367941666</v>
      </c>
      <c r="E174" s="69">
        <v>100</v>
      </c>
      <c r="F174" s="96" t="s">
        <v>2832</v>
      </c>
      <c r="G174" s="66" t="s">
        <v>52</v>
      </c>
      <c r="H174" s="70" t="s">
        <v>1983</v>
      </c>
      <c r="I174" s="71"/>
      <c r="J174" s="71"/>
      <c r="K174" s="70" t="s">
        <v>1983</v>
      </c>
      <c r="L174" s="74">
        <v>4.3482179809998005</v>
      </c>
      <c r="M174" s="75">
        <v>2225.34130859375</v>
      </c>
      <c r="N174" s="75">
        <v>9308.279296875</v>
      </c>
      <c r="O174" s="76"/>
      <c r="P174" s="77"/>
      <c r="Q174" s="77"/>
      <c r="R174" s="48">
        <v>0</v>
      </c>
      <c r="S174" s="81"/>
      <c r="T174" s="81"/>
      <c r="U174" s="49">
        <v>0</v>
      </c>
      <c r="V174" s="49">
        <v>0</v>
      </c>
      <c r="W174" s="49">
        <v>0</v>
      </c>
      <c r="X174" s="49">
        <v>0</v>
      </c>
      <c r="Y174" s="49">
        <v>0</v>
      </c>
      <c r="Z174" s="49"/>
      <c r="AA174" s="72">
        <v>174</v>
      </c>
      <c r="AB174" s="72"/>
      <c r="AC174" s="73"/>
      <c r="AD174" s="79" t="s">
        <v>1983</v>
      </c>
      <c r="AE174" s="79" t="s">
        <v>2169</v>
      </c>
      <c r="AF174" s="79" t="s">
        <v>2346</v>
      </c>
      <c r="AG174" s="79" t="s">
        <v>2455</v>
      </c>
      <c r="AH174" s="79" t="s">
        <v>2643</v>
      </c>
      <c r="AI174" s="79">
        <v>3770</v>
      </c>
      <c r="AJ174" s="79">
        <v>10</v>
      </c>
      <c r="AK174" s="79">
        <v>23</v>
      </c>
      <c r="AL174" s="79">
        <v>5</v>
      </c>
      <c r="AM174" s="79" t="s">
        <v>2850</v>
      </c>
      <c r="AN174" s="98" t="s">
        <v>3022</v>
      </c>
      <c r="AO174" s="79" t="str">
        <f>REPLACE(INDEX(GroupVertices[Group],MATCH(Vertices[[#This Row],[Vertex]],GroupVertices[Vertex],0)),1,1,"")</f>
        <v>1</v>
      </c>
      <c r="AP174" s="48">
        <v>3</v>
      </c>
      <c r="AQ174" s="49">
        <v>1.6216216216216217</v>
      </c>
      <c r="AR174" s="48">
        <v>11</v>
      </c>
      <c r="AS174" s="49">
        <v>5.945945945945946</v>
      </c>
      <c r="AT174" s="48">
        <v>0</v>
      </c>
      <c r="AU174" s="49">
        <v>0</v>
      </c>
      <c r="AV174" s="48">
        <v>171</v>
      </c>
      <c r="AW174" s="49">
        <v>92.43243243243244</v>
      </c>
      <c r="AX174" s="48">
        <v>185</v>
      </c>
      <c r="AY174" s="48"/>
      <c r="AZ174" s="48"/>
      <c r="BA174" s="48"/>
      <c r="BB174" s="48"/>
      <c r="BC174" s="2"/>
      <c r="BD174" s="3"/>
      <c r="BE174" s="3"/>
      <c r="BF174" s="3"/>
      <c r="BG174" s="3"/>
    </row>
    <row r="175" spans="1:59" ht="15">
      <c r="A175" s="65" t="s">
        <v>1784</v>
      </c>
      <c r="B175" s="66"/>
      <c r="C175" s="66" t="s">
        <v>65</v>
      </c>
      <c r="D175" s="67">
        <v>220.35812544799737</v>
      </c>
      <c r="E175" s="69">
        <v>100</v>
      </c>
      <c r="F175" s="96" t="s">
        <v>2833</v>
      </c>
      <c r="G175" s="66" t="s">
        <v>52</v>
      </c>
      <c r="H175" s="70" t="s">
        <v>1984</v>
      </c>
      <c r="I175" s="71"/>
      <c r="J175" s="71"/>
      <c r="K175" s="70" t="s">
        <v>1984</v>
      </c>
      <c r="L175" s="74">
        <v>697.2583988413814</v>
      </c>
      <c r="M175" s="75">
        <v>842.0210571289062</v>
      </c>
      <c r="N175" s="75">
        <v>5887.56884765625</v>
      </c>
      <c r="O175" s="76"/>
      <c r="P175" s="77"/>
      <c r="Q175" s="77"/>
      <c r="R175" s="48">
        <v>0</v>
      </c>
      <c r="S175" s="81"/>
      <c r="T175" s="81"/>
      <c r="U175" s="49">
        <v>0</v>
      </c>
      <c r="V175" s="49">
        <v>0</v>
      </c>
      <c r="W175" s="49">
        <v>0</v>
      </c>
      <c r="X175" s="49">
        <v>0</v>
      </c>
      <c r="Y175" s="49">
        <v>0</v>
      </c>
      <c r="Z175" s="49"/>
      <c r="AA175" s="72">
        <v>175</v>
      </c>
      <c r="AB175" s="72"/>
      <c r="AC175" s="73"/>
      <c r="AD175" s="79" t="s">
        <v>1984</v>
      </c>
      <c r="AE175" s="79" t="s">
        <v>2170</v>
      </c>
      <c r="AF175" s="79" t="s">
        <v>2347</v>
      </c>
      <c r="AG175" s="79" t="s">
        <v>2456</v>
      </c>
      <c r="AH175" s="79" t="s">
        <v>2644</v>
      </c>
      <c r="AI175" s="79">
        <v>749614</v>
      </c>
      <c r="AJ175" s="79">
        <v>6291</v>
      </c>
      <c r="AK175" s="79">
        <v>34216</v>
      </c>
      <c r="AL175" s="79">
        <v>1149</v>
      </c>
      <c r="AM175" s="79" t="s">
        <v>2850</v>
      </c>
      <c r="AN175" s="98" t="s">
        <v>3023</v>
      </c>
      <c r="AO175" s="79" t="str">
        <f>REPLACE(INDEX(GroupVertices[Group],MATCH(Vertices[[#This Row],[Vertex]],GroupVertices[Vertex],0)),1,1,"")</f>
        <v>1</v>
      </c>
      <c r="AP175" s="48">
        <v>2</v>
      </c>
      <c r="AQ175" s="49">
        <v>2.5</v>
      </c>
      <c r="AR175" s="48">
        <v>1</v>
      </c>
      <c r="AS175" s="49">
        <v>1.25</v>
      </c>
      <c r="AT175" s="48">
        <v>0</v>
      </c>
      <c r="AU175" s="49">
        <v>0</v>
      </c>
      <c r="AV175" s="48">
        <v>77</v>
      </c>
      <c r="AW175" s="49">
        <v>96.25</v>
      </c>
      <c r="AX175" s="48">
        <v>80</v>
      </c>
      <c r="AY175" s="48"/>
      <c r="AZ175" s="48"/>
      <c r="BA175" s="48"/>
      <c r="BB175" s="48"/>
      <c r="BC175" s="2"/>
      <c r="BD175" s="3"/>
      <c r="BE175" s="3"/>
      <c r="BF175" s="3"/>
      <c r="BG175" s="3"/>
    </row>
    <row r="176" spans="1:59" ht="15">
      <c r="A176" s="65" t="s">
        <v>1785</v>
      </c>
      <c r="B176" s="66"/>
      <c r="C176" s="66" t="s">
        <v>65</v>
      </c>
      <c r="D176" s="67">
        <v>162.84136530548565</v>
      </c>
      <c r="E176" s="69">
        <v>100</v>
      </c>
      <c r="F176" s="96" t="s">
        <v>2834</v>
      </c>
      <c r="G176" s="66" t="s">
        <v>52</v>
      </c>
      <c r="H176" s="70" t="s">
        <v>1985</v>
      </c>
      <c r="I176" s="71"/>
      <c r="J176" s="71"/>
      <c r="K176" s="70" t="s">
        <v>1985</v>
      </c>
      <c r="L176" s="74">
        <v>11.038150744923099</v>
      </c>
      <c r="M176" s="75">
        <v>1303.1278076171875</v>
      </c>
      <c r="N176" s="75">
        <v>8453.1015625</v>
      </c>
      <c r="O176" s="76"/>
      <c r="P176" s="77"/>
      <c r="Q176" s="77"/>
      <c r="R176" s="48">
        <v>0</v>
      </c>
      <c r="S176" s="81"/>
      <c r="T176" s="81"/>
      <c r="U176" s="49">
        <v>0</v>
      </c>
      <c r="V176" s="49">
        <v>0</v>
      </c>
      <c r="W176" s="49">
        <v>0</v>
      </c>
      <c r="X176" s="49">
        <v>0</v>
      </c>
      <c r="Y176" s="49">
        <v>0</v>
      </c>
      <c r="Z176" s="49"/>
      <c r="AA176" s="72">
        <v>176</v>
      </c>
      <c r="AB176" s="72"/>
      <c r="AC176" s="73"/>
      <c r="AD176" s="79" t="s">
        <v>1985</v>
      </c>
      <c r="AE176" s="79" t="s">
        <v>2171</v>
      </c>
      <c r="AF176" s="79" t="s">
        <v>2348</v>
      </c>
      <c r="AG176" s="79" t="s">
        <v>2457</v>
      </c>
      <c r="AH176" s="79" t="s">
        <v>2645</v>
      </c>
      <c r="AI176" s="79">
        <v>10971</v>
      </c>
      <c r="AJ176" s="79">
        <v>90</v>
      </c>
      <c r="AK176" s="79">
        <v>450</v>
      </c>
      <c r="AL176" s="79">
        <v>17</v>
      </c>
      <c r="AM176" s="79" t="s">
        <v>2850</v>
      </c>
      <c r="AN176" s="98" t="s">
        <v>3024</v>
      </c>
      <c r="AO176" s="79" t="str">
        <f>REPLACE(INDEX(GroupVertices[Group],MATCH(Vertices[[#This Row],[Vertex]],GroupVertices[Vertex],0)),1,1,"")</f>
        <v>1</v>
      </c>
      <c r="AP176" s="48">
        <v>1</v>
      </c>
      <c r="AQ176" s="49">
        <v>3.8461538461538463</v>
      </c>
      <c r="AR176" s="48">
        <v>0</v>
      </c>
      <c r="AS176" s="49">
        <v>0</v>
      </c>
      <c r="AT176" s="48">
        <v>0</v>
      </c>
      <c r="AU176" s="49">
        <v>0</v>
      </c>
      <c r="AV176" s="48">
        <v>25</v>
      </c>
      <c r="AW176" s="49">
        <v>96.15384615384616</v>
      </c>
      <c r="AX176" s="48">
        <v>26</v>
      </c>
      <c r="AY176" s="48"/>
      <c r="AZ176" s="48"/>
      <c r="BA176" s="48"/>
      <c r="BB176" s="48"/>
      <c r="BC176" s="2"/>
      <c r="BD176" s="3"/>
      <c r="BE176" s="3"/>
      <c r="BF176" s="3"/>
      <c r="BG176" s="3"/>
    </row>
    <row r="177" spans="1:59" ht="15">
      <c r="A177" s="65" t="s">
        <v>1786</v>
      </c>
      <c r="B177" s="66"/>
      <c r="C177" s="66" t="s">
        <v>65</v>
      </c>
      <c r="D177" s="67">
        <v>181.78294728512435</v>
      </c>
      <c r="E177" s="69">
        <v>100</v>
      </c>
      <c r="F177" s="96" t="s">
        <v>2835</v>
      </c>
      <c r="G177" s="66" t="s">
        <v>52</v>
      </c>
      <c r="H177" s="70" t="s">
        <v>1986</v>
      </c>
      <c r="I177" s="71"/>
      <c r="J177" s="71"/>
      <c r="K177" s="70" t="s">
        <v>1986</v>
      </c>
      <c r="L177" s="74">
        <v>237.0261419530706</v>
      </c>
      <c r="M177" s="75">
        <v>380.9142761230469</v>
      </c>
      <c r="N177" s="75">
        <v>6742.74658203125</v>
      </c>
      <c r="O177" s="76"/>
      <c r="P177" s="77"/>
      <c r="Q177" s="77"/>
      <c r="R177" s="48">
        <v>0</v>
      </c>
      <c r="S177" s="81"/>
      <c r="T177" s="81"/>
      <c r="U177" s="49">
        <v>0</v>
      </c>
      <c r="V177" s="49">
        <v>0</v>
      </c>
      <c r="W177" s="49">
        <v>0</v>
      </c>
      <c r="X177" s="49">
        <v>0</v>
      </c>
      <c r="Y177" s="49">
        <v>0</v>
      </c>
      <c r="Z177" s="49"/>
      <c r="AA177" s="72">
        <v>177</v>
      </c>
      <c r="AB177" s="72"/>
      <c r="AC177" s="73"/>
      <c r="AD177" s="79" t="s">
        <v>1986</v>
      </c>
      <c r="AE177" s="79" t="s">
        <v>2172</v>
      </c>
      <c r="AF177" s="79" t="s">
        <v>2349</v>
      </c>
      <c r="AG177" s="79" t="s">
        <v>2458</v>
      </c>
      <c r="AH177" s="79" t="s">
        <v>2646</v>
      </c>
      <c r="AI177" s="79">
        <v>254223</v>
      </c>
      <c r="AJ177" s="79">
        <v>2336</v>
      </c>
      <c r="AK177" s="79">
        <v>5055</v>
      </c>
      <c r="AL177" s="79">
        <v>626</v>
      </c>
      <c r="AM177" s="79" t="s">
        <v>2850</v>
      </c>
      <c r="AN177" s="98" t="s">
        <v>3025</v>
      </c>
      <c r="AO177" s="79" t="str">
        <f>REPLACE(INDEX(GroupVertices[Group],MATCH(Vertices[[#This Row],[Vertex]],GroupVertices[Vertex],0)),1,1,"")</f>
        <v>1</v>
      </c>
      <c r="AP177" s="48">
        <v>1</v>
      </c>
      <c r="AQ177" s="49">
        <v>2.0833333333333335</v>
      </c>
      <c r="AR177" s="48">
        <v>2</v>
      </c>
      <c r="AS177" s="49">
        <v>4.166666666666667</v>
      </c>
      <c r="AT177" s="48">
        <v>0</v>
      </c>
      <c r="AU177" s="49">
        <v>0</v>
      </c>
      <c r="AV177" s="48">
        <v>45</v>
      </c>
      <c r="AW177" s="49">
        <v>93.75</v>
      </c>
      <c r="AX177" s="48">
        <v>48</v>
      </c>
      <c r="AY177" s="48"/>
      <c r="AZ177" s="48"/>
      <c r="BA177" s="48"/>
      <c r="BB177" s="48"/>
      <c r="BC177" s="2"/>
      <c r="BD177" s="3"/>
      <c r="BE177" s="3"/>
      <c r="BF177" s="3"/>
      <c r="BG177" s="3"/>
    </row>
    <row r="178" spans="1:59" ht="15">
      <c r="A178" s="65" t="s">
        <v>1787</v>
      </c>
      <c r="B178" s="66"/>
      <c r="C178" s="66" t="s">
        <v>65</v>
      </c>
      <c r="D178" s="67">
        <v>184.3758786416599</v>
      </c>
      <c r="E178" s="69">
        <v>100</v>
      </c>
      <c r="F178" s="96" t="s">
        <v>2836</v>
      </c>
      <c r="G178" s="66" t="s">
        <v>52</v>
      </c>
      <c r="H178" s="70" t="s">
        <v>1987</v>
      </c>
      <c r="I178" s="71"/>
      <c r="J178" s="71"/>
      <c r="K178" s="70" t="s">
        <v>1987</v>
      </c>
      <c r="L178" s="74">
        <v>267.9618552020474</v>
      </c>
      <c r="M178" s="75">
        <v>1303.1278076171875</v>
      </c>
      <c r="N178" s="75">
        <v>6742.74658203125</v>
      </c>
      <c r="O178" s="76"/>
      <c r="P178" s="77"/>
      <c r="Q178" s="77"/>
      <c r="R178" s="48">
        <v>0</v>
      </c>
      <c r="S178" s="81"/>
      <c r="T178" s="81"/>
      <c r="U178" s="49">
        <v>0</v>
      </c>
      <c r="V178" s="49">
        <v>0</v>
      </c>
      <c r="W178" s="49">
        <v>0</v>
      </c>
      <c r="X178" s="49">
        <v>0</v>
      </c>
      <c r="Y178" s="49">
        <v>0</v>
      </c>
      <c r="Z178" s="49"/>
      <c r="AA178" s="72">
        <v>178</v>
      </c>
      <c r="AB178" s="72"/>
      <c r="AC178" s="73"/>
      <c r="AD178" s="79" t="s">
        <v>1987</v>
      </c>
      <c r="AE178" s="79" t="s">
        <v>2173</v>
      </c>
      <c r="AF178" s="79" t="s">
        <v>2350</v>
      </c>
      <c r="AG178" s="79" t="s">
        <v>2459</v>
      </c>
      <c r="AH178" s="79" t="s">
        <v>2647</v>
      </c>
      <c r="AI178" s="79">
        <v>287522</v>
      </c>
      <c r="AJ178" s="79">
        <v>1225</v>
      </c>
      <c r="AK178" s="79">
        <v>17949</v>
      </c>
      <c r="AL178" s="79">
        <v>476</v>
      </c>
      <c r="AM178" s="79" t="s">
        <v>2850</v>
      </c>
      <c r="AN178" s="98" t="s">
        <v>3026</v>
      </c>
      <c r="AO178" s="79" t="str">
        <f>REPLACE(INDEX(GroupVertices[Group],MATCH(Vertices[[#This Row],[Vertex]],GroupVertices[Vertex],0)),1,1,"")</f>
        <v>1</v>
      </c>
      <c r="AP178" s="48">
        <v>0</v>
      </c>
      <c r="AQ178" s="49">
        <v>0</v>
      </c>
      <c r="AR178" s="48">
        <v>0</v>
      </c>
      <c r="AS178" s="49">
        <v>0</v>
      </c>
      <c r="AT178" s="48">
        <v>0</v>
      </c>
      <c r="AU178" s="49">
        <v>0</v>
      </c>
      <c r="AV178" s="48">
        <v>56</v>
      </c>
      <c r="AW178" s="49">
        <v>100</v>
      </c>
      <c r="AX178" s="48">
        <v>56</v>
      </c>
      <c r="AY178" s="48"/>
      <c r="AZ178" s="48"/>
      <c r="BA178" s="48"/>
      <c r="BB178" s="48"/>
      <c r="BC178" s="2"/>
      <c r="BD178" s="3"/>
      <c r="BE178" s="3"/>
      <c r="BF178" s="3"/>
      <c r="BG178" s="3"/>
    </row>
    <row r="179" spans="1:59" ht="15">
      <c r="A179" s="65" t="s">
        <v>1788</v>
      </c>
      <c r="B179" s="66"/>
      <c r="C179" s="66" t="s">
        <v>65</v>
      </c>
      <c r="D179" s="67">
        <v>295.05267622035086</v>
      </c>
      <c r="E179" s="69">
        <v>100</v>
      </c>
      <c r="F179" s="96" t="s">
        <v>2837</v>
      </c>
      <c r="G179" s="66" t="s">
        <v>52</v>
      </c>
      <c r="H179" s="70" t="s">
        <v>1988</v>
      </c>
      <c r="I179" s="71"/>
      <c r="J179" s="71"/>
      <c r="K179" s="70" t="s">
        <v>1988</v>
      </c>
      <c r="L179" s="74">
        <v>1588.423218199365</v>
      </c>
      <c r="M179" s="75">
        <v>380.9142761230469</v>
      </c>
      <c r="N179" s="75">
        <v>5032.3916015625</v>
      </c>
      <c r="O179" s="76"/>
      <c r="P179" s="77"/>
      <c r="Q179" s="77"/>
      <c r="R179" s="48">
        <v>0</v>
      </c>
      <c r="S179" s="81"/>
      <c r="T179" s="81"/>
      <c r="U179" s="49">
        <v>0</v>
      </c>
      <c r="V179" s="49">
        <v>0</v>
      </c>
      <c r="W179" s="49">
        <v>0</v>
      </c>
      <c r="X179" s="49">
        <v>0</v>
      </c>
      <c r="Y179" s="49">
        <v>0</v>
      </c>
      <c r="Z179" s="49"/>
      <c r="AA179" s="72">
        <v>179</v>
      </c>
      <c r="AB179" s="72"/>
      <c r="AC179" s="73"/>
      <c r="AD179" s="79" t="s">
        <v>1988</v>
      </c>
      <c r="AE179" s="79" t="s">
        <v>2174</v>
      </c>
      <c r="AF179" s="79" t="s">
        <v>2351</v>
      </c>
      <c r="AG179" s="79" t="s">
        <v>2460</v>
      </c>
      <c r="AH179" s="79" t="s">
        <v>2648</v>
      </c>
      <c r="AI179" s="79">
        <v>1708858</v>
      </c>
      <c r="AJ179" s="79">
        <v>1396</v>
      </c>
      <c r="AK179" s="79">
        <v>12494</v>
      </c>
      <c r="AL179" s="79">
        <v>1778</v>
      </c>
      <c r="AM179" s="79" t="s">
        <v>2850</v>
      </c>
      <c r="AN179" s="98" t="s">
        <v>3027</v>
      </c>
      <c r="AO179" s="79" t="str">
        <f>REPLACE(INDEX(GroupVertices[Group],MATCH(Vertices[[#This Row],[Vertex]],GroupVertices[Vertex],0)),1,1,"")</f>
        <v>1</v>
      </c>
      <c r="AP179" s="48">
        <v>10</v>
      </c>
      <c r="AQ179" s="49">
        <v>7.751937984496124</v>
      </c>
      <c r="AR179" s="48">
        <v>3</v>
      </c>
      <c r="AS179" s="49">
        <v>2.3255813953488373</v>
      </c>
      <c r="AT179" s="48">
        <v>0</v>
      </c>
      <c r="AU179" s="49">
        <v>0</v>
      </c>
      <c r="AV179" s="48">
        <v>116</v>
      </c>
      <c r="AW179" s="49">
        <v>89.92248062015504</v>
      </c>
      <c r="AX179" s="48">
        <v>129</v>
      </c>
      <c r="AY179" s="48"/>
      <c r="AZ179" s="48"/>
      <c r="BA179" s="48"/>
      <c r="BB179" s="48"/>
      <c r="BC179" s="2"/>
      <c r="BD179" s="3"/>
      <c r="BE179" s="3"/>
      <c r="BF179" s="3"/>
      <c r="BG179" s="3"/>
    </row>
    <row r="180" spans="1:59" ht="15">
      <c r="A180" s="65" t="s">
        <v>1789</v>
      </c>
      <c r="B180" s="66"/>
      <c r="C180" s="66" t="s">
        <v>65</v>
      </c>
      <c r="D180" s="67">
        <v>211.79979337994396</v>
      </c>
      <c r="E180" s="69">
        <v>100</v>
      </c>
      <c r="F180" s="96" t="s">
        <v>2838</v>
      </c>
      <c r="G180" s="66" t="s">
        <v>52</v>
      </c>
      <c r="H180" s="70" t="s">
        <v>1989</v>
      </c>
      <c r="I180" s="71"/>
      <c r="J180" s="71"/>
      <c r="K180" s="70" t="s">
        <v>1989</v>
      </c>
      <c r="L180" s="74">
        <v>595.1507568170401</v>
      </c>
      <c r="M180" s="75">
        <v>2686.4482421875</v>
      </c>
      <c r="N180" s="75">
        <v>6742.74658203125</v>
      </c>
      <c r="O180" s="76"/>
      <c r="P180" s="77"/>
      <c r="Q180" s="77"/>
      <c r="R180" s="48">
        <v>0</v>
      </c>
      <c r="S180" s="81"/>
      <c r="T180" s="81"/>
      <c r="U180" s="49">
        <v>0</v>
      </c>
      <c r="V180" s="49">
        <v>0</v>
      </c>
      <c r="W180" s="49">
        <v>0</v>
      </c>
      <c r="X180" s="49">
        <v>0</v>
      </c>
      <c r="Y180" s="49">
        <v>0</v>
      </c>
      <c r="Z180" s="49"/>
      <c r="AA180" s="72">
        <v>180</v>
      </c>
      <c r="AB180" s="72"/>
      <c r="AC180" s="73"/>
      <c r="AD180" s="79" t="s">
        <v>1989</v>
      </c>
      <c r="AE180" s="79" t="s">
        <v>2175</v>
      </c>
      <c r="AF180" s="79" t="s">
        <v>2352</v>
      </c>
      <c r="AG180" s="79" t="s">
        <v>2461</v>
      </c>
      <c r="AH180" s="79" t="s">
        <v>2649</v>
      </c>
      <c r="AI180" s="79">
        <v>639706</v>
      </c>
      <c r="AJ180" s="79">
        <v>383</v>
      </c>
      <c r="AK180" s="79">
        <v>4008</v>
      </c>
      <c r="AL180" s="79">
        <v>425</v>
      </c>
      <c r="AM180" s="79" t="s">
        <v>2850</v>
      </c>
      <c r="AN180" s="98" t="s">
        <v>3028</v>
      </c>
      <c r="AO180" s="79" t="str">
        <f>REPLACE(INDEX(GroupVertices[Group],MATCH(Vertices[[#This Row],[Vertex]],GroupVertices[Vertex],0)),1,1,"")</f>
        <v>1</v>
      </c>
      <c r="AP180" s="48">
        <v>1</v>
      </c>
      <c r="AQ180" s="49">
        <v>1.25</v>
      </c>
      <c r="AR180" s="48">
        <v>0</v>
      </c>
      <c r="AS180" s="49">
        <v>0</v>
      </c>
      <c r="AT180" s="48">
        <v>0</v>
      </c>
      <c r="AU180" s="49">
        <v>0</v>
      </c>
      <c r="AV180" s="48">
        <v>79</v>
      </c>
      <c r="AW180" s="49">
        <v>98.75</v>
      </c>
      <c r="AX180" s="48">
        <v>80</v>
      </c>
      <c r="AY180" s="48"/>
      <c r="AZ180" s="48"/>
      <c r="BA180" s="48"/>
      <c r="BB180" s="48"/>
      <c r="BC180" s="2"/>
      <c r="BD180" s="3"/>
      <c r="BE180" s="3"/>
      <c r="BF180" s="3"/>
      <c r="BG180" s="3"/>
    </row>
    <row r="181" spans="1:59" ht="15">
      <c r="A181" s="65" t="s">
        <v>1790</v>
      </c>
      <c r="B181" s="66"/>
      <c r="C181" s="66" t="s">
        <v>65</v>
      </c>
      <c r="D181" s="67">
        <v>273.7830703130764</v>
      </c>
      <c r="E181" s="69">
        <v>100</v>
      </c>
      <c r="F181" s="96" t="s">
        <v>2839</v>
      </c>
      <c r="G181" s="66" t="s">
        <v>52</v>
      </c>
      <c r="H181" s="70" t="s">
        <v>1990</v>
      </c>
      <c r="I181" s="71"/>
      <c r="J181" s="71"/>
      <c r="K181" s="70" t="s">
        <v>1990</v>
      </c>
      <c r="L181" s="74">
        <v>1334.6600680073245</v>
      </c>
      <c r="M181" s="75">
        <v>2686.4482421875</v>
      </c>
      <c r="N181" s="75">
        <v>5887.56884765625</v>
      </c>
      <c r="O181" s="76"/>
      <c r="P181" s="77"/>
      <c r="Q181" s="77"/>
      <c r="R181" s="48">
        <v>0</v>
      </c>
      <c r="S181" s="81"/>
      <c r="T181" s="81"/>
      <c r="U181" s="49">
        <v>0</v>
      </c>
      <c r="V181" s="49">
        <v>0</v>
      </c>
      <c r="W181" s="49">
        <v>0</v>
      </c>
      <c r="X181" s="49">
        <v>0</v>
      </c>
      <c r="Y181" s="49">
        <v>0</v>
      </c>
      <c r="Z181" s="49"/>
      <c r="AA181" s="72">
        <v>181</v>
      </c>
      <c r="AB181" s="72"/>
      <c r="AC181" s="73"/>
      <c r="AD181" s="79" t="s">
        <v>1990</v>
      </c>
      <c r="AE181" s="79" t="s">
        <v>2176</v>
      </c>
      <c r="AF181" s="79" t="s">
        <v>2353</v>
      </c>
      <c r="AG181" s="79" t="s">
        <v>2456</v>
      </c>
      <c r="AH181" s="79" t="s">
        <v>2650</v>
      </c>
      <c r="AI181" s="79">
        <v>1435709</v>
      </c>
      <c r="AJ181" s="79">
        <v>22927</v>
      </c>
      <c r="AK181" s="79">
        <v>84646</v>
      </c>
      <c r="AL181" s="79">
        <v>4775</v>
      </c>
      <c r="AM181" s="79" t="s">
        <v>2850</v>
      </c>
      <c r="AN181" s="98" t="s">
        <v>3029</v>
      </c>
      <c r="AO181" s="79" t="str">
        <f>REPLACE(INDEX(GroupVertices[Group],MATCH(Vertices[[#This Row],[Vertex]],GroupVertices[Vertex],0)),1,1,"")</f>
        <v>1</v>
      </c>
      <c r="AP181" s="48">
        <v>9</v>
      </c>
      <c r="AQ181" s="49">
        <v>4.918032786885246</v>
      </c>
      <c r="AR181" s="48">
        <v>6</v>
      </c>
      <c r="AS181" s="49">
        <v>3.278688524590164</v>
      </c>
      <c r="AT181" s="48">
        <v>0</v>
      </c>
      <c r="AU181" s="49">
        <v>0</v>
      </c>
      <c r="AV181" s="48">
        <v>168</v>
      </c>
      <c r="AW181" s="49">
        <v>91.80327868852459</v>
      </c>
      <c r="AX181" s="48">
        <v>183</v>
      </c>
      <c r="AY181" s="48"/>
      <c r="AZ181" s="48"/>
      <c r="BA181" s="48"/>
      <c r="BB181" s="48"/>
      <c r="BC181" s="2"/>
      <c r="BD181" s="3"/>
      <c r="BE181" s="3"/>
      <c r="BF181" s="3"/>
      <c r="BG181" s="3"/>
    </row>
    <row r="182" spans="1:59" ht="15">
      <c r="A182" s="65" t="s">
        <v>1791</v>
      </c>
      <c r="B182" s="66"/>
      <c r="C182" s="66" t="s">
        <v>65</v>
      </c>
      <c r="D182" s="67">
        <v>254.66394896309924</v>
      </c>
      <c r="E182" s="69">
        <v>100</v>
      </c>
      <c r="F182" s="96" t="s">
        <v>2840</v>
      </c>
      <c r="G182" s="66" t="s">
        <v>52</v>
      </c>
      <c r="H182" s="70" t="s">
        <v>1991</v>
      </c>
      <c r="I182" s="71"/>
      <c r="J182" s="71"/>
      <c r="K182" s="70" t="s">
        <v>1991</v>
      </c>
      <c r="L182" s="74">
        <v>1106.553892282895</v>
      </c>
      <c r="M182" s="75">
        <v>2225.34130859375</v>
      </c>
      <c r="N182" s="75">
        <v>5887.56884765625</v>
      </c>
      <c r="O182" s="76"/>
      <c r="P182" s="77"/>
      <c r="Q182" s="77"/>
      <c r="R182" s="48">
        <v>0</v>
      </c>
      <c r="S182" s="81"/>
      <c r="T182" s="81"/>
      <c r="U182" s="49">
        <v>0</v>
      </c>
      <c r="V182" s="49">
        <v>0</v>
      </c>
      <c r="W182" s="49">
        <v>0</v>
      </c>
      <c r="X182" s="49">
        <v>0</v>
      </c>
      <c r="Y182" s="49">
        <v>0</v>
      </c>
      <c r="Z182" s="49"/>
      <c r="AA182" s="72">
        <v>182</v>
      </c>
      <c r="AB182" s="72"/>
      <c r="AC182" s="73"/>
      <c r="AD182" s="79" t="s">
        <v>1991</v>
      </c>
      <c r="AE182" s="79" t="s">
        <v>2177</v>
      </c>
      <c r="AF182" s="79" t="s">
        <v>2354</v>
      </c>
      <c r="AG182" s="79" t="s">
        <v>2462</v>
      </c>
      <c r="AH182" s="79" t="s">
        <v>2651</v>
      </c>
      <c r="AI182" s="79">
        <v>1190177</v>
      </c>
      <c r="AJ182" s="79">
        <v>20171</v>
      </c>
      <c r="AK182" s="79">
        <v>29025</v>
      </c>
      <c r="AL182" s="79">
        <v>715</v>
      </c>
      <c r="AM182" s="79" t="s">
        <v>2850</v>
      </c>
      <c r="AN182" s="98" t="s">
        <v>3030</v>
      </c>
      <c r="AO182" s="79" t="str">
        <f>REPLACE(INDEX(GroupVertices[Group],MATCH(Vertices[[#This Row],[Vertex]],GroupVertices[Vertex],0)),1,1,"")</f>
        <v>1</v>
      </c>
      <c r="AP182" s="48">
        <v>2</v>
      </c>
      <c r="AQ182" s="49">
        <v>2.4691358024691357</v>
      </c>
      <c r="AR182" s="48">
        <v>0</v>
      </c>
      <c r="AS182" s="49">
        <v>0</v>
      </c>
      <c r="AT182" s="48">
        <v>0</v>
      </c>
      <c r="AU182" s="49">
        <v>0</v>
      </c>
      <c r="AV182" s="48">
        <v>79</v>
      </c>
      <c r="AW182" s="49">
        <v>97.53086419753086</v>
      </c>
      <c r="AX182" s="48">
        <v>81</v>
      </c>
      <c r="AY182" s="48"/>
      <c r="AZ182" s="48"/>
      <c r="BA182" s="48"/>
      <c r="BB182" s="48"/>
      <c r="BC182" s="2"/>
      <c r="BD182" s="3"/>
      <c r="BE182" s="3"/>
      <c r="BF182" s="3"/>
      <c r="BG182" s="3"/>
    </row>
    <row r="183" spans="1:59" ht="15">
      <c r="A183" s="65" t="s">
        <v>1792</v>
      </c>
      <c r="B183" s="66"/>
      <c r="C183" s="66" t="s">
        <v>65</v>
      </c>
      <c r="D183" s="67">
        <v>162</v>
      </c>
      <c r="E183" s="69">
        <v>100</v>
      </c>
      <c r="F183" s="96" t="s">
        <v>2841</v>
      </c>
      <c r="G183" s="66" t="s">
        <v>52</v>
      </c>
      <c r="H183" s="70" t="s">
        <v>1992</v>
      </c>
      <c r="I183" s="71"/>
      <c r="J183" s="71"/>
      <c r="K183" s="70" t="s">
        <v>1992</v>
      </c>
      <c r="L183" s="74">
        <v>1</v>
      </c>
      <c r="M183" s="75">
        <v>380.9142761230469</v>
      </c>
      <c r="N183" s="75">
        <v>9308.279296875</v>
      </c>
      <c r="O183" s="76"/>
      <c r="P183" s="77"/>
      <c r="Q183" s="77"/>
      <c r="R183" s="48">
        <v>0</v>
      </c>
      <c r="S183" s="81"/>
      <c r="T183" s="81"/>
      <c r="U183" s="49">
        <v>0</v>
      </c>
      <c r="V183" s="49">
        <v>0</v>
      </c>
      <c r="W183" s="49">
        <v>0</v>
      </c>
      <c r="X183" s="49">
        <v>0</v>
      </c>
      <c r="Y183" s="49">
        <v>0</v>
      </c>
      <c r="Z183" s="49"/>
      <c r="AA183" s="72">
        <v>183</v>
      </c>
      <c r="AB183" s="72"/>
      <c r="AC183" s="73"/>
      <c r="AD183" s="79" t="s">
        <v>1992</v>
      </c>
      <c r="AE183" s="79" t="s">
        <v>2178</v>
      </c>
      <c r="AF183" s="79" t="s">
        <v>2355</v>
      </c>
      <c r="AG183" s="79" t="s">
        <v>2463</v>
      </c>
      <c r="AH183" s="79" t="s">
        <v>2652</v>
      </c>
      <c r="AI183" s="79">
        <v>166</v>
      </c>
      <c r="AJ183" s="79">
        <v>0</v>
      </c>
      <c r="AK183" s="79">
        <v>4</v>
      </c>
      <c r="AL183" s="79">
        <v>0</v>
      </c>
      <c r="AM183" s="79" t="s">
        <v>2850</v>
      </c>
      <c r="AN183" s="98" t="s">
        <v>3031</v>
      </c>
      <c r="AO183" s="79" t="str">
        <f>REPLACE(INDEX(GroupVertices[Group],MATCH(Vertices[[#This Row],[Vertex]],GroupVertices[Vertex],0)),1,1,"")</f>
        <v>1</v>
      </c>
      <c r="AP183" s="48">
        <v>3</v>
      </c>
      <c r="AQ183" s="49">
        <v>2.830188679245283</v>
      </c>
      <c r="AR183" s="48">
        <v>1</v>
      </c>
      <c r="AS183" s="49">
        <v>0.9433962264150944</v>
      </c>
      <c r="AT183" s="48">
        <v>0</v>
      </c>
      <c r="AU183" s="49">
        <v>0</v>
      </c>
      <c r="AV183" s="48">
        <v>102</v>
      </c>
      <c r="AW183" s="49">
        <v>96.22641509433963</v>
      </c>
      <c r="AX183" s="48">
        <v>106</v>
      </c>
      <c r="AY183" s="48"/>
      <c r="AZ183" s="48"/>
      <c r="BA183" s="48"/>
      <c r="BB183" s="48"/>
      <c r="BC183" s="2"/>
      <c r="BD183" s="3"/>
      <c r="BE183" s="3"/>
      <c r="BF183" s="3"/>
      <c r="BG183" s="3"/>
    </row>
    <row r="184" spans="1:59" ht="15">
      <c r="A184" s="65" t="s">
        <v>1793</v>
      </c>
      <c r="B184" s="66"/>
      <c r="C184" s="66" t="s">
        <v>65</v>
      </c>
      <c r="D184" s="67">
        <v>162.42772971985494</v>
      </c>
      <c r="E184" s="69">
        <v>100</v>
      </c>
      <c r="F184" s="96" t="s">
        <v>2842</v>
      </c>
      <c r="G184" s="66" t="s">
        <v>52</v>
      </c>
      <c r="H184" s="70" t="s">
        <v>1993</v>
      </c>
      <c r="I184" s="71"/>
      <c r="J184" s="71"/>
      <c r="K184" s="70" t="s">
        <v>1993</v>
      </c>
      <c r="L184" s="74">
        <v>6.1031524333051905</v>
      </c>
      <c r="M184" s="75">
        <v>2686.4482421875</v>
      </c>
      <c r="N184" s="75">
        <v>9308.279296875</v>
      </c>
      <c r="O184" s="76"/>
      <c r="P184" s="77"/>
      <c r="Q184" s="77"/>
      <c r="R184" s="48">
        <v>0</v>
      </c>
      <c r="S184" s="81"/>
      <c r="T184" s="81"/>
      <c r="U184" s="49">
        <v>0</v>
      </c>
      <c r="V184" s="49">
        <v>0</v>
      </c>
      <c r="W184" s="49">
        <v>0</v>
      </c>
      <c r="X184" s="49">
        <v>0</v>
      </c>
      <c r="Y184" s="49">
        <v>0</v>
      </c>
      <c r="Z184" s="49"/>
      <c r="AA184" s="72">
        <v>184</v>
      </c>
      <c r="AB184" s="72"/>
      <c r="AC184" s="73"/>
      <c r="AD184" s="79" t="s">
        <v>1993</v>
      </c>
      <c r="AE184" s="79" t="s">
        <v>2179</v>
      </c>
      <c r="AF184" s="79" t="s">
        <v>2356</v>
      </c>
      <c r="AG184" s="79" t="s">
        <v>2464</v>
      </c>
      <c r="AH184" s="79" t="s">
        <v>2653</v>
      </c>
      <c r="AI184" s="79">
        <v>5659</v>
      </c>
      <c r="AJ184" s="79">
        <v>34</v>
      </c>
      <c r="AK184" s="79">
        <v>82</v>
      </c>
      <c r="AL184" s="79">
        <v>12</v>
      </c>
      <c r="AM184" s="79" t="s">
        <v>2850</v>
      </c>
      <c r="AN184" s="98" t="s">
        <v>3032</v>
      </c>
      <c r="AO184" s="79" t="str">
        <f>REPLACE(INDEX(GroupVertices[Group],MATCH(Vertices[[#This Row],[Vertex]],GroupVertices[Vertex],0)),1,1,"")</f>
        <v>1</v>
      </c>
      <c r="AP184" s="48">
        <v>0</v>
      </c>
      <c r="AQ184" s="49">
        <v>0</v>
      </c>
      <c r="AR184" s="48">
        <v>0</v>
      </c>
      <c r="AS184" s="49">
        <v>0</v>
      </c>
      <c r="AT184" s="48">
        <v>0</v>
      </c>
      <c r="AU184" s="49">
        <v>0</v>
      </c>
      <c r="AV184" s="48">
        <v>47</v>
      </c>
      <c r="AW184" s="49">
        <v>100</v>
      </c>
      <c r="AX184" s="48">
        <v>47</v>
      </c>
      <c r="AY184" s="48"/>
      <c r="AZ184" s="48"/>
      <c r="BA184" s="48"/>
      <c r="BB184" s="48"/>
      <c r="BC184" s="2"/>
      <c r="BD184" s="3"/>
      <c r="BE184" s="3"/>
      <c r="BF184" s="3"/>
      <c r="BG184" s="3"/>
    </row>
    <row r="185" spans="1:59" ht="15">
      <c r="A185" s="65" t="s">
        <v>1794</v>
      </c>
      <c r="B185" s="66"/>
      <c r="C185" s="66" t="s">
        <v>65</v>
      </c>
      <c r="D185" s="67">
        <v>162.91588512014087</v>
      </c>
      <c r="E185" s="69">
        <v>100</v>
      </c>
      <c r="F185" s="96" t="s">
        <v>2843</v>
      </c>
      <c r="G185" s="66" t="s">
        <v>52</v>
      </c>
      <c r="H185" s="70" t="s">
        <v>1994</v>
      </c>
      <c r="I185" s="71"/>
      <c r="J185" s="71"/>
      <c r="K185" s="70" t="s">
        <v>1994</v>
      </c>
      <c r="L185" s="74">
        <v>11.927230824783479</v>
      </c>
      <c r="M185" s="75">
        <v>1764.234619140625</v>
      </c>
      <c r="N185" s="75">
        <v>8453.1015625</v>
      </c>
      <c r="O185" s="76"/>
      <c r="P185" s="77"/>
      <c r="Q185" s="77"/>
      <c r="R185" s="48">
        <v>0</v>
      </c>
      <c r="S185" s="81"/>
      <c r="T185" s="81"/>
      <c r="U185" s="49">
        <v>0</v>
      </c>
      <c r="V185" s="49">
        <v>0</v>
      </c>
      <c r="W185" s="49">
        <v>0</v>
      </c>
      <c r="X185" s="49">
        <v>0</v>
      </c>
      <c r="Y185" s="49">
        <v>0</v>
      </c>
      <c r="Z185" s="49"/>
      <c r="AA185" s="72">
        <v>185</v>
      </c>
      <c r="AB185" s="72"/>
      <c r="AC185" s="73"/>
      <c r="AD185" s="79" t="s">
        <v>1994</v>
      </c>
      <c r="AE185" s="79" t="s">
        <v>2180</v>
      </c>
      <c r="AF185" s="79" t="s">
        <v>2357</v>
      </c>
      <c r="AG185" s="79" t="s">
        <v>2465</v>
      </c>
      <c r="AH185" s="79" t="s">
        <v>2654</v>
      </c>
      <c r="AI185" s="79">
        <v>11928</v>
      </c>
      <c r="AJ185" s="79">
        <v>0</v>
      </c>
      <c r="AK185" s="79">
        <v>156</v>
      </c>
      <c r="AL185" s="79">
        <v>21</v>
      </c>
      <c r="AM185" s="79" t="s">
        <v>2850</v>
      </c>
      <c r="AN185" s="98" t="s">
        <v>3033</v>
      </c>
      <c r="AO185" s="79" t="str">
        <f>REPLACE(INDEX(GroupVertices[Group],MATCH(Vertices[[#This Row],[Vertex]],GroupVertices[Vertex],0)),1,1,"")</f>
        <v>1</v>
      </c>
      <c r="AP185" s="48">
        <v>10</v>
      </c>
      <c r="AQ185" s="49">
        <v>2.717391304347826</v>
      </c>
      <c r="AR185" s="48">
        <v>15</v>
      </c>
      <c r="AS185" s="49">
        <v>4.076086956521739</v>
      </c>
      <c r="AT185" s="48">
        <v>0</v>
      </c>
      <c r="AU185" s="49">
        <v>0</v>
      </c>
      <c r="AV185" s="48">
        <v>343</v>
      </c>
      <c r="AW185" s="49">
        <v>93.20652173913044</v>
      </c>
      <c r="AX185" s="48">
        <v>368</v>
      </c>
      <c r="AY185" s="48"/>
      <c r="AZ185" s="48"/>
      <c r="BA185" s="48"/>
      <c r="BB185" s="48"/>
      <c r="BC185" s="2"/>
      <c r="BD185" s="3"/>
      <c r="BE185" s="3"/>
      <c r="BF185" s="3"/>
      <c r="BG185" s="3"/>
    </row>
    <row r="186" spans="1:59" ht="15">
      <c r="A186" s="65" t="s">
        <v>1795</v>
      </c>
      <c r="B186" s="66"/>
      <c r="C186" s="66" t="s">
        <v>65</v>
      </c>
      <c r="D186" s="67">
        <v>164.79102791712376</v>
      </c>
      <c r="E186" s="69">
        <v>100</v>
      </c>
      <c r="F186" s="96" t="s">
        <v>2844</v>
      </c>
      <c r="G186" s="66" t="s">
        <v>52</v>
      </c>
      <c r="H186" s="70" t="s">
        <v>1995</v>
      </c>
      <c r="I186" s="71"/>
      <c r="J186" s="71"/>
      <c r="K186" s="70" t="s">
        <v>1995</v>
      </c>
      <c r="L186" s="74">
        <v>34.29916123556489</v>
      </c>
      <c r="M186" s="75">
        <v>842.0210571289062</v>
      </c>
      <c r="N186" s="75">
        <v>7597.92431640625</v>
      </c>
      <c r="O186" s="76"/>
      <c r="P186" s="77"/>
      <c r="Q186" s="77"/>
      <c r="R186" s="48">
        <v>0</v>
      </c>
      <c r="S186" s="81"/>
      <c r="T186" s="81"/>
      <c r="U186" s="49">
        <v>0</v>
      </c>
      <c r="V186" s="49">
        <v>0</v>
      </c>
      <c r="W186" s="49">
        <v>0</v>
      </c>
      <c r="X186" s="49">
        <v>0</v>
      </c>
      <c r="Y186" s="49">
        <v>0</v>
      </c>
      <c r="Z186" s="49"/>
      <c r="AA186" s="72">
        <v>186</v>
      </c>
      <c r="AB186" s="72"/>
      <c r="AC186" s="73"/>
      <c r="AD186" s="79" t="s">
        <v>1995</v>
      </c>
      <c r="AE186" s="79" t="s">
        <v>2181</v>
      </c>
      <c r="AF186" s="79" t="s">
        <v>2358</v>
      </c>
      <c r="AG186" s="79" t="s">
        <v>2466</v>
      </c>
      <c r="AH186" s="79" t="s">
        <v>2655</v>
      </c>
      <c r="AI186" s="79">
        <v>36009</v>
      </c>
      <c r="AJ186" s="79">
        <v>0</v>
      </c>
      <c r="AK186" s="79">
        <v>1301</v>
      </c>
      <c r="AL186" s="79">
        <v>68</v>
      </c>
      <c r="AM186" s="79" t="s">
        <v>2850</v>
      </c>
      <c r="AN186" s="98" t="s">
        <v>3034</v>
      </c>
      <c r="AO186" s="79" t="str">
        <f>REPLACE(INDEX(GroupVertices[Group],MATCH(Vertices[[#This Row],[Vertex]],GroupVertices[Vertex],0)),1,1,"")</f>
        <v>1</v>
      </c>
      <c r="AP186" s="48">
        <v>2</v>
      </c>
      <c r="AQ186" s="49">
        <v>0.30627871362940273</v>
      </c>
      <c r="AR186" s="48">
        <v>9</v>
      </c>
      <c r="AS186" s="49">
        <v>1.3782542113323124</v>
      </c>
      <c r="AT186" s="48">
        <v>0</v>
      </c>
      <c r="AU186" s="49">
        <v>0</v>
      </c>
      <c r="AV186" s="48">
        <v>642</v>
      </c>
      <c r="AW186" s="49">
        <v>98.31546707503828</v>
      </c>
      <c r="AX186" s="48">
        <v>653</v>
      </c>
      <c r="AY186" s="48"/>
      <c r="AZ186" s="48"/>
      <c r="BA186" s="48"/>
      <c r="BB186" s="48"/>
      <c r="BC186" s="2"/>
      <c r="BD186" s="3"/>
      <c r="BE186" s="3"/>
      <c r="BF186" s="3"/>
      <c r="BG186" s="3"/>
    </row>
    <row r="187" spans="1:59" ht="15">
      <c r="A187" s="65" t="s">
        <v>1796</v>
      </c>
      <c r="B187" s="66"/>
      <c r="C187" s="66" t="s">
        <v>65</v>
      </c>
      <c r="D187" s="67">
        <v>162.14997404704908</v>
      </c>
      <c r="E187" s="69">
        <v>100</v>
      </c>
      <c r="F187" s="96" t="s">
        <v>2845</v>
      </c>
      <c r="G187" s="66" t="s">
        <v>52</v>
      </c>
      <c r="H187" s="70" t="s">
        <v>1996</v>
      </c>
      <c r="I187" s="71"/>
      <c r="J187" s="71"/>
      <c r="K187" s="70" t="s">
        <v>1996</v>
      </c>
      <c r="L187" s="74">
        <v>2.789308499280138</v>
      </c>
      <c r="M187" s="75">
        <v>842.0210571289062</v>
      </c>
      <c r="N187" s="75">
        <v>9308.279296875</v>
      </c>
      <c r="O187" s="76"/>
      <c r="P187" s="77"/>
      <c r="Q187" s="77"/>
      <c r="R187" s="48">
        <v>0</v>
      </c>
      <c r="S187" s="81"/>
      <c r="T187" s="81"/>
      <c r="U187" s="49">
        <v>0</v>
      </c>
      <c r="V187" s="49">
        <v>0</v>
      </c>
      <c r="W187" s="49">
        <v>0</v>
      </c>
      <c r="X187" s="49">
        <v>0</v>
      </c>
      <c r="Y187" s="49">
        <v>0</v>
      </c>
      <c r="Z187" s="49"/>
      <c r="AA187" s="72">
        <v>187</v>
      </c>
      <c r="AB187" s="72"/>
      <c r="AC187" s="73"/>
      <c r="AD187" s="79" t="s">
        <v>1996</v>
      </c>
      <c r="AE187" s="79" t="s">
        <v>2182</v>
      </c>
      <c r="AF187" s="79" t="s">
        <v>2359</v>
      </c>
      <c r="AG187" s="79" t="s">
        <v>2467</v>
      </c>
      <c r="AH187" s="79" t="s">
        <v>2656</v>
      </c>
      <c r="AI187" s="79">
        <v>2092</v>
      </c>
      <c r="AJ187" s="79">
        <v>7</v>
      </c>
      <c r="AK187" s="79">
        <v>46</v>
      </c>
      <c r="AL187" s="79">
        <v>3</v>
      </c>
      <c r="AM187" s="79" t="s">
        <v>2850</v>
      </c>
      <c r="AN187" s="98" t="s">
        <v>3035</v>
      </c>
      <c r="AO187" s="79" t="str">
        <f>REPLACE(INDEX(GroupVertices[Group],MATCH(Vertices[[#This Row],[Vertex]],GroupVertices[Vertex],0)),1,1,"")</f>
        <v>1</v>
      </c>
      <c r="AP187" s="48">
        <v>1</v>
      </c>
      <c r="AQ187" s="49">
        <v>3.125</v>
      </c>
      <c r="AR187" s="48">
        <v>0</v>
      </c>
      <c r="AS187" s="49">
        <v>0</v>
      </c>
      <c r="AT187" s="48">
        <v>0</v>
      </c>
      <c r="AU187" s="49">
        <v>0</v>
      </c>
      <c r="AV187" s="48">
        <v>31</v>
      </c>
      <c r="AW187" s="49">
        <v>96.875</v>
      </c>
      <c r="AX187" s="48">
        <v>32</v>
      </c>
      <c r="AY187" s="48"/>
      <c r="AZ187" s="48"/>
      <c r="BA187" s="48"/>
      <c r="BB187" s="48"/>
      <c r="BC187" s="2"/>
      <c r="BD187" s="3"/>
      <c r="BE187" s="3"/>
      <c r="BF187" s="3"/>
      <c r="BG187" s="3"/>
    </row>
    <row r="188" spans="1:59" ht="15">
      <c r="A188" s="65" t="s">
        <v>1797</v>
      </c>
      <c r="B188" s="66"/>
      <c r="C188" s="66" t="s">
        <v>65</v>
      </c>
      <c r="D188" s="67">
        <v>163.53119920102452</v>
      </c>
      <c r="E188" s="69">
        <v>100</v>
      </c>
      <c r="F188" s="96" t="s">
        <v>2846</v>
      </c>
      <c r="G188" s="66" t="s">
        <v>52</v>
      </c>
      <c r="H188" s="70" t="s">
        <v>1997</v>
      </c>
      <c r="I188" s="71"/>
      <c r="J188" s="71"/>
      <c r="K188" s="70" t="s">
        <v>1997</v>
      </c>
      <c r="L188" s="74">
        <v>19.268412424633762</v>
      </c>
      <c r="M188" s="75">
        <v>2225.34130859375</v>
      </c>
      <c r="N188" s="75">
        <v>8453.1015625</v>
      </c>
      <c r="O188" s="76"/>
      <c r="P188" s="77"/>
      <c r="Q188" s="77"/>
      <c r="R188" s="48">
        <v>0</v>
      </c>
      <c r="S188" s="81"/>
      <c r="T188" s="81"/>
      <c r="U188" s="49">
        <v>0</v>
      </c>
      <c r="V188" s="49">
        <v>0</v>
      </c>
      <c r="W188" s="49">
        <v>0</v>
      </c>
      <c r="X188" s="49">
        <v>0</v>
      </c>
      <c r="Y188" s="49">
        <v>0</v>
      </c>
      <c r="Z188" s="49"/>
      <c r="AA188" s="72">
        <v>188</v>
      </c>
      <c r="AB188" s="72"/>
      <c r="AC188" s="73"/>
      <c r="AD188" s="79" t="s">
        <v>1997</v>
      </c>
      <c r="AE188" s="79"/>
      <c r="AF188" s="79" t="s">
        <v>2360</v>
      </c>
      <c r="AG188" s="79" t="s">
        <v>2468</v>
      </c>
      <c r="AH188" s="79" t="s">
        <v>2657</v>
      </c>
      <c r="AI188" s="79">
        <v>19830</v>
      </c>
      <c r="AJ188" s="79">
        <v>0</v>
      </c>
      <c r="AK188" s="79">
        <v>171</v>
      </c>
      <c r="AL188" s="79">
        <v>21</v>
      </c>
      <c r="AM188" s="79" t="s">
        <v>2850</v>
      </c>
      <c r="AN188" s="98" t="s">
        <v>3036</v>
      </c>
      <c r="AO188" s="79" t="str">
        <f>REPLACE(INDEX(GroupVertices[Group],MATCH(Vertices[[#This Row],[Vertex]],GroupVertices[Vertex],0)),1,1,"")</f>
        <v>1</v>
      </c>
      <c r="AP188" s="48"/>
      <c r="AQ188" s="49"/>
      <c r="AR188" s="48"/>
      <c r="AS188" s="49"/>
      <c r="AT188" s="48"/>
      <c r="AU188" s="49"/>
      <c r="AV188" s="48"/>
      <c r="AW188" s="49"/>
      <c r="AX188" s="48"/>
      <c r="AY188" s="48"/>
      <c r="AZ188" s="48"/>
      <c r="BA188" s="48"/>
      <c r="BB188" s="48"/>
      <c r="BC188" s="2"/>
      <c r="BD188" s="3"/>
      <c r="BE188" s="3"/>
      <c r="BF188" s="3"/>
      <c r="BG188" s="3"/>
    </row>
    <row r="189" spans="1:59" ht="15">
      <c r="A189" s="65" t="s">
        <v>1798</v>
      </c>
      <c r="B189" s="66"/>
      <c r="C189" s="66" t="s">
        <v>65</v>
      </c>
      <c r="D189" s="67">
        <v>162.19942031905126</v>
      </c>
      <c r="E189" s="69">
        <v>100</v>
      </c>
      <c r="F189" s="96" t="s">
        <v>2847</v>
      </c>
      <c r="G189" s="66" t="s">
        <v>52</v>
      </c>
      <c r="H189" s="70" t="s">
        <v>1998</v>
      </c>
      <c r="I189" s="71"/>
      <c r="J189" s="71"/>
      <c r="K189" s="70" t="s">
        <v>1998</v>
      </c>
      <c r="L189" s="74">
        <v>3.3792414676305467</v>
      </c>
      <c r="M189" s="75">
        <v>1764.234619140625</v>
      </c>
      <c r="N189" s="75">
        <v>9308.279296875</v>
      </c>
      <c r="O189" s="76"/>
      <c r="P189" s="77"/>
      <c r="Q189" s="77"/>
      <c r="R189" s="48">
        <v>0</v>
      </c>
      <c r="S189" s="81"/>
      <c r="T189" s="81"/>
      <c r="U189" s="49">
        <v>0</v>
      </c>
      <c r="V189" s="49">
        <v>0</v>
      </c>
      <c r="W189" s="49">
        <v>0</v>
      </c>
      <c r="X189" s="49">
        <v>0</v>
      </c>
      <c r="Y189" s="49">
        <v>0</v>
      </c>
      <c r="Z189" s="49"/>
      <c r="AA189" s="72">
        <v>189</v>
      </c>
      <c r="AB189" s="72"/>
      <c r="AC189" s="73"/>
      <c r="AD189" s="79" t="s">
        <v>1998</v>
      </c>
      <c r="AE189" s="79" t="s">
        <v>2183</v>
      </c>
      <c r="AF189" s="79" t="s">
        <v>2361</v>
      </c>
      <c r="AG189" s="79" t="s">
        <v>2469</v>
      </c>
      <c r="AH189" s="79" t="s">
        <v>2658</v>
      </c>
      <c r="AI189" s="79">
        <v>2727</v>
      </c>
      <c r="AJ189" s="79">
        <v>13</v>
      </c>
      <c r="AK189" s="79">
        <v>40</v>
      </c>
      <c r="AL189" s="79">
        <v>8</v>
      </c>
      <c r="AM189" s="79" t="s">
        <v>2850</v>
      </c>
      <c r="AN189" s="98" t="s">
        <v>3037</v>
      </c>
      <c r="AO189" s="79" t="str">
        <f>REPLACE(INDEX(GroupVertices[Group],MATCH(Vertices[[#This Row],[Vertex]],GroupVertices[Vertex],0)),1,1,"")</f>
        <v>1</v>
      </c>
      <c r="AP189" s="48">
        <v>0</v>
      </c>
      <c r="AQ189" s="49">
        <v>0</v>
      </c>
      <c r="AR189" s="48">
        <v>0</v>
      </c>
      <c r="AS189" s="49">
        <v>0</v>
      </c>
      <c r="AT189" s="48">
        <v>0</v>
      </c>
      <c r="AU189" s="49">
        <v>0</v>
      </c>
      <c r="AV189" s="48">
        <v>56</v>
      </c>
      <c r="AW189" s="49">
        <v>100</v>
      </c>
      <c r="AX189" s="48">
        <v>56</v>
      </c>
      <c r="AY189" s="48"/>
      <c r="AZ189" s="48"/>
      <c r="BA189" s="48"/>
      <c r="BB189" s="48"/>
      <c r="BC189" s="2"/>
      <c r="BD189" s="3"/>
      <c r="BE189" s="3"/>
      <c r="BF189" s="3"/>
      <c r="BG189" s="3"/>
    </row>
    <row r="190" spans="1:59" ht="15">
      <c r="A190" s="65" t="s">
        <v>1799</v>
      </c>
      <c r="B190" s="66"/>
      <c r="C190" s="66" t="s">
        <v>65</v>
      </c>
      <c r="D190" s="67">
        <v>165.82651850780846</v>
      </c>
      <c r="E190" s="69">
        <v>100</v>
      </c>
      <c r="F190" s="96" t="s">
        <v>2848</v>
      </c>
      <c r="G190" s="66" t="s">
        <v>52</v>
      </c>
      <c r="H190" s="70" t="s">
        <v>1999</v>
      </c>
      <c r="I190" s="71"/>
      <c r="J190" s="71"/>
      <c r="K190" s="70" t="s">
        <v>1999</v>
      </c>
      <c r="L190" s="74">
        <v>46.65337952394873</v>
      </c>
      <c r="M190" s="75">
        <v>1303.1278076171875</v>
      </c>
      <c r="N190" s="75">
        <v>7597.92431640625</v>
      </c>
      <c r="O190" s="76"/>
      <c r="P190" s="77"/>
      <c r="Q190" s="77"/>
      <c r="R190" s="48">
        <v>0</v>
      </c>
      <c r="S190" s="81"/>
      <c r="T190" s="81"/>
      <c r="U190" s="49">
        <v>0</v>
      </c>
      <c r="V190" s="49">
        <v>0</v>
      </c>
      <c r="W190" s="49">
        <v>0</v>
      </c>
      <c r="X190" s="49">
        <v>0</v>
      </c>
      <c r="Y190" s="49">
        <v>0</v>
      </c>
      <c r="Z190" s="49"/>
      <c r="AA190" s="72">
        <v>190</v>
      </c>
      <c r="AB190" s="72"/>
      <c r="AC190" s="73"/>
      <c r="AD190" s="79" t="s">
        <v>1999</v>
      </c>
      <c r="AE190" s="79" t="s">
        <v>2184</v>
      </c>
      <c r="AF190" s="79" t="s">
        <v>2362</v>
      </c>
      <c r="AG190" s="79" t="s">
        <v>2470</v>
      </c>
      <c r="AH190" s="79" t="s">
        <v>2659</v>
      </c>
      <c r="AI190" s="79">
        <v>49307</v>
      </c>
      <c r="AJ190" s="79">
        <v>75</v>
      </c>
      <c r="AK190" s="79">
        <v>597</v>
      </c>
      <c r="AL190" s="79">
        <v>134</v>
      </c>
      <c r="AM190" s="79" t="s">
        <v>2850</v>
      </c>
      <c r="AN190" s="98" t="s">
        <v>3038</v>
      </c>
      <c r="AO190" s="79" t="str">
        <f>REPLACE(INDEX(GroupVertices[Group],MATCH(Vertices[[#This Row],[Vertex]],GroupVertices[Vertex],0)),1,1,"")</f>
        <v>1</v>
      </c>
      <c r="AP190" s="48">
        <v>2</v>
      </c>
      <c r="AQ190" s="49">
        <v>6.0606060606060606</v>
      </c>
      <c r="AR190" s="48">
        <v>0</v>
      </c>
      <c r="AS190" s="49">
        <v>0</v>
      </c>
      <c r="AT190" s="48">
        <v>0</v>
      </c>
      <c r="AU190" s="49">
        <v>0</v>
      </c>
      <c r="AV190" s="48">
        <v>31</v>
      </c>
      <c r="AW190" s="49">
        <v>93.93939393939394</v>
      </c>
      <c r="AX190" s="48">
        <v>33</v>
      </c>
      <c r="AY190" s="48"/>
      <c r="AZ190" s="48"/>
      <c r="BA190" s="48"/>
      <c r="BB190" s="48"/>
      <c r="BC190" s="2"/>
      <c r="BD190" s="3"/>
      <c r="BE190" s="3"/>
      <c r="BF190" s="3"/>
      <c r="BG190" s="3"/>
    </row>
    <row r="191" spans="1:59" ht="15">
      <c r="A191" s="82" t="s">
        <v>1800</v>
      </c>
      <c r="B191" s="83"/>
      <c r="C191" s="83" t="s">
        <v>65</v>
      </c>
      <c r="D191" s="84">
        <v>170.38974753437674</v>
      </c>
      <c r="E191" s="85">
        <v>100</v>
      </c>
      <c r="F191" s="97" t="s">
        <v>2849</v>
      </c>
      <c r="G191" s="83" t="s">
        <v>52</v>
      </c>
      <c r="H191" s="86" t="s">
        <v>2000</v>
      </c>
      <c r="I191" s="87"/>
      <c r="J191" s="87"/>
      <c r="K191" s="86" t="s">
        <v>2000</v>
      </c>
      <c r="L191" s="88">
        <v>101.09629576217024</v>
      </c>
      <c r="M191" s="89">
        <v>2686.4482421875</v>
      </c>
      <c r="N191" s="89">
        <v>7597.92431640625</v>
      </c>
      <c r="O191" s="90"/>
      <c r="P191" s="91"/>
      <c r="Q191" s="91"/>
      <c r="R191" s="48">
        <v>0</v>
      </c>
      <c r="S191" s="92"/>
      <c r="T191" s="92"/>
      <c r="U191" s="49">
        <v>0</v>
      </c>
      <c r="V191" s="49">
        <v>0</v>
      </c>
      <c r="W191" s="49">
        <v>0</v>
      </c>
      <c r="X191" s="49">
        <v>0</v>
      </c>
      <c r="Y191" s="49">
        <v>0</v>
      </c>
      <c r="Z191" s="93"/>
      <c r="AA191" s="94">
        <v>191</v>
      </c>
      <c r="AB191" s="94"/>
      <c r="AC191" s="95"/>
      <c r="AD191" s="79" t="s">
        <v>2000</v>
      </c>
      <c r="AE191" s="79" t="s">
        <v>2185</v>
      </c>
      <c r="AF191" s="79" t="s">
        <v>2363</v>
      </c>
      <c r="AG191" s="79" t="s">
        <v>2471</v>
      </c>
      <c r="AH191" s="79" t="s">
        <v>2660</v>
      </c>
      <c r="AI191" s="79">
        <v>107909</v>
      </c>
      <c r="AJ191" s="79">
        <v>351</v>
      </c>
      <c r="AK191" s="79">
        <v>6281</v>
      </c>
      <c r="AL191" s="79">
        <v>142</v>
      </c>
      <c r="AM191" s="79" t="s">
        <v>2850</v>
      </c>
      <c r="AN191" s="98" t="s">
        <v>3039</v>
      </c>
      <c r="AO191" s="79" t="str">
        <f>REPLACE(INDEX(GroupVertices[Group],MATCH(Vertices[[#This Row],[Vertex]],GroupVertices[Vertex],0)),1,1,"")</f>
        <v>1</v>
      </c>
      <c r="AP191" s="48">
        <v>0</v>
      </c>
      <c r="AQ191" s="49">
        <v>0</v>
      </c>
      <c r="AR191" s="48">
        <v>0</v>
      </c>
      <c r="AS191" s="49">
        <v>0</v>
      </c>
      <c r="AT191" s="48">
        <v>0</v>
      </c>
      <c r="AU191" s="49">
        <v>0</v>
      </c>
      <c r="AV191" s="48">
        <v>1</v>
      </c>
      <c r="AW191" s="49">
        <v>100</v>
      </c>
      <c r="AX191" s="48">
        <v>1</v>
      </c>
      <c r="AY191" s="48"/>
      <c r="AZ191" s="48"/>
      <c r="BA191" s="48"/>
      <c r="BB191" s="48"/>
      <c r="BC191" s="2"/>
      <c r="BD191" s="3"/>
      <c r="BE191" s="3"/>
      <c r="BF191" s="3"/>
      <c r="BG19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1"/>
    <dataValidation allowBlank="1" errorTitle="Invalid Vertex Visibility" error="You have entered an unrecognized vertex visibility.  Try selecting from the drop-down list instead." sqref="BC3"/>
    <dataValidation allowBlank="1" showErrorMessage="1" sqref="BC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1"/>
    <dataValidation allowBlank="1" showInputMessage="1" promptTitle="Vertex Tooltip" prompt="Enter optional text that will pop up when the mouse is hovered over the vertex." errorTitle="Invalid Vertex Image Key" sqref="K3:K19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1"/>
    <dataValidation allowBlank="1" showInputMessage="1" promptTitle="Vertex Label Fill Color" prompt="To select an optional fill color for the Label shape, right-click and select Select Color on the right-click menu." sqref="I3:I191"/>
    <dataValidation allowBlank="1" showInputMessage="1" promptTitle="Vertex Image File" prompt="Enter the path to an image file.  Hover over the column header for examples." errorTitle="Invalid Vertex Image Key" sqref="F3:F191"/>
    <dataValidation allowBlank="1" showInputMessage="1" promptTitle="Vertex Color" prompt="To select an optional vertex color, right-click and select Select Color on the right-click menu." sqref="B3:B191"/>
    <dataValidation allowBlank="1" showInputMessage="1" promptTitle="Vertex Opacity" prompt="Enter an optional vertex opacity between 0 (transparent) and 100 (opaque)." errorTitle="Invalid Vertex Opacity" error="The optional vertex opacity must be a whole number between 0 and 10." sqref="E3:E191"/>
    <dataValidation type="list" allowBlank="1" showInputMessage="1" showErrorMessage="1" promptTitle="Vertex Shape" prompt="Select an optional vertex shape." errorTitle="Invalid Vertex Shape" error="You have entered an invalid vertex shape.  Try selecting from the drop-down list instead." sqref="C3:C19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1">
      <formula1>ValidVertexLabelPositions</formula1>
    </dataValidation>
    <dataValidation allowBlank="1" showInputMessage="1" showErrorMessage="1" promptTitle="Vertex Name" prompt="Enter the name of the vertex." sqref="A3:A191"/>
  </dataValidations>
  <hyperlinks>
    <hyperlink ref="F3" r:id="rId1" display="https://i.ytimg.com/vi/hHcQItJSj7s/default.jpg"/>
    <hyperlink ref="F4" r:id="rId2" display="https://i.ytimg.com/vi/4NqN-DVBDUw/default.jpg"/>
    <hyperlink ref="F5" r:id="rId3" display="https://i.ytimg.com/vi/EAoVsuO6UO0/default.jpg"/>
    <hyperlink ref="F6" r:id="rId4" display="https://i.ytimg.com/vi/4rkYLQLz2OM/default.jpg"/>
    <hyperlink ref="F7" r:id="rId5" display="https://i.ytimg.com/vi/qk5B8YS2cJA/default.jpg"/>
    <hyperlink ref="F8" r:id="rId6" display="https://i.ytimg.com/vi/gMX8NpAxqH4/default.jpg"/>
    <hyperlink ref="F9" r:id="rId7" display="https://i.ytimg.com/vi/bKbKfl1wwh0/default.jpg"/>
    <hyperlink ref="F10" r:id="rId8" display="https://i.ytimg.com/vi/0YuR4_bUC0k/default.jpg"/>
    <hyperlink ref="F11" r:id="rId9" display="https://i.ytimg.com/vi/XAVRhd3r99I/default.jpg"/>
    <hyperlink ref="F12" r:id="rId10" display="https://i.ytimg.com/vi/r8pCB4VwhZI/default.jpg"/>
    <hyperlink ref="F13" r:id="rId11" display="https://i.ytimg.com/vi/0OiAG9hpexU/default.jpg"/>
    <hyperlink ref="F14" r:id="rId12" display="https://i.ytimg.com/vi/SxovyCaHjhI/default.jpg"/>
    <hyperlink ref="F15" r:id="rId13" display="https://i.ytimg.com/vi/XI453vrwqBE/default.jpg"/>
    <hyperlink ref="F16" r:id="rId14" display="https://i.ytimg.com/vi/LV2v7MgX1zc/default.jpg"/>
    <hyperlink ref="F17" r:id="rId15" display="https://i.ytimg.com/vi/pgXf_XNsTY0/default.jpg"/>
    <hyperlink ref="F18" r:id="rId16" display="https://i.ytimg.com/vi/bBsC9ey_H-s/default.jpg"/>
    <hyperlink ref="F19" r:id="rId17" display="https://i.ytimg.com/vi/Ot4OPfWZubM/default.jpg"/>
    <hyperlink ref="F20" r:id="rId18" display="https://i.ytimg.com/vi/8GAw6dvh8v4/default.jpg"/>
    <hyperlink ref="F21" r:id="rId19" display="https://i.ytimg.com/vi/DCqYhL6KFNM/default.jpg"/>
    <hyperlink ref="F22" r:id="rId20" display="https://i.ytimg.com/vi/arndUVUGKUs/default.jpg"/>
    <hyperlink ref="F23" r:id="rId21" display="https://i.ytimg.com/vi/C5u7rVt3-Xg/default.jpg"/>
    <hyperlink ref="F24" r:id="rId22" display="https://i.ytimg.com/vi/rXLQ-j6_Cs4/default.jpg"/>
    <hyperlink ref="F25" r:id="rId23" display="https://i.ytimg.com/vi/cwxqOoIyWm0/default.jpg"/>
    <hyperlink ref="F26" r:id="rId24" display="https://i.ytimg.com/vi/ewvJg7D2UoA/default.jpg"/>
    <hyperlink ref="F27" r:id="rId25" display="https://i.ytimg.com/vi/aILccAvmvPc/default.jpg"/>
    <hyperlink ref="F28" r:id="rId26" display="https://i.ytimg.com/vi/bQYosxXNgK0/default.jpg"/>
    <hyperlink ref="F29" r:id="rId27" display="https://i.ytimg.com/vi/AEU57XM1gIc/default.jpg"/>
    <hyperlink ref="F30" r:id="rId28" display="https://i.ytimg.com/vi/jbgmHmrsI6c/default.jpg"/>
    <hyperlink ref="F31" r:id="rId29" display="https://i.ytimg.com/vi/PR6zelmfElo/default.jpg"/>
    <hyperlink ref="F32" r:id="rId30" display="https://i.ytimg.com/vi/eK2eXh2v_84/default.jpg"/>
    <hyperlink ref="F33" r:id="rId31" display="https://i.ytimg.com/vi/xC0YR8XiXv8/default.jpg"/>
    <hyperlink ref="F34" r:id="rId32" display="https://i.ytimg.com/vi/7wa1EakS-w4/default.jpg"/>
    <hyperlink ref="F35" r:id="rId33" display="https://i.ytimg.com/vi/5_uDoa2T-6A/default.jpg"/>
    <hyperlink ref="F36" r:id="rId34" display="https://i.ytimg.com/vi/uWD3ATogOmQ/default.jpg"/>
    <hyperlink ref="F37" r:id="rId35" display="https://i.ytimg.com/vi/4DN-Cl9LN0U/default.jpg"/>
    <hyperlink ref="F38" r:id="rId36" display="https://i.ytimg.com/vi/_1yhqEH4AC0/default.jpg"/>
    <hyperlink ref="F39" r:id="rId37" display="https://i.ytimg.com/vi/uJqH2uT6aMY/default.jpg"/>
    <hyperlink ref="F40" r:id="rId38" display="https://i.ytimg.com/vi/H9HY7Aw_jdU/default.jpg"/>
    <hyperlink ref="F41" r:id="rId39" display="https://i.ytimg.com/vi/Clkh7pW6sDk/default.jpg"/>
    <hyperlink ref="F42" r:id="rId40" display="https://i.ytimg.com/vi/p5BLKKREIck/default.jpg"/>
    <hyperlink ref="F43" r:id="rId41" display="https://i.ytimg.com/vi/bMumgIh8GNY/default.jpg"/>
    <hyperlink ref="F44" r:id="rId42" display="https://i.ytimg.com/vi/tdqvHS8FT2U/default.jpg"/>
    <hyperlink ref="F45" r:id="rId43" display="https://i.ytimg.com/vi/-49koOBguCg/default.jpg"/>
    <hyperlink ref="F46" r:id="rId44" display="https://i.ytimg.com/vi/9GynIKP7ltI/default.jpg"/>
    <hyperlink ref="F47" r:id="rId45" display="https://i.ytimg.com/vi/3784QjIDlkM/default.jpg"/>
    <hyperlink ref="F48" r:id="rId46" display="https://i.ytimg.com/vi/48SektbME1I/default.jpg"/>
    <hyperlink ref="F49" r:id="rId47" display="https://i.ytimg.com/vi/DdIhnlKkli4/default.jpg"/>
    <hyperlink ref="F50" r:id="rId48" display="https://i.ytimg.com/vi/CrjnNe_jHhI/default.jpg"/>
    <hyperlink ref="F51" r:id="rId49" display="https://i.ytimg.com/vi/F4zbKhSVlP4/default.jpg"/>
    <hyperlink ref="F52" r:id="rId50" display="https://i.ytimg.com/vi/2T7UtKHRQ1c/default.jpg"/>
    <hyperlink ref="F53" r:id="rId51" display="https://i.ytimg.com/vi/_Xom797CeKI/default.jpg"/>
    <hyperlink ref="F54" r:id="rId52" display="https://i.ytimg.com/vi/tp0S4tNaH-w/default.jpg"/>
    <hyperlink ref="F55" r:id="rId53" display="https://i.ytimg.com/vi/rQlnuRHXl5k/default.jpg"/>
    <hyperlink ref="F56" r:id="rId54" display="https://i.ytimg.com/vi/pddipna4Dr8/default.jpg"/>
    <hyperlink ref="F57" r:id="rId55" display="https://i.ytimg.com/vi/xEMbnwk6v0Y/default.jpg"/>
    <hyperlink ref="F58" r:id="rId56" display="https://i.ytimg.com/vi/24567M2-u-4/default.jpg"/>
    <hyperlink ref="F59" r:id="rId57" display="https://i.ytimg.com/vi/O834Nhc_sKM/default.jpg"/>
    <hyperlink ref="F60" r:id="rId58" display="https://i.ytimg.com/vi/mprvfI7JwFI/default.jpg"/>
    <hyperlink ref="F61" r:id="rId59" display="https://i.ytimg.com/vi/lEQBHeZqDIo/default.jpg"/>
    <hyperlink ref="F62" r:id="rId60" display="https://i.ytimg.com/vi/bSUbHF87VOw/default.jpg"/>
    <hyperlink ref="F63" r:id="rId61" display="https://i.ytimg.com/vi/NG54UWO9yJ4/default.jpg"/>
    <hyperlink ref="F64" r:id="rId62" display="https://i.ytimg.com/vi/oVYVEH7d7_k/default.jpg"/>
    <hyperlink ref="F65" r:id="rId63" display="https://i.ytimg.com/vi/h4XXng440zQ/default.jpg"/>
    <hyperlink ref="F66" r:id="rId64" display="https://i.ytimg.com/vi/IraO_qjheKM/default.jpg"/>
    <hyperlink ref="F67" r:id="rId65" display="https://i.ytimg.com/vi/vm2GObgs514/default.jpg"/>
    <hyperlink ref="F68" r:id="rId66" display="https://i.ytimg.com/vi/8eXcdNk8qVU/default.jpg"/>
    <hyperlink ref="F69" r:id="rId67" display="https://i.ytimg.com/vi/PnjHgq5SEKU/default.jpg"/>
    <hyperlink ref="F70" r:id="rId68" display="https://i.ytimg.com/vi/d6g7uFq6s0I/default.jpg"/>
    <hyperlink ref="F71" r:id="rId69" display="https://i.ytimg.com/vi/gvpb3ILyJA0/default.jpg"/>
    <hyperlink ref="F72" r:id="rId70" display="https://i.ytimg.com/vi/DetEn9yo5-k/default.jpg"/>
    <hyperlink ref="F73" r:id="rId71" display="https://i.ytimg.com/vi/aAkDCUgWtlA/default.jpg"/>
    <hyperlink ref="F74" r:id="rId72" display="https://i.ytimg.com/vi/tqL6jGpAKGQ/default.jpg"/>
    <hyperlink ref="F75" r:id="rId73" display="https://i.ytimg.com/vi/0VPJ_CAoQm8/default.jpg"/>
    <hyperlink ref="F76" r:id="rId74" display="https://i.ytimg.com/vi/mBtsNNXjBPw/default.jpg"/>
    <hyperlink ref="F77" r:id="rId75" display="https://i.ytimg.com/vi/eqf6xtv8kD8/default.jpg"/>
    <hyperlink ref="F78" r:id="rId76" display="https://i.ytimg.com/vi/MFjnNNz4HWE/default.jpg"/>
    <hyperlink ref="F79" r:id="rId77" display="https://i.ytimg.com/vi/LNK430YOiT4/default.jpg"/>
    <hyperlink ref="F80" r:id="rId78" display="https://i.ytimg.com/vi/KlmrKsz0NmY/default.jpg"/>
    <hyperlink ref="F81" r:id="rId79" display="https://i.ytimg.com/vi/XwvjkJXaIJE/default.jpg"/>
    <hyperlink ref="F82" r:id="rId80" display="https://i.ytimg.com/vi/DSyK3SAzJa8/default.jpg"/>
    <hyperlink ref="F83" r:id="rId81" display="https://i.ytimg.com/vi/LQV60aUVpWQ/default.jpg"/>
    <hyperlink ref="F84" r:id="rId82" display="https://i.ytimg.com/vi/eBuuAX8rs-4/default.jpg"/>
    <hyperlink ref="F85" r:id="rId83" display="https://i.ytimg.com/vi/VVpSTSx2sGU/default.jpg"/>
    <hyperlink ref="F86" r:id="rId84" display="https://i.ytimg.com/vi/glmG9RkBUgs/default.jpg"/>
    <hyperlink ref="F87" r:id="rId85" display="https://i.ytimg.com/vi/8bwKjO9hauw/default.jpg"/>
    <hyperlink ref="F88" r:id="rId86" display="https://i.ytimg.com/vi/K_jqKtnW2Ec/default.jpg"/>
    <hyperlink ref="F89" r:id="rId87" display="https://i.ytimg.com/vi/ccIBTlCXFpM/default.jpg"/>
    <hyperlink ref="F90" r:id="rId88" display="https://i.ytimg.com/vi/eFc1y5h31NM/default.jpg"/>
    <hyperlink ref="F91" r:id="rId89" display="https://i.ytimg.com/vi/9vcF7akFT3M/default.jpg"/>
    <hyperlink ref="F92" r:id="rId90" display="https://i.ytimg.com/vi/iLS7aalY_7A/default.jpg"/>
    <hyperlink ref="F93" r:id="rId91" display="https://i.ytimg.com/vi/_JZHFOCZtoM/default.jpg"/>
    <hyperlink ref="F94" r:id="rId92" display="https://i.ytimg.com/vi/xFMORbaY0n0/default.jpg"/>
    <hyperlink ref="F95" r:id="rId93" display="https://i.ytimg.com/vi/il0OYDmB5as/default.jpg"/>
    <hyperlink ref="F96" r:id="rId94" display="https://i.ytimg.com/vi/JMTxvrW-HVg/default.jpg"/>
    <hyperlink ref="F97" r:id="rId95" display="https://i.ytimg.com/vi/UQPLlKBR2_8/default.jpg"/>
    <hyperlink ref="F98" r:id="rId96" display="https://i.ytimg.com/vi/ZPWWSqgBWmc/default.jpg"/>
    <hyperlink ref="F99" r:id="rId97" display="https://i.ytimg.com/vi/0aU3kX5V634/default.jpg"/>
    <hyperlink ref="F100" r:id="rId98" display="https://i.ytimg.com/vi/rxbvuDvEN1Q/default.jpg"/>
    <hyperlink ref="F101" r:id="rId99" display="https://i.ytimg.com/vi/51LroAfZ_8k/default.jpg"/>
    <hyperlink ref="F102" r:id="rId100" display="https://i.ytimg.com/vi/khvbkz4Qz3o/default.jpg"/>
    <hyperlink ref="F103" r:id="rId101" display="https://i.ytimg.com/vi/B7aGYBaKe40/default.jpg"/>
    <hyperlink ref="F104" r:id="rId102" display="https://i.ytimg.com/vi/RrethC8VR7Y/default.jpg"/>
    <hyperlink ref="F105" r:id="rId103" display="https://i.ytimg.com/vi/11JG5W3WfgM/default.jpg"/>
    <hyperlink ref="F106" r:id="rId104" display="https://i.ytimg.com/vi/CjHgiG9NGIU/default.jpg"/>
    <hyperlink ref="F107" r:id="rId105" display="https://i.ytimg.com/vi/gqigwlTccO0/default.jpg"/>
    <hyperlink ref="F108" r:id="rId106" display="https://i.ytimg.com/vi/XTuDJtZdMzc/default.jpg"/>
    <hyperlink ref="F109" r:id="rId107" display="https://i.ytimg.com/vi/3HlYCyJ2znc/default.jpg"/>
    <hyperlink ref="F110" r:id="rId108" display="https://i.ytimg.com/vi/3nso_KfY6AQ/default.jpg"/>
    <hyperlink ref="F111" r:id="rId109" display="https://i.ytimg.com/vi/EhPGph-dryk/default.jpg"/>
    <hyperlink ref="F112" r:id="rId110" display="https://i.ytimg.com/vi/8uQwhecKc88/default.jpg"/>
    <hyperlink ref="F113" r:id="rId111" display="https://i.ytimg.com/vi/u2TEDlIoZ8w/default.jpg"/>
    <hyperlink ref="F114" r:id="rId112" display="https://i.ytimg.com/vi/-P1ScLjrGzo/default.jpg"/>
    <hyperlink ref="F115" r:id="rId113" display="https://i.ytimg.com/vi/tSKQwG0-i_A/default.jpg"/>
    <hyperlink ref="F116" r:id="rId114" display="https://i.ytimg.com/vi/o90Yp54oxkc/default.jpg"/>
    <hyperlink ref="F117" r:id="rId115" display="https://i.ytimg.com/vi/mRQtNgHUzQs/default.jpg"/>
    <hyperlink ref="F118" r:id="rId116" display="https://i.ytimg.com/vi/ldwa4mme6rg/default.jpg"/>
    <hyperlink ref="F119" r:id="rId117" display="https://i.ytimg.com/vi/0nFP1kmGiGo/default.jpg"/>
    <hyperlink ref="F120" r:id="rId118" display="https://i.ytimg.com/vi/n1bYzo1ojfU/default.jpg"/>
    <hyperlink ref="F121" r:id="rId119" display="https://i.ytimg.com/vi/G9fq3BljjKo/default.jpg"/>
    <hyperlink ref="F122" r:id="rId120" display="https://i.ytimg.com/vi/-7yM0Av0au0/default.jpg"/>
    <hyperlink ref="F123" r:id="rId121" display="https://i.ytimg.com/vi/IFS5CSP5fRM/default.jpg"/>
    <hyperlink ref="F124" r:id="rId122" display="https://i.ytimg.com/vi/fVbprK-1lgU/default.jpg"/>
    <hyperlink ref="F125" r:id="rId123" display="https://i.ytimg.com/vi/pHs3M5ObElQ/default.jpg"/>
    <hyperlink ref="F126" r:id="rId124" display="https://i.ytimg.com/vi/Kk6uNlSkLj4/default.jpg"/>
    <hyperlink ref="F127" r:id="rId125" display="https://i.ytimg.com/vi/iPh1gFp1vBs/default.jpg"/>
    <hyperlink ref="F128" r:id="rId126" display="https://i.ytimg.com/vi/JIPfsP1PxBc/default.jpg"/>
    <hyperlink ref="F129" r:id="rId127" display="https://i.ytimg.com/vi/3Ar80sFzViw/default.jpg"/>
    <hyperlink ref="F130" r:id="rId128" display="https://i.ytimg.com/vi/npoh2osD8Pk/default.jpg"/>
    <hyperlink ref="F131" r:id="rId129" display="https://i.ytimg.com/vi/49PVGHmSp8E/default.jpg"/>
    <hyperlink ref="F132" r:id="rId130" display="https://i.ytimg.com/vi/ZYSjPZUqLdk/default.jpg"/>
    <hyperlink ref="F133" r:id="rId131" display="https://i.ytimg.com/vi/1KC7lctZYsA/default.jpg"/>
    <hyperlink ref="F134" r:id="rId132" display="https://i.ytimg.com/vi/reO1kYjSAu8/default.jpg"/>
    <hyperlink ref="F135" r:id="rId133" display="https://i.ytimg.com/vi/1_6dMpjXWMw/default.jpg"/>
    <hyperlink ref="F136" r:id="rId134" display="https://i.ytimg.com/vi/uJzpJBMQfy4/default.jpg"/>
    <hyperlink ref="F137" r:id="rId135" display="https://i.ytimg.com/vi/ZeRg80wKFkM/default.jpg"/>
    <hyperlink ref="F138" r:id="rId136" display="https://i.ytimg.com/vi/0Jx4BVJSdsw/default.jpg"/>
    <hyperlink ref="F139" r:id="rId137" display="https://i.ytimg.com/vi/2AWuhq1AR2k/default.jpg"/>
    <hyperlink ref="F140" r:id="rId138" display="https://i.ytimg.com/vi/KZNaAIuRqI4/default.jpg"/>
    <hyperlink ref="F141" r:id="rId139" display="https://i.ytimg.com/vi/P_znacxuhyU/default.jpg"/>
    <hyperlink ref="F142" r:id="rId140" display="https://i.ytimg.com/vi/X8SfB00WBRI/default.jpg"/>
    <hyperlink ref="F143" r:id="rId141" display="https://i.ytimg.com/vi/Hk1HtRYRco4/default.jpg"/>
    <hyperlink ref="F144" r:id="rId142" display="https://i.ytimg.com/vi/U0__P_ny77g/default.jpg"/>
    <hyperlink ref="F145" r:id="rId143" display="https://i.ytimg.com/vi/N_i8KWTo8Tg/default.jpg"/>
    <hyperlink ref="F146" r:id="rId144" display="https://i.ytimg.com/vi/wKILHsRvyJw/default.jpg"/>
    <hyperlink ref="F147" r:id="rId145" display="https://i.ytimg.com/vi/Vdxy2qakWAk/default.jpg"/>
    <hyperlink ref="F148" r:id="rId146" display="https://i.ytimg.com/vi/hboVyzo0NKA/default.jpg"/>
    <hyperlink ref="F149" r:id="rId147" display="https://i.ytimg.com/vi/0yqo-dZOJVE/default.jpg"/>
    <hyperlink ref="F150" r:id="rId148" display="https://i.ytimg.com/vi/I8ecTRhRITo/default.jpg"/>
    <hyperlink ref="F151" r:id="rId149" display="https://i.ytimg.com/vi/FEB9a_m8kr0/default.jpg"/>
    <hyperlink ref="F152" r:id="rId150" display="https://i.ytimg.com/vi/BUcu2xI8p1c/default.jpg"/>
    <hyperlink ref="F153" r:id="rId151" display="https://i.ytimg.com/vi/0eBU7SQTPQY/default.jpg"/>
    <hyperlink ref="F154" r:id="rId152" display="https://i.ytimg.com/vi/VZHCI2VBF2o/default.jpg"/>
    <hyperlink ref="F155" r:id="rId153" display="https://i.ytimg.com/vi/rxfIXIlBwoo/default.jpg"/>
    <hyperlink ref="F156" r:id="rId154" display="https://i.ytimg.com/vi/ErmKZ2N50k0/default.jpg"/>
    <hyperlink ref="F157" r:id="rId155" display="https://i.ytimg.com/vi/UvopPM-TBe8/default.jpg"/>
    <hyperlink ref="F158" r:id="rId156" display="https://i.ytimg.com/vi/tWiJEgSaHW8/default.jpg"/>
    <hyperlink ref="F159" r:id="rId157" display="https://i.ytimg.com/vi/A4DdLYb5AvQ/default.jpg"/>
    <hyperlink ref="F160" r:id="rId158" display="https://i.ytimg.com/vi/2-Xw0_2eMJg/default.jpg"/>
    <hyperlink ref="F161" r:id="rId159" display="https://i.ytimg.com/vi/fhyrNO_Z5pM/default_live.jpg"/>
    <hyperlink ref="F162" r:id="rId160" display="https://i.ytimg.com/vi/srPKzea_98c/default.jpg"/>
    <hyperlink ref="F163" r:id="rId161" display="https://i.ytimg.com/vi/G3d25A35hXQ/default.jpg"/>
    <hyperlink ref="F164" r:id="rId162" display="https://i.ytimg.com/vi/_UpTOfgUchI/default.jpg"/>
    <hyperlink ref="F165" r:id="rId163" display="https://i.ytimg.com/vi/viQnQYHVb8M/default.jpg"/>
    <hyperlink ref="F166" r:id="rId164" display="https://i.ytimg.com/vi/z6ZNrr_Qs7o/default.jpg"/>
    <hyperlink ref="F167" r:id="rId165" display="https://i.ytimg.com/vi/KsVN01g83fM/default.jpg"/>
    <hyperlink ref="F168" r:id="rId166" display="https://i.ytimg.com/vi/DvaHYChKIyk/default.jpg"/>
    <hyperlink ref="F169" r:id="rId167" display="https://i.ytimg.com/vi/qgYFoZP_mA8/default.jpg"/>
    <hyperlink ref="F170" r:id="rId168" display="https://i.ytimg.com/vi/7BDk5F3T8lY/default.jpg"/>
    <hyperlink ref="F171" r:id="rId169" display="https://i.ytimg.com/vi/UvpSX627zgc/default.jpg"/>
    <hyperlink ref="F172" r:id="rId170" display="https://i.ytimg.com/vi/LY4rcUoWOIE/default.jpg"/>
    <hyperlink ref="F173" r:id="rId171" display="https://i.ytimg.com/vi/s8ajUZ62v14/default.jpg"/>
    <hyperlink ref="F174" r:id="rId172" display="https://i.ytimg.com/vi/lrUrqfrX4Tc/default.jpg"/>
    <hyperlink ref="F175" r:id="rId173" display="https://i.ytimg.com/vi/tsFUcfVDxek/default.jpg"/>
    <hyperlink ref="F176" r:id="rId174" display="https://i.ytimg.com/vi/mdhYK_2lKY8/default.jpg"/>
    <hyperlink ref="F177" r:id="rId175" display="https://i.ytimg.com/vi/bbt3GQAE7Ys/default.jpg"/>
    <hyperlink ref="F178" r:id="rId176" display="https://i.ytimg.com/vi/H7P6p2P1HFI/default.jpg"/>
    <hyperlink ref="F179" r:id="rId177" display="https://i.ytimg.com/vi/b4ngtFIt4uA/default.jpg"/>
    <hyperlink ref="F180" r:id="rId178" display="https://i.ytimg.com/vi/R-9WgPaBRLY/default.jpg"/>
    <hyperlink ref="F181" r:id="rId179" display="https://i.ytimg.com/vi/Br4Q2pKHXss/default.jpg"/>
    <hyperlink ref="F182" r:id="rId180" display="https://i.ytimg.com/vi/GEMC2mwq1R8/default.jpg"/>
    <hyperlink ref="F183" r:id="rId181" display="https://i.ytimg.com/vi/faNa5_Rn1Mk/default.jpg"/>
    <hyperlink ref="F184" r:id="rId182" display="https://i.ytimg.com/vi/w9zQxwGCp3s/default.jpg"/>
    <hyperlink ref="F185" r:id="rId183" display="https://i.ytimg.com/vi/ciXnolumIhc/default.jpg"/>
    <hyperlink ref="F186" r:id="rId184" display="https://i.ytimg.com/vi/C2SmcalZroM/default.jpg"/>
    <hyperlink ref="F187" r:id="rId185" display="https://i.ytimg.com/vi/G4fd7T9IThk/default.jpg"/>
    <hyperlink ref="F188" r:id="rId186" display="https://i.ytimg.com/vi/HFBjCmCAHbo/default.jpg"/>
    <hyperlink ref="F189" r:id="rId187" display="https://i.ytimg.com/vi/OyMA9BM6tYQ/default.jpg"/>
    <hyperlink ref="F190" r:id="rId188" display="https://i.ytimg.com/vi/oHmKWUYoFr0/default.jpg"/>
    <hyperlink ref="F191" r:id="rId189" display="https://i.ytimg.com/vi/mZ7Pbg7jf54/default.jpg"/>
    <hyperlink ref="AN3" r:id="rId190" display="https://www.youtube.com/watch?v=hHcQItJSj7s"/>
    <hyperlink ref="AN4" r:id="rId191" display="https://www.youtube.com/watch?v=4NqN-DVBDUw"/>
    <hyperlink ref="AN5" r:id="rId192" display="https://www.youtube.com/watch?v=EAoVsuO6UO0"/>
    <hyperlink ref="AN6" r:id="rId193" display="https://www.youtube.com/watch?v=4rkYLQLz2OM"/>
    <hyperlink ref="AN7" r:id="rId194" display="https://www.youtube.com/watch?v=qk5B8YS2cJA"/>
    <hyperlink ref="AN8" r:id="rId195" display="https://www.youtube.com/watch?v=gMX8NpAxqH4"/>
    <hyperlink ref="AN9" r:id="rId196" display="https://www.youtube.com/watch?v=bKbKfl1wwh0"/>
    <hyperlink ref="AN10" r:id="rId197" display="https://www.youtube.com/watch?v=0YuR4_bUC0k"/>
    <hyperlink ref="AN11" r:id="rId198" display="https://www.youtube.com/watch?v=XAVRhd3r99I"/>
    <hyperlink ref="AN12" r:id="rId199" display="https://www.youtube.com/watch?v=r8pCB4VwhZI"/>
    <hyperlink ref="AN13" r:id="rId200" display="https://www.youtube.com/watch?v=0OiAG9hpexU"/>
    <hyperlink ref="AN14" r:id="rId201" display="https://www.youtube.com/watch?v=SxovyCaHjhI"/>
    <hyperlink ref="AN15" r:id="rId202" display="https://www.youtube.com/watch?v=XI453vrwqBE"/>
    <hyperlink ref="AN16" r:id="rId203" display="https://www.youtube.com/watch?v=LV2v7MgX1zc"/>
    <hyperlink ref="AN17" r:id="rId204" display="https://www.youtube.com/watch?v=pgXf_XNsTY0"/>
    <hyperlink ref="AN18" r:id="rId205" display="https://www.youtube.com/watch?v=bBsC9ey_H-s"/>
    <hyperlink ref="AN19" r:id="rId206" display="https://www.youtube.com/watch?v=Ot4OPfWZubM"/>
    <hyperlink ref="AN20" r:id="rId207" display="https://www.youtube.com/watch?v=8GAw6dvh8v4"/>
    <hyperlink ref="AN21" r:id="rId208" display="https://www.youtube.com/watch?v=DCqYhL6KFNM"/>
    <hyperlink ref="AN22" r:id="rId209" display="https://www.youtube.com/watch?v=arndUVUGKUs"/>
    <hyperlink ref="AN23" r:id="rId210" display="https://www.youtube.com/watch?v=C5u7rVt3-Xg"/>
    <hyperlink ref="AN24" r:id="rId211" display="https://www.youtube.com/watch?v=rXLQ-j6_Cs4"/>
    <hyperlink ref="AN25" r:id="rId212" display="https://www.youtube.com/watch?v=cwxqOoIyWm0"/>
    <hyperlink ref="AN26" r:id="rId213" display="https://www.youtube.com/watch?v=ewvJg7D2UoA"/>
    <hyperlink ref="AN27" r:id="rId214" display="https://www.youtube.com/watch?v=aILccAvmvPc"/>
    <hyperlink ref="AN28" r:id="rId215" display="https://www.youtube.com/watch?v=bQYosxXNgK0"/>
    <hyperlink ref="AN29" r:id="rId216" display="https://www.youtube.com/watch?v=AEU57XM1gIc"/>
    <hyperlink ref="AN30" r:id="rId217" display="https://www.youtube.com/watch?v=jbgmHmrsI6c"/>
    <hyperlink ref="AN31" r:id="rId218" display="https://www.youtube.com/watch?v=PR6zelmfElo"/>
    <hyperlink ref="AN32" r:id="rId219" display="https://www.youtube.com/watch?v=eK2eXh2v_84"/>
    <hyperlink ref="AN33" r:id="rId220" display="https://www.youtube.com/watch?v=xC0YR8XiXv8"/>
    <hyperlink ref="AN34" r:id="rId221" display="https://www.youtube.com/watch?v=7wa1EakS-w4"/>
    <hyperlink ref="AN35" r:id="rId222" display="https://www.youtube.com/watch?v=5_uDoa2T-6A"/>
    <hyperlink ref="AN36" r:id="rId223" display="https://www.youtube.com/watch?v=uWD3ATogOmQ"/>
    <hyperlink ref="AN37" r:id="rId224" display="https://www.youtube.com/watch?v=4DN-Cl9LN0U"/>
    <hyperlink ref="AN38" r:id="rId225" display="https://www.youtube.com/watch?v=_1yhqEH4AC0"/>
    <hyperlink ref="AN39" r:id="rId226" display="https://www.youtube.com/watch?v=uJqH2uT6aMY"/>
    <hyperlink ref="AN40" r:id="rId227" display="https://www.youtube.com/watch?v=H9HY7Aw_jdU"/>
    <hyperlink ref="AN41" r:id="rId228" display="https://www.youtube.com/watch?v=Clkh7pW6sDk"/>
    <hyperlink ref="AN42" r:id="rId229" display="https://www.youtube.com/watch?v=p5BLKKREIck"/>
    <hyperlink ref="AN43" r:id="rId230" display="https://www.youtube.com/watch?v=bMumgIh8GNY"/>
    <hyperlink ref="AN44" r:id="rId231" display="https://www.youtube.com/watch?v=tdqvHS8FT2U"/>
    <hyperlink ref="AN45" r:id="rId232" display="https://www.youtube.com/watch?v=-49koOBguCg"/>
    <hyperlink ref="AN46" r:id="rId233" display="https://www.youtube.com/watch?v=9GynIKP7ltI"/>
    <hyperlink ref="AN47" r:id="rId234" display="https://www.youtube.com/watch?v=3784QjIDlkM"/>
    <hyperlink ref="AN48" r:id="rId235" display="https://www.youtube.com/watch?v=48SektbME1I"/>
    <hyperlink ref="AN49" r:id="rId236" display="https://www.youtube.com/watch?v=DdIhnlKkli4"/>
    <hyperlink ref="AN50" r:id="rId237" display="https://www.youtube.com/watch?v=CrjnNe_jHhI"/>
    <hyperlink ref="AN51" r:id="rId238" display="https://www.youtube.com/watch?v=F4zbKhSVlP4"/>
    <hyperlink ref="AN52" r:id="rId239" display="https://www.youtube.com/watch?v=2T7UtKHRQ1c"/>
    <hyperlink ref="AN53" r:id="rId240" display="https://www.youtube.com/watch?v=_Xom797CeKI"/>
    <hyperlink ref="AN54" r:id="rId241" display="https://www.youtube.com/watch?v=tp0S4tNaH-w"/>
    <hyperlink ref="AN55" r:id="rId242" display="https://www.youtube.com/watch?v=rQlnuRHXl5k"/>
    <hyperlink ref="AN56" r:id="rId243" display="https://www.youtube.com/watch?v=pddipna4Dr8"/>
    <hyperlink ref="AN57" r:id="rId244" display="https://www.youtube.com/watch?v=xEMbnwk6v0Y"/>
    <hyperlink ref="AN58" r:id="rId245" display="https://www.youtube.com/watch?v=24567M2-u-4"/>
    <hyperlink ref="AN59" r:id="rId246" display="https://www.youtube.com/watch?v=O834Nhc_sKM"/>
    <hyperlink ref="AN60" r:id="rId247" display="https://www.youtube.com/watch?v=mprvfI7JwFI"/>
    <hyperlink ref="AN61" r:id="rId248" display="https://www.youtube.com/watch?v=lEQBHeZqDIo"/>
    <hyperlink ref="AN62" r:id="rId249" display="https://www.youtube.com/watch?v=bSUbHF87VOw"/>
    <hyperlink ref="AN63" r:id="rId250" display="https://www.youtube.com/watch?v=NG54UWO9yJ4"/>
    <hyperlink ref="AN64" r:id="rId251" display="https://www.youtube.com/watch?v=oVYVEH7d7_k"/>
    <hyperlink ref="AN65" r:id="rId252" display="https://www.youtube.com/watch?v=h4XXng440zQ"/>
    <hyperlink ref="AN66" r:id="rId253" display="https://www.youtube.com/watch?v=IraO_qjheKM"/>
    <hyperlink ref="AN67" r:id="rId254" display="https://www.youtube.com/watch?v=vm2GObgs514"/>
    <hyperlink ref="AN68" r:id="rId255" display="https://www.youtube.com/watch?v=8eXcdNk8qVU"/>
    <hyperlink ref="AN69" r:id="rId256" display="https://www.youtube.com/watch?v=PnjHgq5SEKU"/>
    <hyperlink ref="AN70" r:id="rId257" display="https://www.youtube.com/watch?v=d6g7uFq6s0I"/>
    <hyperlink ref="AN71" r:id="rId258" display="https://www.youtube.com/watch?v=gvpb3ILyJA0"/>
    <hyperlink ref="AN72" r:id="rId259" display="https://www.youtube.com/watch?v=DetEn9yo5-k"/>
    <hyperlink ref="AN73" r:id="rId260" display="https://www.youtube.com/watch?v=aAkDCUgWtlA"/>
    <hyperlink ref="AN74" r:id="rId261" display="https://www.youtube.com/watch?v=tqL6jGpAKGQ"/>
    <hyperlink ref="AN75" r:id="rId262" display="https://www.youtube.com/watch?v=0VPJ_CAoQm8"/>
    <hyperlink ref="AN76" r:id="rId263" display="https://www.youtube.com/watch?v=mBtsNNXjBPw"/>
    <hyperlink ref="AN77" r:id="rId264" display="https://www.youtube.com/watch?v=eqf6xtv8kD8"/>
    <hyperlink ref="AN78" r:id="rId265" display="https://www.youtube.com/watch?v=MFjnNNz4HWE"/>
    <hyperlink ref="AN79" r:id="rId266" display="https://www.youtube.com/watch?v=LNK430YOiT4"/>
    <hyperlink ref="AN80" r:id="rId267" display="https://www.youtube.com/watch?v=KlmrKsz0NmY"/>
    <hyperlink ref="AN81" r:id="rId268" display="https://www.youtube.com/watch?v=XwvjkJXaIJE"/>
    <hyperlink ref="AN82" r:id="rId269" display="https://www.youtube.com/watch?v=DSyK3SAzJa8"/>
    <hyperlink ref="AN83" r:id="rId270" display="https://www.youtube.com/watch?v=LQV60aUVpWQ"/>
    <hyperlink ref="AN84" r:id="rId271" display="https://www.youtube.com/watch?v=eBuuAX8rs-4"/>
    <hyperlink ref="AN85" r:id="rId272" display="https://www.youtube.com/watch?v=VVpSTSx2sGU"/>
    <hyperlink ref="AN86" r:id="rId273" display="https://www.youtube.com/watch?v=glmG9RkBUgs"/>
    <hyperlink ref="AN87" r:id="rId274" display="https://www.youtube.com/watch?v=8bwKjO9hauw"/>
    <hyperlink ref="AN88" r:id="rId275" display="https://www.youtube.com/watch?v=K_jqKtnW2Ec"/>
    <hyperlink ref="AN89" r:id="rId276" display="https://www.youtube.com/watch?v=ccIBTlCXFpM"/>
    <hyperlink ref="AN90" r:id="rId277" display="https://www.youtube.com/watch?v=eFc1y5h31NM"/>
    <hyperlink ref="AN91" r:id="rId278" display="https://www.youtube.com/watch?v=9vcF7akFT3M"/>
    <hyperlink ref="AN92" r:id="rId279" display="https://www.youtube.com/watch?v=iLS7aalY_7A"/>
    <hyperlink ref="AN93" r:id="rId280" display="https://www.youtube.com/watch?v=_JZHFOCZtoM"/>
    <hyperlink ref="AN94" r:id="rId281" display="https://www.youtube.com/watch?v=xFMORbaY0n0"/>
    <hyperlink ref="AN95" r:id="rId282" display="https://www.youtube.com/watch?v=il0OYDmB5as"/>
    <hyperlink ref="AN96" r:id="rId283" display="https://www.youtube.com/watch?v=JMTxvrW-HVg"/>
    <hyperlink ref="AN97" r:id="rId284" display="https://www.youtube.com/watch?v=UQPLlKBR2_8"/>
    <hyperlink ref="AN98" r:id="rId285" display="https://www.youtube.com/watch?v=ZPWWSqgBWmc"/>
    <hyperlink ref="AN99" r:id="rId286" display="https://www.youtube.com/watch?v=0aU3kX5V634"/>
    <hyperlink ref="AN100" r:id="rId287" display="https://www.youtube.com/watch?v=rxbvuDvEN1Q"/>
    <hyperlink ref="AN101" r:id="rId288" display="https://www.youtube.com/watch?v=51LroAfZ_8k"/>
    <hyperlink ref="AN102" r:id="rId289" display="https://www.youtube.com/watch?v=khvbkz4Qz3o"/>
    <hyperlink ref="AN103" r:id="rId290" display="https://www.youtube.com/watch?v=B7aGYBaKe40"/>
    <hyperlink ref="AN104" r:id="rId291" display="https://www.youtube.com/watch?v=RrethC8VR7Y"/>
    <hyperlink ref="AN105" r:id="rId292" display="https://www.youtube.com/watch?v=11JG5W3WfgM"/>
    <hyperlink ref="AN106" r:id="rId293" display="https://www.youtube.com/watch?v=CjHgiG9NGIU"/>
    <hyperlink ref="AN107" r:id="rId294" display="https://www.youtube.com/watch?v=gqigwlTccO0"/>
    <hyperlink ref="AN108" r:id="rId295" display="https://www.youtube.com/watch?v=XTuDJtZdMzc"/>
    <hyperlink ref="AN109" r:id="rId296" display="https://www.youtube.com/watch?v=3HlYCyJ2znc"/>
    <hyperlink ref="AN110" r:id="rId297" display="https://www.youtube.com/watch?v=3nso_KfY6AQ"/>
    <hyperlink ref="AN111" r:id="rId298" display="https://www.youtube.com/watch?v=EhPGph-dryk"/>
    <hyperlink ref="AN112" r:id="rId299" display="https://www.youtube.com/watch?v=8uQwhecKc88"/>
    <hyperlink ref="AN113" r:id="rId300" display="https://www.youtube.com/watch?v=u2TEDlIoZ8w"/>
    <hyperlink ref="AN114" r:id="rId301" display="https://www.youtube.com/watch?v=-P1ScLjrGzo"/>
    <hyperlink ref="AN115" r:id="rId302" display="https://www.youtube.com/watch?v=tSKQwG0-i_A"/>
    <hyperlink ref="AN116" r:id="rId303" display="https://www.youtube.com/watch?v=o90Yp54oxkc"/>
    <hyperlink ref="AN117" r:id="rId304" display="https://www.youtube.com/watch?v=mRQtNgHUzQs"/>
    <hyperlink ref="AN118" r:id="rId305" display="https://www.youtube.com/watch?v=ldwa4mme6rg"/>
    <hyperlink ref="AN119" r:id="rId306" display="https://www.youtube.com/watch?v=0nFP1kmGiGo"/>
    <hyperlink ref="AN120" r:id="rId307" display="https://www.youtube.com/watch?v=n1bYzo1ojfU"/>
    <hyperlink ref="AN121" r:id="rId308" display="https://www.youtube.com/watch?v=G9fq3BljjKo"/>
    <hyperlink ref="AN122" r:id="rId309" display="https://www.youtube.com/watch?v=-7yM0Av0au0"/>
    <hyperlink ref="AN123" r:id="rId310" display="https://www.youtube.com/watch?v=IFS5CSP5fRM"/>
    <hyperlink ref="AN124" r:id="rId311" display="https://www.youtube.com/watch?v=fVbprK-1lgU"/>
    <hyperlink ref="AN125" r:id="rId312" display="https://www.youtube.com/watch?v=pHs3M5ObElQ"/>
    <hyperlink ref="AN126" r:id="rId313" display="https://www.youtube.com/watch?v=Kk6uNlSkLj4"/>
    <hyperlink ref="AN127" r:id="rId314" display="https://www.youtube.com/watch?v=iPh1gFp1vBs"/>
    <hyperlink ref="AN128" r:id="rId315" display="https://www.youtube.com/watch?v=JIPfsP1PxBc"/>
    <hyperlink ref="AN129" r:id="rId316" display="https://www.youtube.com/watch?v=3Ar80sFzViw"/>
    <hyperlink ref="AN130" r:id="rId317" display="https://www.youtube.com/watch?v=npoh2osD8Pk"/>
    <hyperlink ref="AN131" r:id="rId318" display="https://www.youtube.com/watch?v=49PVGHmSp8E"/>
    <hyperlink ref="AN132" r:id="rId319" display="https://www.youtube.com/watch?v=ZYSjPZUqLdk"/>
    <hyperlink ref="AN133" r:id="rId320" display="https://www.youtube.com/watch?v=1KC7lctZYsA"/>
    <hyperlink ref="AN134" r:id="rId321" display="https://www.youtube.com/watch?v=reO1kYjSAu8"/>
    <hyperlink ref="AN135" r:id="rId322" display="https://www.youtube.com/watch?v=1_6dMpjXWMw"/>
    <hyperlink ref="AN136" r:id="rId323" display="https://www.youtube.com/watch?v=uJzpJBMQfy4"/>
    <hyperlink ref="AN137" r:id="rId324" display="https://www.youtube.com/watch?v=ZeRg80wKFkM"/>
    <hyperlink ref="AN138" r:id="rId325" display="https://www.youtube.com/watch?v=0Jx4BVJSdsw"/>
    <hyperlink ref="AN139" r:id="rId326" display="https://www.youtube.com/watch?v=2AWuhq1AR2k"/>
    <hyperlink ref="AN140" r:id="rId327" display="https://www.youtube.com/watch?v=KZNaAIuRqI4"/>
    <hyperlink ref="AN141" r:id="rId328" display="https://www.youtube.com/watch?v=P_znacxuhyU"/>
    <hyperlink ref="AN142" r:id="rId329" display="https://www.youtube.com/watch?v=X8SfB00WBRI"/>
    <hyperlink ref="AN143" r:id="rId330" display="https://www.youtube.com/watch?v=Hk1HtRYRco4"/>
    <hyperlink ref="AN144" r:id="rId331" display="https://www.youtube.com/watch?v=U0__P_ny77g"/>
    <hyperlink ref="AN145" r:id="rId332" display="https://www.youtube.com/watch?v=N_i8KWTo8Tg"/>
    <hyperlink ref="AN146" r:id="rId333" display="https://www.youtube.com/watch?v=wKILHsRvyJw"/>
    <hyperlink ref="AN147" r:id="rId334" display="https://www.youtube.com/watch?v=Vdxy2qakWAk"/>
    <hyperlink ref="AN148" r:id="rId335" display="https://www.youtube.com/watch?v=hboVyzo0NKA"/>
    <hyperlink ref="AN149" r:id="rId336" display="https://www.youtube.com/watch?v=0yqo-dZOJVE"/>
    <hyperlink ref="AN150" r:id="rId337" display="https://www.youtube.com/watch?v=I8ecTRhRITo"/>
    <hyperlink ref="AN151" r:id="rId338" display="https://www.youtube.com/watch?v=FEB9a_m8kr0"/>
    <hyperlink ref="AN152" r:id="rId339" display="https://www.youtube.com/watch?v=BUcu2xI8p1c"/>
    <hyperlink ref="AN153" r:id="rId340" display="https://www.youtube.com/watch?v=0eBU7SQTPQY"/>
    <hyperlink ref="AN154" r:id="rId341" display="https://www.youtube.com/watch?v=VZHCI2VBF2o"/>
    <hyperlink ref="AN155" r:id="rId342" display="https://www.youtube.com/watch?v=rxfIXIlBwoo"/>
    <hyperlink ref="AN156" r:id="rId343" display="https://www.youtube.com/watch?v=ErmKZ2N50k0"/>
    <hyperlink ref="AN157" r:id="rId344" display="https://www.youtube.com/watch?v=UvopPM-TBe8"/>
    <hyperlink ref="AN158" r:id="rId345" display="https://www.youtube.com/watch?v=tWiJEgSaHW8"/>
    <hyperlink ref="AN159" r:id="rId346" display="https://www.youtube.com/watch?v=A4DdLYb5AvQ"/>
    <hyperlink ref="AN160" r:id="rId347" display="https://www.youtube.com/watch?v=2-Xw0_2eMJg"/>
    <hyperlink ref="AN161" r:id="rId348" display="https://www.youtube.com/watch?v=fhyrNO_Z5pM"/>
    <hyperlink ref="AN162" r:id="rId349" display="https://www.youtube.com/watch?v=srPKzea_98c"/>
    <hyperlink ref="AN163" r:id="rId350" display="https://www.youtube.com/watch?v=G3d25A35hXQ"/>
    <hyperlink ref="AN164" r:id="rId351" display="https://www.youtube.com/watch?v=_UpTOfgUchI"/>
    <hyperlink ref="AN165" r:id="rId352" display="https://www.youtube.com/watch?v=viQnQYHVb8M"/>
    <hyperlink ref="AN166" r:id="rId353" display="https://www.youtube.com/watch?v=z6ZNrr_Qs7o"/>
    <hyperlink ref="AN167" r:id="rId354" display="https://www.youtube.com/watch?v=KsVN01g83fM"/>
    <hyperlink ref="AN168" r:id="rId355" display="https://www.youtube.com/watch?v=DvaHYChKIyk"/>
    <hyperlink ref="AN169" r:id="rId356" display="https://www.youtube.com/watch?v=qgYFoZP_mA8"/>
    <hyperlink ref="AN170" r:id="rId357" display="https://www.youtube.com/watch?v=7BDk5F3T8lY"/>
    <hyperlink ref="AN171" r:id="rId358" display="https://www.youtube.com/watch?v=UvpSX627zgc"/>
    <hyperlink ref="AN172" r:id="rId359" display="https://www.youtube.com/watch?v=LY4rcUoWOIE"/>
    <hyperlink ref="AN173" r:id="rId360" display="https://www.youtube.com/watch?v=s8ajUZ62v14"/>
    <hyperlink ref="AN174" r:id="rId361" display="https://www.youtube.com/watch?v=lrUrqfrX4Tc"/>
    <hyperlink ref="AN175" r:id="rId362" display="https://www.youtube.com/watch?v=tsFUcfVDxek"/>
    <hyperlink ref="AN176" r:id="rId363" display="https://www.youtube.com/watch?v=mdhYK_2lKY8"/>
    <hyperlink ref="AN177" r:id="rId364" display="https://www.youtube.com/watch?v=bbt3GQAE7Ys"/>
    <hyperlink ref="AN178" r:id="rId365" display="https://www.youtube.com/watch?v=H7P6p2P1HFI"/>
    <hyperlink ref="AN179" r:id="rId366" display="https://www.youtube.com/watch?v=b4ngtFIt4uA"/>
    <hyperlink ref="AN180" r:id="rId367" display="https://www.youtube.com/watch?v=R-9WgPaBRLY"/>
    <hyperlink ref="AN181" r:id="rId368" display="https://www.youtube.com/watch?v=Br4Q2pKHXss"/>
    <hyperlink ref="AN182" r:id="rId369" display="https://www.youtube.com/watch?v=GEMC2mwq1R8"/>
    <hyperlink ref="AN183" r:id="rId370" display="https://www.youtube.com/watch?v=faNa5_Rn1Mk"/>
    <hyperlink ref="AN184" r:id="rId371" display="https://www.youtube.com/watch?v=w9zQxwGCp3s"/>
    <hyperlink ref="AN185" r:id="rId372" display="https://www.youtube.com/watch?v=ciXnolumIhc"/>
    <hyperlink ref="AN186" r:id="rId373" display="https://www.youtube.com/watch?v=C2SmcalZroM"/>
    <hyperlink ref="AN187" r:id="rId374" display="https://www.youtube.com/watch?v=G4fd7T9IThk"/>
    <hyperlink ref="AN188" r:id="rId375" display="https://www.youtube.com/watch?v=HFBjCmCAHbo"/>
    <hyperlink ref="AN189" r:id="rId376" display="https://www.youtube.com/watch?v=OyMA9BM6tYQ"/>
    <hyperlink ref="AN190" r:id="rId377" display="https://www.youtube.com/watch?v=oHmKWUYoFr0"/>
    <hyperlink ref="AN191" r:id="rId378" display="https://www.youtube.com/watch?v=mZ7Pbg7jf54"/>
  </hyperlinks>
  <printOptions/>
  <pageMargins left="0.7" right="0.7" top="0.75" bottom="0.75" header="0.3" footer="0.3"/>
  <pageSetup horizontalDpi="600" verticalDpi="600" orientation="portrait" r:id="rId382"/>
  <legacyDrawing r:id="rId380"/>
  <tableParts>
    <tablePart r:id="rId38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50</v>
      </c>
    </row>
    <row r="2" ht="15" customHeight="1"/>
    <row r="3" ht="15" customHeight="1">
      <c r="A3" s="30" t="s">
        <v>51</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29.140625" style="0" bestFit="1" customWidth="1"/>
    <col min="30" max="30" width="33.57421875" style="0" bestFit="1" customWidth="1"/>
    <col min="31" max="31" width="18.57421875" style="0" bestFit="1" customWidth="1"/>
    <col min="32" max="32" width="22.28125" style="0" bestFit="1" customWidth="1"/>
    <col min="33" max="33" width="16.8515625" style="0" bestFit="1" customWidth="1"/>
    <col min="34" max="34" width="15.421875" style="0" bestFit="1" customWidth="1"/>
    <col min="35" max="35" width="17.140625" style="0" bestFit="1" customWidth="1"/>
  </cols>
  <sheetData>
    <row r="1" spans="2:24" ht="15">
      <c r="B1" s="53" t="s">
        <v>40</v>
      </c>
      <c r="C1" s="54"/>
      <c r="D1" s="54"/>
      <c r="E1" s="55"/>
      <c r="F1" s="51" t="s">
        <v>44</v>
      </c>
      <c r="G1" s="56" t="s">
        <v>45</v>
      </c>
      <c r="H1" s="57"/>
      <c r="I1" s="58" t="s">
        <v>41</v>
      </c>
      <c r="J1" s="59"/>
      <c r="K1" s="60" t="s">
        <v>43</v>
      </c>
      <c r="L1" s="61"/>
      <c r="M1" s="61"/>
      <c r="N1" s="61"/>
      <c r="O1" s="61"/>
      <c r="P1" s="61"/>
      <c r="Q1" s="61"/>
      <c r="R1" s="61"/>
      <c r="S1" s="61"/>
      <c r="T1" s="61"/>
      <c r="U1" s="61"/>
      <c r="V1" s="61"/>
      <c r="W1" s="61"/>
      <c r="X1" s="61"/>
    </row>
    <row r="2" spans="1:35" s="13" customFormat="1" ht="30" customHeight="1">
      <c r="A2" s="11" t="s">
        <v>145</v>
      </c>
      <c r="B2" s="13" t="s">
        <v>21</v>
      </c>
      <c r="C2" s="13" t="s">
        <v>20</v>
      </c>
      <c r="D2" s="13" t="s">
        <v>11</v>
      </c>
      <c r="E2" s="13" t="s">
        <v>146</v>
      </c>
      <c r="F2" s="13" t="s">
        <v>47</v>
      </c>
      <c r="G2" s="13" t="s">
        <v>168</v>
      </c>
      <c r="H2" s="13" t="s">
        <v>169</v>
      </c>
      <c r="I2" s="13" t="s">
        <v>12</v>
      </c>
      <c r="J2" s="13" t="s">
        <v>167</v>
      </c>
      <c r="K2" s="13" t="s">
        <v>147</v>
      </c>
      <c r="L2" s="13" t="s">
        <v>149</v>
      </c>
      <c r="M2" s="13" t="s">
        <v>150</v>
      </c>
      <c r="N2" s="13" t="s">
        <v>151</v>
      </c>
      <c r="O2" s="13" t="s">
        <v>152</v>
      </c>
      <c r="P2" s="13" t="s">
        <v>171</v>
      </c>
      <c r="Q2" s="13" t="s">
        <v>172</v>
      </c>
      <c r="R2" s="13" t="s">
        <v>153</v>
      </c>
      <c r="S2" s="13" t="s">
        <v>154</v>
      </c>
      <c r="T2" s="13" t="s">
        <v>155</v>
      </c>
      <c r="U2" s="13" t="s">
        <v>156</v>
      </c>
      <c r="V2" s="13" t="s">
        <v>157</v>
      </c>
      <c r="W2" s="13" t="s">
        <v>158</v>
      </c>
      <c r="X2" s="13" t="s">
        <v>159</v>
      </c>
      <c r="Y2" s="52" t="s">
        <v>4774</v>
      </c>
      <c r="Z2" s="52" t="s">
        <v>4775</v>
      </c>
      <c r="AA2" s="52" t="s">
        <v>4776</v>
      </c>
      <c r="AB2" s="52" t="s">
        <v>4777</v>
      </c>
      <c r="AC2" s="52" t="s">
        <v>4778</v>
      </c>
      <c r="AD2" s="52" t="s">
        <v>4779</v>
      </c>
      <c r="AE2" s="52" t="s">
        <v>4780</v>
      </c>
      <c r="AF2" s="52" t="s">
        <v>4781</v>
      </c>
      <c r="AG2" s="52" t="s">
        <v>4784</v>
      </c>
      <c r="AH2" s="13" t="s">
        <v>4808</v>
      </c>
      <c r="AI2" s="13" t="s">
        <v>4878</v>
      </c>
    </row>
    <row r="3" spans="1:35" ht="15">
      <c r="A3" s="82" t="s">
        <v>3041</v>
      </c>
      <c r="B3" s="66" t="s">
        <v>3051</v>
      </c>
      <c r="C3" s="66" t="s">
        <v>57</v>
      </c>
      <c r="D3" s="100"/>
      <c r="E3" s="99"/>
      <c r="F3" s="101" t="s">
        <v>4908</v>
      </c>
      <c r="G3" s="102"/>
      <c r="H3" s="102"/>
      <c r="I3" s="103">
        <v>3</v>
      </c>
      <c r="J3" s="104"/>
      <c r="K3" s="48"/>
      <c r="L3" s="48"/>
      <c r="M3" s="48"/>
      <c r="N3" s="48"/>
      <c r="O3" s="48"/>
      <c r="P3" s="49"/>
      <c r="Q3" s="49"/>
      <c r="R3" s="48"/>
      <c r="S3" s="48"/>
      <c r="T3" s="48"/>
      <c r="U3" s="48"/>
      <c r="V3" s="48"/>
      <c r="W3" s="49"/>
      <c r="X3" s="49"/>
      <c r="Y3" s="48"/>
      <c r="Z3" s="49"/>
      <c r="AA3" s="48"/>
      <c r="AB3" s="49"/>
      <c r="AC3" s="48"/>
      <c r="AD3" s="49"/>
      <c r="AE3" s="48"/>
      <c r="AF3" s="49"/>
      <c r="AG3" s="48"/>
      <c r="AH3" s="112" t="s">
        <v>4809</v>
      </c>
      <c r="AI3" s="112" t="s">
        <v>4879</v>
      </c>
    </row>
    <row r="4" spans="1:35" ht="15">
      <c r="A4" s="82" t="s">
        <v>3042</v>
      </c>
      <c r="B4" s="66" t="s">
        <v>3052</v>
      </c>
      <c r="C4" s="66" t="s">
        <v>57</v>
      </c>
      <c r="D4" s="106"/>
      <c r="E4" s="105"/>
      <c r="F4" s="107" t="s">
        <v>4909</v>
      </c>
      <c r="G4" s="108"/>
      <c r="H4" s="108"/>
      <c r="I4" s="109">
        <v>4</v>
      </c>
      <c r="J4" s="110"/>
      <c r="K4" s="48">
        <v>25</v>
      </c>
      <c r="L4" s="48">
        <v>17</v>
      </c>
      <c r="M4" s="48">
        <v>57</v>
      </c>
      <c r="N4" s="48">
        <v>74</v>
      </c>
      <c r="O4" s="48">
        <v>0</v>
      </c>
      <c r="P4" s="49" t="s">
        <v>3070</v>
      </c>
      <c r="Q4" s="49" t="s">
        <v>3070</v>
      </c>
      <c r="R4" s="48">
        <v>1</v>
      </c>
      <c r="S4" s="48">
        <v>0</v>
      </c>
      <c r="T4" s="48">
        <v>25</v>
      </c>
      <c r="U4" s="48">
        <v>74</v>
      </c>
      <c r="V4" s="48">
        <v>10</v>
      </c>
      <c r="W4" s="49">
        <v>4.1728</v>
      </c>
      <c r="X4" s="49">
        <v>0.09</v>
      </c>
      <c r="Y4" s="48">
        <v>41</v>
      </c>
      <c r="Z4" s="49">
        <v>1.8535262206148282</v>
      </c>
      <c r="AA4" s="48">
        <v>3</v>
      </c>
      <c r="AB4" s="49">
        <v>0.13562386980108498</v>
      </c>
      <c r="AC4" s="48">
        <v>0</v>
      </c>
      <c r="AD4" s="49">
        <v>0</v>
      </c>
      <c r="AE4" s="48">
        <v>2168</v>
      </c>
      <c r="AF4" s="49">
        <v>98.01084990958408</v>
      </c>
      <c r="AG4" s="48">
        <v>2212</v>
      </c>
      <c r="AH4" s="112" t="s">
        <v>4810</v>
      </c>
      <c r="AI4" s="112" t="s">
        <v>4880</v>
      </c>
    </row>
    <row r="5" spans="1:35" ht="15">
      <c r="A5" s="82" t="s">
        <v>3043</v>
      </c>
      <c r="B5" s="66" t="s">
        <v>3053</v>
      </c>
      <c r="C5" s="66" t="s">
        <v>57</v>
      </c>
      <c r="D5" s="106"/>
      <c r="E5" s="105"/>
      <c r="F5" s="107" t="s">
        <v>4910</v>
      </c>
      <c r="G5" s="108"/>
      <c r="H5" s="108"/>
      <c r="I5" s="109">
        <v>5</v>
      </c>
      <c r="J5" s="110"/>
      <c r="K5" s="48">
        <v>23</v>
      </c>
      <c r="L5" s="48">
        <v>32</v>
      </c>
      <c r="M5" s="48">
        <v>94</v>
      </c>
      <c r="N5" s="48">
        <v>126</v>
      </c>
      <c r="O5" s="48">
        <v>0</v>
      </c>
      <c r="P5" s="49" t="s">
        <v>3070</v>
      </c>
      <c r="Q5" s="49" t="s">
        <v>3070</v>
      </c>
      <c r="R5" s="48">
        <v>1</v>
      </c>
      <c r="S5" s="48">
        <v>0</v>
      </c>
      <c r="T5" s="48">
        <v>23</v>
      </c>
      <c r="U5" s="48">
        <v>126</v>
      </c>
      <c r="V5" s="48">
        <v>6</v>
      </c>
      <c r="W5" s="49">
        <v>2.381853</v>
      </c>
      <c r="X5" s="49">
        <v>0.17391304347826086</v>
      </c>
      <c r="Y5" s="48">
        <v>125</v>
      </c>
      <c r="Z5" s="49">
        <v>3.8367096378146104</v>
      </c>
      <c r="AA5" s="48">
        <v>58</v>
      </c>
      <c r="AB5" s="49">
        <v>1.780233271945979</v>
      </c>
      <c r="AC5" s="48">
        <v>0</v>
      </c>
      <c r="AD5" s="49">
        <v>0</v>
      </c>
      <c r="AE5" s="48">
        <v>3075</v>
      </c>
      <c r="AF5" s="49">
        <v>94.3830570902394</v>
      </c>
      <c r="AG5" s="48">
        <v>3258</v>
      </c>
      <c r="AH5" s="112" t="s">
        <v>4811</v>
      </c>
      <c r="AI5" s="112" t="s">
        <v>4881</v>
      </c>
    </row>
    <row r="6" spans="1:35" ht="15">
      <c r="A6" s="82" t="s">
        <v>3044</v>
      </c>
      <c r="B6" s="66" t="s">
        <v>3054</v>
      </c>
      <c r="C6" s="66" t="s">
        <v>57</v>
      </c>
      <c r="D6" s="106"/>
      <c r="E6" s="105"/>
      <c r="F6" s="107" t="s">
        <v>4911</v>
      </c>
      <c r="G6" s="108"/>
      <c r="H6" s="108"/>
      <c r="I6" s="109">
        <v>6</v>
      </c>
      <c r="J6" s="110"/>
      <c r="K6" s="48">
        <v>22</v>
      </c>
      <c r="L6" s="48">
        <v>41</v>
      </c>
      <c r="M6" s="48">
        <v>29</v>
      </c>
      <c r="N6" s="48">
        <v>70</v>
      </c>
      <c r="O6" s="48">
        <v>0</v>
      </c>
      <c r="P6" s="49" t="s">
        <v>3070</v>
      </c>
      <c r="Q6" s="49" t="s">
        <v>3070</v>
      </c>
      <c r="R6" s="48">
        <v>1</v>
      </c>
      <c r="S6" s="48">
        <v>0</v>
      </c>
      <c r="T6" s="48">
        <v>22</v>
      </c>
      <c r="U6" s="48">
        <v>70</v>
      </c>
      <c r="V6" s="48">
        <v>5</v>
      </c>
      <c r="W6" s="49">
        <v>2.049587</v>
      </c>
      <c r="X6" s="49">
        <v>0.21645021645021645</v>
      </c>
      <c r="Y6" s="48">
        <v>127</v>
      </c>
      <c r="Z6" s="49">
        <v>4.414320472714634</v>
      </c>
      <c r="AA6" s="48">
        <v>49</v>
      </c>
      <c r="AB6" s="49">
        <v>1.70316301703163</v>
      </c>
      <c r="AC6" s="48">
        <v>0</v>
      </c>
      <c r="AD6" s="49">
        <v>0</v>
      </c>
      <c r="AE6" s="48">
        <v>2701</v>
      </c>
      <c r="AF6" s="49">
        <v>93.88251651025374</v>
      </c>
      <c r="AG6" s="48">
        <v>2877</v>
      </c>
      <c r="AH6" s="112" t="s">
        <v>4812</v>
      </c>
      <c r="AI6" s="112" t="s">
        <v>4882</v>
      </c>
    </row>
    <row r="7" spans="1:35" ht="15">
      <c r="A7" s="82" t="s">
        <v>3045</v>
      </c>
      <c r="B7" s="66" t="s">
        <v>3055</v>
      </c>
      <c r="C7" s="66" t="s">
        <v>57</v>
      </c>
      <c r="D7" s="106"/>
      <c r="E7" s="105"/>
      <c r="F7" s="107" t="s">
        <v>4912</v>
      </c>
      <c r="G7" s="108"/>
      <c r="H7" s="108"/>
      <c r="I7" s="109">
        <v>7</v>
      </c>
      <c r="J7" s="110"/>
      <c r="K7" s="48">
        <v>22</v>
      </c>
      <c r="L7" s="48">
        <v>15</v>
      </c>
      <c r="M7" s="48">
        <v>106</v>
      </c>
      <c r="N7" s="48">
        <v>121</v>
      </c>
      <c r="O7" s="48">
        <v>0</v>
      </c>
      <c r="P7" s="49" t="s">
        <v>3070</v>
      </c>
      <c r="Q7" s="49" t="s">
        <v>3070</v>
      </c>
      <c r="R7" s="48">
        <v>1</v>
      </c>
      <c r="S7" s="48">
        <v>0</v>
      </c>
      <c r="T7" s="48">
        <v>22</v>
      </c>
      <c r="U7" s="48">
        <v>121</v>
      </c>
      <c r="V7" s="48">
        <v>6</v>
      </c>
      <c r="W7" s="49">
        <v>2.512397</v>
      </c>
      <c r="X7" s="49">
        <v>0.15584415584415584</v>
      </c>
      <c r="Y7" s="48">
        <v>104</v>
      </c>
      <c r="Z7" s="49">
        <v>4.105803395183576</v>
      </c>
      <c r="AA7" s="48">
        <v>28</v>
      </c>
      <c r="AB7" s="49">
        <v>1.1054086063955784</v>
      </c>
      <c r="AC7" s="48">
        <v>0</v>
      </c>
      <c r="AD7" s="49">
        <v>0</v>
      </c>
      <c r="AE7" s="48">
        <v>2401</v>
      </c>
      <c r="AF7" s="49">
        <v>94.78878799842084</v>
      </c>
      <c r="AG7" s="48">
        <v>2533</v>
      </c>
      <c r="AH7" s="112" t="s">
        <v>4813</v>
      </c>
      <c r="AI7" s="112" t="s">
        <v>4883</v>
      </c>
    </row>
    <row r="8" spans="1:35" ht="15">
      <c r="A8" s="82" t="s">
        <v>3046</v>
      </c>
      <c r="B8" s="66" t="s">
        <v>3056</v>
      </c>
      <c r="C8" s="66" t="s">
        <v>57</v>
      </c>
      <c r="D8" s="106"/>
      <c r="E8" s="105"/>
      <c r="F8" s="107" t="s">
        <v>4913</v>
      </c>
      <c r="G8" s="108"/>
      <c r="H8" s="108"/>
      <c r="I8" s="109">
        <v>8</v>
      </c>
      <c r="J8" s="110"/>
      <c r="K8" s="48">
        <v>20</v>
      </c>
      <c r="L8" s="48">
        <v>37</v>
      </c>
      <c r="M8" s="48">
        <v>25</v>
      </c>
      <c r="N8" s="48">
        <v>62</v>
      </c>
      <c r="O8" s="48">
        <v>0</v>
      </c>
      <c r="P8" s="49" t="s">
        <v>3070</v>
      </c>
      <c r="Q8" s="49" t="s">
        <v>3070</v>
      </c>
      <c r="R8" s="48">
        <v>1</v>
      </c>
      <c r="S8" s="48">
        <v>0</v>
      </c>
      <c r="T8" s="48">
        <v>20</v>
      </c>
      <c r="U8" s="48">
        <v>62</v>
      </c>
      <c r="V8" s="48">
        <v>4</v>
      </c>
      <c r="W8" s="49">
        <v>1.915</v>
      </c>
      <c r="X8" s="49">
        <v>0.25263157894736843</v>
      </c>
      <c r="Y8" s="48">
        <v>62</v>
      </c>
      <c r="Z8" s="49">
        <v>4.0129449838187705</v>
      </c>
      <c r="AA8" s="48">
        <v>24</v>
      </c>
      <c r="AB8" s="49">
        <v>1.5533980582524272</v>
      </c>
      <c r="AC8" s="48">
        <v>0</v>
      </c>
      <c r="AD8" s="49">
        <v>0</v>
      </c>
      <c r="AE8" s="48">
        <v>1459</v>
      </c>
      <c r="AF8" s="49">
        <v>94.4336569579288</v>
      </c>
      <c r="AG8" s="48">
        <v>1545</v>
      </c>
      <c r="AH8" s="112" t="s">
        <v>4814</v>
      </c>
      <c r="AI8" s="112" t="s">
        <v>4884</v>
      </c>
    </row>
    <row r="9" spans="1:35" ht="15">
      <c r="A9" s="82" t="s">
        <v>3047</v>
      </c>
      <c r="B9" s="66" t="s">
        <v>3057</v>
      </c>
      <c r="C9" s="66" t="s">
        <v>57</v>
      </c>
      <c r="D9" s="106"/>
      <c r="E9" s="105"/>
      <c r="F9" s="107" t="s">
        <v>4914</v>
      </c>
      <c r="G9" s="108"/>
      <c r="H9" s="108"/>
      <c r="I9" s="109">
        <v>9</v>
      </c>
      <c r="J9" s="110"/>
      <c r="K9" s="48">
        <v>20</v>
      </c>
      <c r="L9" s="48">
        <v>26</v>
      </c>
      <c r="M9" s="48">
        <v>19</v>
      </c>
      <c r="N9" s="48">
        <v>45</v>
      </c>
      <c r="O9" s="48">
        <v>0</v>
      </c>
      <c r="P9" s="49" t="s">
        <v>3070</v>
      </c>
      <c r="Q9" s="49" t="s">
        <v>3070</v>
      </c>
      <c r="R9" s="48">
        <v>1</v>
      </c>
      <c r="S9" s="48">
        <v>0</v>
      </c>
      <c r="T9" s="48">
        <v>20</v>
      </c>
      <c r="U9" s="48">
        <v>45</v>
      </c>
      <c r="V9" s="48">
        <v>6</v>
      </c>
      <c r="W9" s="49">
        <v>2.46</v>
      </c>
      <c r="X9" s="49">
        <v>0.16842105263157894</v>
      </c>
      <c r="Y9" s="48">
        <v>114</v>
      </c>
      <c r="Z9" s="49">
        <v>4.337899543378995</v>
      </c>
      <c r="AA9" s="48">
        <v>34</v>
      </c>
      <c r="AB9" s="49">
        <v>1.2937595129375952</v>
      </c>
      <c r="AC9" s="48">
        <v>0</v>
      </c>
      <c r="AD9" s="49">
        <v>0</v>
      </c>
      <c r="AE9" s="48">
        <v>2480</v>
      </c>
      <c r="AF9" s="49">
        <v>94.3683409436834</v>
      </c>
      <c r="AG9" s="48">
        <v>2628</v>
      </c>
      <c r="AH9" s="112" t="s">
        <v>4815</v>
      </c>
      <c r="AI9" s="112" t="s">
        <v>4885</v>
      </c>
    </row>
    <row r="10" spans="1:35" ht="14.25" customHeight="1">
      <c r="A10" s="82" t="s">
        <v>3048</v>
      </c>
      <c r="B10" s="66" t="s">
        <v>3058</v>
      </c>
      <c r="C10" s="66" t="s">
        <v>57</v>
      </c>
      <c r="D10" s="106"/>
      <c r="E10" s="105"/>
      <c r="F10" s="107" t="s">
        <v>4915</v>
      </c>
      <c r="G10" s="108"/>
      <c r="H10" s="108"/>
      <c r="I10" s="109">
        <v>10</v>
      </c>
      <c r="J10" s="110"/>
      <c r="K10" s="48">
        <v>14</v>
      </c>
      <c r="L10" s="48">
        <v>6</v>
      </c>
      <c r="M10" s="48">
        <v>202</v>
      </c>
      <c r="N10" s="48">
        <v>208</v>
      </c>
      <c r="O10" s="48">
        <v>0</v>
      </c>
      <c r="P10" s="49" t="s">
        <v>3070</v>
      </c>
      <c r="Q10" s="49" t="s">
        <v>3070</v>
      </c>
      <c r="R10" s="48">
        <v>1</v>
      </c>
      <c r="S10" s="48">
        <v>0</v>
      </c>
      <c r="T10" s="48">
        <v>14</v>
      </c>
      <c r="U10" s="48">
        <v>208</v>
      </c>
      <c r="V10" s="48">
        <v>5</v>
      </c>
      <c r="W10" s="49">
        <v>2.234694</v>
      </c>
      <c r="X10" s="49">
        <v>0.23076923076923078</v>
      </c>
      <c r="Y10" s="48">
        <v>39</v>
      </c>
      <c r="Z10" s="49">
        <v>2.9323308270676693</v>
      </c>
      <c r="AA10" s="48">
        <v>31</v>
      </c>
      <c r="AB10" s="49">
        <v>2.330827067669173</v>
      </c>
      <c r="AC10" s="48">
        <v>0</v>
      </c>
      <c r="AD10" s="49">
        <v>0</v>
      </c>
      <c r="AE10" s="48">
        <v>1260</v>
      </c>
      <c r="AF10" s="49">
        <v>94.73684210526316</v>
      </c>
      <c r="AG10" s="48">
        <v>1330</v>
      </c>
      <c r="AH10" s="112" t="s">
        <v>4816</v>
      </c>
      <c r="AI10" s="112" t="s">
        <v>4886</v>
      </c>
    </row>
    <row r="11" spans="1:35" ht="15">
      <c r="A11" s="82" t="s">
        <v>3049</v>
      </c>
      <c r="B11" s="66" t="s">
        <v>3059</v>
      </c>
      <c r="C11" s="66" t="s">
        <v>57</v>
      </c>
      <c r="D11" s="106"/>
      <c r="E11" s="105"/>
      <c r="F11" s="107" t="s">
        <v>4916</v>
      </c>
      <c r="G11" s="108"/>
      <c r="H11" s="108"/>
      <c r="I11" s="109">
        <v>11</v>
      </c>
      <c r="J11" s="110"/>
      <c r="K11" s="48">
        <v>10</v>
      </c>
      <c r="L11" s="48">
        <v>7</v>
      </c>
      <c r="M11" s="48">
        <v>14</v>
      </c>
      <c r="N11" s="48">
        <v>21</v>
      </c>
      <c r="O11" s="48">
        <v>0</v>
      </c>
      <c r="P11" s="49" t="s">
        <v>3070</v>
      </c>
      <c r="Q11" s="49" t="s">
        <v>3070</v>
      </c>
      <c r="R11" s="48">
        <v>1</v>
      </c>
      <c r="S11" s="48">
        <v>0</v>
      </c>
      <c r="T11" s="48">
        <v>10</v>
      </c>
      <c r="U11" s="48">
        <v>21</v>
      </c>
      <c r="V11" s="48">
        <v>6</v>
      </c>
      <c r="W11" s="49">
        <v>2.62</v>
      </c>
      <c r="X11" s="49">
        <v>0.2222222222222222</v>
      </c>
      <c r="Y11" s="48">
        <v>36</v>
      </c>
      <c r="Z11" s="49">
        <v>3.377110694183865</v>
      </c>
      <c r="AA11" s="48">
        <v>14</v>
      </c>
      <c r="AB11" s="49">
        <v>1.3133208255159474</v>
      </c>
      <c r="AC11" s="48">
        <v>0</v>
      </c>
      <c r="AD11" s="49">
        <v>0</v>
      </c>
      <c r="AE11" s="48">
        <v>1016</v>
      </c>
      <c r="AF11" s="49">
        <v>95.30956848030019</v>
      </c>
      <c r="AG11" s="48">
        <v>1066</v>
      </c>
      <c r="AH11" s="112" t="s">
        <v>4817</v>
      </c>
      <c r="AI11" s="112" t="s">
        <v>4887</v>
      </c>
    </row>
    <row r="12" spans="1:35" ht="15">
      <c r="A12" s="82" t="s">
        <v>3050</v>
      </c>
      <c r="B12" s="66" t="s">
        <v>3060</v>
      </c>
      <c r="C12" s="66" t="s">
        <v>57</v>
      </c>
      <c r="D12" s="106"/>
      <c r="E12" s="105"/>
      <c r="F12" s="107" t="s">
        <v>4917</v>
      </c>
      <c r="G12" s="108"/>
      <c r="H12" s="108"/>
      <c r="I12" s="109">
        <v>12</v>
      </c>
      <c r="J12" s="110"/>
      <c r="K12" s="48">
        <v>2</v>
      </c>
      <c r="L12" s="48">
        <v>1</v>
      </c>
      <c r="M12" s="48">
        <v>0</v>
      </c>
      <c r="N12" s="48">
        <v>1</v>
      </c>
      <c r="O12" s="48">
        <v>0</v>
      </c>
      <c r="P12" s="49" t="s">
        <v>3070</v>
      </c>
      <c r="Q12" s="49" t="s">
        <v>3070</v>
      </c>
      <c r="R12" s="48">
        <v>1</v>
      </c>
      <c r="S12" s="48">
        <v>0</v>
      </c>
      <c r="T12" s="48">
        <v>2</v>
      </c>
      <c r="U12" s="48">
        <v>1</v>
      </c>
      <c r="V12" s="48">
        <v>1</v>
      </c>
      <c r="W12" s="49">
        <v>0.5</v>
      </c>
      <c r="X12" s="49">
        <v>1</v>
      </c>
      <c r="Y12" s="48">
        <v>1</v>
      </c>
      <c r="Z12" s="49">
        <v>1.1111111111111112</v>
      </c>
      <c r="AA12" s="48">
        <v>0</v>
      </c>
      <c r="AB12" s="49">
        <v>0</v>
      </c>
      <c r="AC12" s="48">
        <v>0</v>
      </c>
      <c r="AD12" s="49">
        <v>0</v>
      </c>
      <c r="AE12" s="48">
        <v>89</v>
      </c>
      <c r="AF12" s="49">
        <v>98.88888888888889</v>
      </c>
      <c r="AG12" s="48">
        <v>90</v>
      </c>
      <c r="AH12" s="112" t="s">
        <v>4818</v>
      </c>
      <c r="AI12" s="112" t="s">
        <v>4877</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145</v>
      </c>
      <c r="B1" s="11" t="s">
        <v>5</v>
      </c>
      <c r="C1" s="11" t="s">
        <v>148</v>
      </c>
    </row>
    <row r="2" spans="1:3" ht="15">
      <c r="A2" s="79" t="s">
        <v>3041</v>
      </c>
      <c r="B2" s="112" t="s">
        <v>1770</v>
      </c>
      <c r="C2" s="79">
        <f>VLOOKUP(GroupVertices[[#This Row],[Vertex]],Vertices[],MATCH("ID",Vertices[[#Headers],[Vertex]:[Top Word Pairs in Description by Salience]],0),FALSE)</f>
        <v>161</v>
      </c>
    </row>
    <row r="3" spans="1:3" ht="15">
      <c r="A3" s="79" t="s">
        <v>3041</v>
      </c>
      <c r="B3" s="112" t="s">
        <v>1771</v>
      </c>
      <c r="C3" s="79">
        <f>VLOOKUP(GroupVertices[[#This Row],[Vertex]],Vertices[],MATCH("ID",Vertices[[#Headers],[Vertex]:[Top Word Pairs in Description by Salience]],0),FALSE)</f>
        <v>162</v>
      </c>
    </row>
    <row r="4" spans="1:3" ht="15">
      <c r="A4" s="79" t="s">
        <v>3041</v>
      </c>
      <c r="B4" s="112" t="s">
        <v>1772</v>
      </c>
      <c r="C4" s="79">
        <f>VLOOKUP(GroupVertices[[#This Row],[Vertex]],Vertices[],MATCH("ID",Vertices[[#Headers],[Vertex]:[Top Word Pairs in Description by Salience]],0),FALSE)</f>
        <v>163</v>
      </c>
    </row>
    <row r="5" spans="1:3" ht="15">
      <c r="A5" s="79" t="s">
        <v>3041</v>
      </c>
      <c r="B5" s="112" t="s">
        <v>1773</v>
      </c>
      <c r="C5" s="79">
        <f>VLOOKUP(GroupVertices[[#This Row],[Vertex]],Vertices[],MATCH("ID",Vertices[[#Headers],[Vertex]:[Top Word Pairs in Description by Salience]],0),FALSE)</f>
        <v>164</v>
      </c>
    </row>
    <row r="6" spans="1:3" ht="15">
      <c r="A6" s="79" t="s">
        <v>3041</v>
      </c>
      <c r="B6" s="112" t="s">
        <v>1774</v>
      </c>
      <c r="C6" s="79">
        <f>VLOOKUP(GroupVertices[[#This Row],[Vertex]],Vertices[],MATCH("ID",Vertices[[#Headers],[Vertex]:[Top Word Pairs in Description by Salience]],0),FALSE)</f>
        <v>165</v>
      </c>
    </row>
    <row r="7" spans="1:3" ht="15">
      <c r="A7" s="79" t="s">
        <v>3041</v>
      </c>
      <c r="B7" s="112" t="s">
        <v>1775</v>
      </c>
      <c r="C7" s="79">
        <f>VLOOKUP(GroupVertices[[#This Row],[Vertex]],Vertices[],MATCH("ID",Vertices[[#Headers],[Vertex]:[Top Word Pairs in Description by Salience]],0),FALSE)</f>
        <v>166</v>
      </c>
    </row>
    <row r="8" spans="1:3" ht="15">
      <c r="A8" s="79" t="s">
        <v>3041</v>
      </c>
      <c r="B8" s="112" t="s">
        <v>1776</v>
      </c>
      <c r="C8" s="79">
        <f>VLOOKUP(GroupVertices[[#This Row],[Vertex]],Vertices[],MATCH("ID",Vertices[[#Headers],[Vertex]:[Top Word Pairs in Description by Salience]],0),FALSE)</f>
        <v>167</v>
      </c>
    </row>
    <row r="9" spans="1:3" ht="15">
      <c r="A9" s="79" t="s">
        <v>3041</v>
      </c>
      <c r="B9" s="112" t="s">
        <v>1777</v>
      </c>
      <c r="C9" s="79">
        <f>VLOOKUP(GroupVertices[[#This Row],[Vertex]],Vertices[],MATCH("ID",Vertices[[#Headers],[Vertex]:[Top Word Pairs in Description by Salience]],0),FALSE)</f>
        <v>168</v>
      </c>
    </row>
    <row r="10" spans="1:3" ht="15">
      <c r="A10" s="79" t="s">
        <v>3041</v>
      </c>
      <c r="B10" s="112" t="s">
        <v>1778</v>
      </c>
      <c r="C10" s="79">
        <f>VLOOKUP(GroupVertices[[#This Row],[Vertex]],Vertices[],MATCH("ID",Vertices[[#Headers],[Vertex]:[Top Word Pairs in Description by Salience]],0),FALSE)</f>
        <v>169</v>
      </c>
    </row>
    <row r="11" spans="1:3" ht="15">
      <c r="A11" s="79" t="s">
        <v>3041</v>
      </c>
      <c r="B11" s="112" t="s">
        <v>1779</v>
      </c>
      <c r="C11" s="79">
        <f>VLOOKUP(GroupVertices[[#This Row],[Vertex]],Vertices[],MATCH("ID",Vertices[[#Headers],[Vertex]:[Top Word Pairs in Description by Salience]],0),FALSE)</f>
        <v>170</v>
      </c>
    </row>
    <row r="12" spans="1:3" ht="15">
      <c r="A12" s="79" t="s">
        <v>3041</v>
      </c>
      <c r="B12" s="112" t="s">
        <v>1780</v>
      </c>
      <c r="C12" s="79">
        <f>VLOOKUP(GroupVertices[[#This Row],[Vertex]],Vertices[],MATCH("ID",Vertices[[#Headers],[Vertex]:[Top Word Pairs in Description by Salience]],0),FALSE)</f>
        <v>171</v>
      </c>
    </row>
    <row r="13" spans="1:3" ht="15">
      <c r="A13" s="79" t="s">
        <v>3041</v>
      </c>
      <c r="B13" s="112" t="s">
        <v>1781</v>
      </c>
      <c r="C13" s="79">
        <f>VLOOKUP(GroupVertices[[#This Row],[Vertex]],Vertices[],MATCH("ID",Vertices[[#Headers],[Vertex]:[Top Word Pairs in Description by Salience]],0),FALSE)</f>
        <v>172</v>
      </c>
    </row>
    <row r="14" spans="1:3" ht="15">
      <c r="A14" s="79" t="s">
        <v>3041</v>
      </c>
      <c r="B14" s="112" t="s">
        <v>1782</v>
      </c>
      <c r="C14" s="79">
        <f>VLOOKUP(GroupVertices[[#This Row],[Vertex]],Vertices[],MATCH("ID",Vertices[[#Headers],[Vertex]:[Top Word Pairs in Description by Salience]],0),FALSE)</f>
        <v>173</v>
      </c>
    </row>
    <row r="15" spans="1:3" ht="15">
      <c r="A15" s="79" t="s">
        <v>3041</v>
      </c>
      <c r="B15" s="112" t="s">
        <v>1783</v>
      </c>
      <c r="C15" s="79">
        <f>VLOOKUP(GroupVertices[[#This Row],[Vertex]],Vertices[],MATCH("ID",Vertices[[#Headers],[Vertex]:[Top Word Pairs in Description by Salience]],0),FALSE)</f>
        <v>174</v>
      </c>
    </row>
    <row r="16" spans="1:3" ht="15">
      <c r="A16" s="79" t="s">
        <v>3041</v>
      </c>
      <c r="B16" s="112" t="s">
        <v>1784</v>
      </c>
      <c r="C16" s="79">
        <f>VLOOKUP(GroupVertices[[#This Row],[Vertex]],Vertices[],MATCH("ID",Vertices[[#Headers],[Vertex]:[Top Word Pairs in Description by Salience]],0),FALSE)</f>
        <v>175</v>
      </c>
    </row>
    <row r="17" spans="1:3" ht="15">
      <c r="A17" s="79" t="s">
        <v>3041</v>
      </c>
      <c r="B17" s="112" t="s">
        <v>1785</v>
      </c>
      <c r="C17" s="79">
        <f>VLOOKUP(GroupVertices[[#This Row],[Vertex]],Vertices[],MATCH("ID",Vertices[[#Headers],[Vertex]:[Top Word Pairs in Description by Salience]],0),FALSE)</f>
        <v>176</v>
      </c>
    </row>
    <row r="18" spans="1:3" ht="15">
      <c r="A18" s="79" t="s">
        <v>3041</v>
      </c>
      <c r="B18" s="112" t="s">
        <v>1786</v>
      </c>
      <c r="C18" s="79">
        <f>VLOOKUP(GroupVertices[[#This Row],[Vertex]],Vertices[],MATCH("ID",Vertices[[#Headers],[Vertex]:[Top Word Pairs in Description by Salience]],0),FALSE)</f>
        <v>177</v>
      </c>
    </row>
    <row r="19" spans="1:3" ht="15">
      <c r="A19" s="79" t="s">
        <v>3041</v>
      </c>
      <c r="B19" s="112" t="s">
        <v>1787</v>
      </c>
      <c r="C19" s="79">
        <f>VLOOKUP(GroupVertices[[#This Row],[Vertex]],Vertices[],MATCH("ID",Vertices[[#Headers],[Vertex]:[Top Word Pairs in Description by Salience]],0),FALSE)</f>
        <v>178</v>
      </c>
    </row>
    <row r="20" spans="1:3" ht="15">
      <c r="A20" s="79" t="s">
        <v>3041</v>
      </c>
      <c r="B20" s="112" t="s">
        <v>1788</v>
      </c>
      <c r="C20" s="79">
        <f>VLOOKUP(GroupVertices[[#This Row],[Vertex]],Vertices[],MATCH("ID",Vertices[[#Headers],[Vertex]:[Top Word Pairs in Description by Salience]],0),FALSE)</f>
        <v>179</v>
      </c>
    </row>
    <row r="21" spans="1:3" ht="15">
      <c r="A21" s="79" t="s">
        <v>3041</v>
      </c>
      <c r="B21" s="112" t="s">
        <v>1789</v>
      </c>
      <c r="C21" s="79">
        <f>VLOOKUP(GroupVertices[[#This Row],[Vertex]],Vertices[],MATCH("ID",Vertices[[#Headers],[Vertex]:[Top Word Pairs in Description by Salience]],0),FALSE)</f>
        <v>180</v>
      </c>
    </row>
    <row r="22" spans="1:3" ht="15">
      <c r="A22" s="79" t="s">
        <v>3041</v>
      </c>
      <c r="B22" s="112" t="s">
        <v>1790</v>
      </c>
      <c r="C22" s="79">
        <f>VLOOKUP(GroupVertices[[#This Row],[Vertex]],Vertices[],MATCH("ID",Vertices[[#Headers],[Vertex]:[Top Word Pairs in Description by Salience]],0),FALSE)</f>
        <v>181</v>
      </c>
    </row>
    <row r="23" spans="1:3" ht="15">
      <c r="A23" s="79" t="s">
        <v>3041</v>
      </c>
      <c r="B23" s="112" t="s">
        <v>1791</v>
      </c>
      <c r="C23" s="79">
        <f>VLOOKUP(GroupVertices[[#This Row],[Vertex]],Vertices[],MATCH("ID",Vertices[[#Headers],[Vertex]:[Top Word Pairs in Description by Salience]],0),FALSE)</f>
        <v>182</v>
      </c>
    </row>
    <row r="24" spans="1:3" ht="15">
      <c r="A24" s="79" t="s">
        <v>3041</v>
      </c>
      <c r="B24" s="112" t="s">
        <v>1792</v>
      </c>
      <c r="C24" s="79">
        <f>VLOOKUP(GroupVertices[[#This Row],[Vertex]],Vertices[],MATCH("ID",Vertices[[#Headers],[Vertex]:[Top Word Pairs in Description by Salience]],0),FALSE)</f>
        <v>183</v>
      </c>
    </row>
    <row r="25" spans="1:3" ht="15">
      <c r="A25" s="79" t="s">
        <v>3041</v>
      </c>
      <c r="B25" s="112" t="s">
        <v>1793</v>
      </c>
      <c r="C25" s="79">
        <f>VLOOKUP(GroupVertices[[#This Row],[Vertex]],Vertices[],MATCH("ID",Vertices[[#Headers],[Vertex]:[Top Word Pairs in Description by Salience]],0),FALSE)</f>
        <v>184</v>
      </c>
    </row>
    <row r="26" spans="1:3" ht="15">
      <c r="A26" s="79" t="s">
        <v>3041</v>
      </c>
      <c r="B26" s="112" t="s">
        <v>1794</v>
      </c>
      <c r="C26" s="79">
        <f>VLOOKUP(GroupVertices[[#This Row],[Vertex]],Vertices[],MATCH("ID",Vertices[[#Headers],[Vertex]:[Top Word Pairs in Description by Salience]],0),FALSE)</f>
        <v>185</v>
      </c>
    </row>
    <row r="27" spans="1:3" ht="15">
      <c r="A27" s="79" t="s">
        <v>3041</v>
      </c>
      <c r="B27" s="112" t="s">
        <v>1795</v>
      </c>
      <c r="C27" s="79">
        <f>VLOOKUP(GroupVertices[[#This Row],[Vertex]],Vertices[],MATCH("ID",Vertices[[#Headers],[Vertex]:[Top Word Pairs in Description by Salience]],0),FALSE)</f>
        <v>186</v>
      </c>
    </row>
    <row r="28" spans="1:3" ht="15">
      <c r="A28" s="79" t="s">
        <v>3041</v>
      </c>
      <c r="B28" s="112" t="s">
        <v>1796</v>
      </c>
      <c r="C28" s="79">
        <f>VLOOKUP(GroupVertices[[#This Row],[Vertex]],Vertices[],MATCH("ID",Vertices[[#Headers],[Vertex]:[Top Word Pairs in Description by Salience]],0),FALSE)</f>
        <v>187</v>
      </c>
    </row>
    <row r="29" spans="1:3" ht="15">
      <c r="A29" s="79" t="s">
        <v>3041</v>
      </c>
      <c r="B29" s="112" t="s">
        <v>1797</v>
      </c>
      <c r="C29" s="79">
        <f>VLOOKUP(GroupVertices[[#This Row],[Vertex]],Vertices[],MATCH("ID",Vertices[[#Headers],[Vertex]:[Top Word Pairs in Description by Salience]],0),FALSE)</f>
        <v>188</v>
      </c>
    </row>
    <row r="30" spans="1:3" ht="15">
      <c r="A30" s="79" t="s">
        <v>3041</v>
      </c>
      <c r="B30" s="112" t="s">
        <v>1798</v>
      </c>
      <c r="C30" s="79">
        <f>VLOOKUP(GroupVertices[[#This Row],[Vertex]],Vertices[],MATCH("ID",Vertices[[#Headers],[Vertex]:[Top Word Pairs in Description by Salience]],0),FALSE)</f>
        <v>189</v>
      </c>
    </row>
    <row r="31" spans="1:3" ht="15">
      <c r="A31" s="79" t="s">
        <v>3041</v>
      </c>
      <c r="B31" s="112" t="s">
        <v>1799</v>
      </c>
      <c r="C31" s="79">
        <f>VLOOKUP(GroupVertices[[#This Row],[Vertex]],Vertices[],MATCH("ID",Vertices[[#Headers],[Vertex]:[Top Word Pairs in Description by Salience]],0),FALSE)</f>
        <v>190</v>
      </c>
    </row>
    <row r="32" spans="1:3" ht="15">
      <c r="A32" s="79" t="s">
        <v>3041</v>
      </c>
      <c r="B32" s="112" t="s">
        <v>1800</v>
      </c>
      <c r="C32" s="79">
        <f>VLOOKUP(GroupVertices[[#This Row],[Vertex]],Vertices[],MATCH("ID",Vertices[[#Headers],[Vertex]:[Top Word Pairs in Description by Salience]],0),FALSE)</f>
        <v>191</v>
      </c>
    </row>
    <row r="33" spans="1:3" ht="15">
      <c r="A33" s="79" t="s">
        <v>3042</v>
      </c>
      <c r="B33" s="112" t="s">
        <v>280</v>
      </c>
      <c r="C33" s="79">
        <f>VLOOKUP(GroupVertices[[#This Row],[Vertex]],Vertices[],MATCH("ID",Vertices[[#Headers],[Vertex]:[Top Word Pairs in Description by Salience]],0),FALSE)</f>
        <v>93</v>
      </c>
    </row>
    <row r="34" spans="1:3" ht="15">
      <c r="A34" s="79" t="s">
        <v>3042</v>
      </c>
      <c r="B34" s="112" t="s">
        <v>250</v>
      </c>
      <c r="C34" s="79">
        <f>VLOOKUP(GroupVertices[[#This Row],[Vertex]],Vertices[],MATCH("ID",Vertices[[#Headers],[Vertex]:[Top Word Pairs in Description by Salience]],0),FALSE)</f>
        <v>47</v>
      </c>
    </row>
    <row r="35" spans="1:3" ht="15">
      <c r="A35" s="79" t="s">
        <v>3042</v>
      </c>
      <c r="B35" s="112" t="s">
        <v>244</v>
      </c>
      <c r="C35" s="79">
        <f>VLOOKUP(GroupVertices[[#This Row],[Vertex]],Vertices[],MATCH("ID",Vertices[[#Headers],[Vertex]:[Top Word Pairs in Description by Salience]],0),FALSE)</f>
        <v>38</v>
      </c>
    </row>
    <row r="36" spans="1:3" ht="15">
      <c r="A36" s="79" t="s">
        <v>3042</v>
      </c>
      <c r="B36" s="112" t="s">
        <v>344</v>
      </c>
      <c r="C36" s="79">
        <f>VLOOKUP(GroupVertices[[#This Row],[Vertex]],Vertices[],MATCH("ID",Vertices[[#Headers],[Vertex]:[Top Word Pairs in Description by Salience]],0),FALSE)</f>
        <v>12</v>
      </c>
    </row>
    <row r="37" spans="1:3" ht="15">
      <c r="A37" s="79" t="s">
        <v>3042</v>
      </c>
      <c r="B37" s="112" t="s">
        <v>263</v>
      </c>
      <c r="C37" s="79">
        <f>VLOOKUP(GroupVertices[[#This Row],[Vertex]],Vertices[],MATCH("ID",Vertices[[#Headers],[Vertex]:[Top Word Pairs in Description by Salience]],0),FALSE)</f>
        <v>68</v>
      </c>
    </row>
    <row r="38" spans="1:3" ht="15">
      <c r="A38" s="79" t="s">
        <v>3042</v>
      </c>
      <c r="B38" s="112" t="s">
        <v>230</v>
      </c>
      <c r="C38" s="79">
        <f>VLOOKUP(GroupVertices[[#This Row],[Vertex]],Vertices[],MATCH("ID",Vertices[[#Headers],[Vertex]:[Top Word Pairs in Description by Salience]],0),FALSE)</f>
        <v>14</v>
      </c>
    </row>
    <row r="39" spans="1:3" ht="15">
      <c r="A39" s="79" t="s">
        <v>3042</v>
      </c>
      <c r="B39" s="112" t="s">
        <v>357</v>
      </c>
      <c r="C39" s="79">
        <f>VLOOKUP(GroupVertices[[#This Row],[Vertex]],Vertices[],MATCH("ID",Vertices[[#Headers],[Vertex]:[Top Word Pairs in Description by Salience]],0),FALSE)</f>
        <v>67</v>
      </c>
    </row>
    <row r="40" spans="1:3" ht="15">
      <c r="A40" s="79" t="s">
        <v>3042</v>
      </c>
      <c r="B40" s="112" t="s">
        <v>262</v>
      </c>
      <c r="C40" s="79">
        <f>VLOOKUP(GroupVertices[[#This Row],[Vertex]],Vertices[],MATCH("ID",Vertices[[#Headers],[Vertex]:[Top Word Pairs in Description by Salience]],0),FALSE)</f>
        <v>66</v>
      </c>
    </row>
    <row r="41" spans="1:3" ht="15">
      <c r="A41" s="79" t="s">
        <v>3042</v>
      </c>
      <c r="B41" s="112" t="s">
        <v>252</v>
      </c>
      <c r="C41" s="79">
        <f>VLOOKUP(GroupVertices[[#This Row],[Vertex]],Vertices[],MATCH("ID",Vertices[[#Headers],[Vertex]:[Top Word Pairs in Description by Salience]],0),FALSE)</f>
        <v>50</v>
      </c>
    </row>
    <row r="42" spans="1:3" ht="15">
      <c r="A42" s="79" t="s">
        <v>3042</v>
      </c>
      <c r="B42" s="112" t="s">
        <v>240</v>
      </c>
      <c r="C42" s="79">
        <f>VLOOKUP(GroupVertices[[#This Row],[Vertex]],Vertices[],MATCH("ID",Vertices[[#Headers],[Vertex]:[Top Word Pairs in Description by Salience]],0),FALSE)</f>
        <v>32</v>
      </c>
    </row>
    <row r="43" spans="1:3" ht="15">
      <c r="A43" s="79" t="s">
        <v>3042</v>
      </c>
      <c r="B43" s="112" t="s">
        <v>251</v>
      </c>
      <c r="C43" s="79">
        <f>VLOOKUP(GroupVertices[[#This Row],[Vertex]],Vertices[],MATCH("ID",Vertices[[#Headers],[Vertex]:[Top Word Pairs in Description by Salience]],0),FALSE)</f>
        <v>49</v>
      </c>
    </row>
    <row r="44" spans="1:3" ht="15">
      <c r="A44" s="79" t="s">
        <v>3042</v>
      </c>
      <c r="B44" s="112" t="s">
        <v>354</v>
      </c>
      <c r="C44" s="79">
        <f>VLOOKUP(GroupVertices[[#This Row],[Vertex]],Vertices[],MATCH("ID",Vertices[[#Headers],[Vertex]:[Top Word Pairs in Description by Salience]],0),FALSE)</f>
        <v>48</v>
      </c>
    </row>
    <row r="45" spans="1:3" ht="15">
      <c r="A45" s="79" t="s">
        <v>3042</v>
      </c>
      <c r="B45" s="112" t="s">
        <v>249</v>
      </c>
      <c r="C45" s="79">
        <f>VLOOKUP(GroupVertices[[#This Row],[Vertex]],Vertices[],MATCH("ID",Vertices[[#Headers],[Vertex]:[Top Word Pairs in Description by Salience]],0),FALSE)</f>
        <v>45</v>
      </c>
    </row>
    <row r="46" spans="1:3" ht="15">
      <c r="A46" s="79" t="s">
        <v>3042</v>
      </c>
      <c r="B46" s="112" t="s">
        <v>353</v>
      </c>
      <c r="C46" s="79">
        <f>VLOOKUP(GroupVertices[[#This Row],[Vertex]],Vertices[],MATCH("ID",Vertices[[#Headers],[Vertex]:[Top Word Pairs in Description by Salience]],0),FALSE)</f>
        <v>46</v>
      </c>
    </row>
    <row r="47" spans="1:3" ht="15">
      <c r="A47" s="79" t="s">
        <v>3042</v>
      </c>
      <c r="B47" s="112" t="s">
        <v>239</v>
      </c>
      <c r="C47" s="79">
        <f>VLOOKUP(GroupVertices[[#This Row],[Vertex]],Vertices[],MATCH("ID",Vertices[[#Headers],[Vertex]:[Top Word Pairs in Description by Salience]],0),FALSE)</f>
        <v>31</v>
      </c>
    </row>
    <row r="48" spans="1:3" ht="15">
      <c r="A48" s="79" t="s">
        <v>3042</v>
      </c>
      <c r="B48" s="112" t="s">
        <v>245</v>
      </c>
      <c r="C48" s="79">
        <f>VLOOKUP(GroupVertices[[#This Row],[Vertex]],Vertices[],MATCH("ID",Vertices[[#Headers],[Vertex]:[Top Word Pairs in Description by Salience]],0),FALSE)</f>
        <v>39</v>
      </c>
    </row>
    <row r="49" spans="1:3" ht="15">
      <c r="A49" s="79" t="s">
        <v>3042</v>
      </c>
      <c r="B49" s="112" t="s">
        <v>243</v>
      </c>
      <c r="C49" s="79">
        <f>VLOOKUP(GroupVertices[[#This Row],[Vertex]],Vertices[],MATCH("ID",Vertices[[#Headers],[Vertex]:[Top Word Pairs in Description by Salience]],0),FALSE)</f>
        <v>37</v>
      </c>
    </row>
    <row r="50" spans="1:3" ht="15">
      <c r="A50" s="79" t="s">
        <v>3042</v>
      </c>
      <c r="B50" s="112" t="s">
        <v>242</v>
      </c>
      <c r="C50" s="79">
        <f>VLOOKUP(GroupVertices[[#This Row],[Vertex]],Vertices[],MATCH("ID",Vertices[[#Headers],[Vertex]:[Top Word Pairs in Description by Salience]],0),FALSE)</f>
        <v>36</v>
      </c>
    </row>
    <row r="51" spans="1:3" ht="15">
      <c r="A51" s="79" t="s">
        <v>3042</v>
      </c>
      <c r="B51" s="112" t="s">
        <v>351</v>
      </c>
      <c r="C51" s="79">
        <f>VLOOKUP(GroupVertices[[#This Row],[Vertex]],Vertices[],MATCH("ID",Vertices[[#Headers],[Vertex]:[Top Word Pairs in Description by Salience]],0),FALSE)</f>
        <v>35</v>
      </c>
    </row>
    <row r="52" spans="1:3" ht="15">
      <c r="A52" s="79" t="s">
        <v>3042</v>
      </c>
      <c r="B52" s="112" t="s">
        <v>350</v>
      </c>
      <c r="C52" s="79">
        <f>VLOOKUP(GroupVertices[[#This Row],[Vertex]],Vertices[],MATCH("ID",Vertices[[#Headers],[Vertex]:[Top Word Pairs in Description by Salience]],0),FALSE)</f>
        <v>33</v>
      </c>
    </row>
    <row r="53" spans="1:3" ht="15">
      <c r="A53" s="79" t="s">
        <v>3042</v>
      </c>
      <c r="B53" s="112" t="s">
        <v>236</v>
      </c>
      <c r="C53" s="79">
        <f>VLOOKUP(GroupVertices[[#This Row],[Vertex]],Vertices[],MATCH("ID",Vertices[[#Headers],[Vertex]:[Top Word Pairs in Description by Salience]],0),FALSE)</f>
        <v>27</v>
      </c>
    </row>
    <row r="54" spans="1:3" ht="15">
      <c r="A54" s="79" t="s">
        <v>3042</v>
      </c>
      <c r="B54" s="112" t="s">
        <v>229</v>
      </c>
      <c r="C54" s="79">
        <f>VLOOKUP(GroupVertices[[#This Row],[Vertex]],Vertices[],MATCH("ID",Vertices[[#Headers],[Vertex]:[Top Word Pairs in Description by Salience]],0),FALSE)</f>
        <v>13</v>
      </c>
    </row>
    <row r="55" spans="1:3" ht="15">
      <c r="A55" s="79" t="s">
        <v>3042</v>
      </c>
      <c r="B55" s="112" t="s">
        <v>348</v>
      </c>
      <c r="C55" s="79">
        <f>VLOOKUP(GroupVertices[[#This Row],[Vertex]],Vertices[],MATCH("ID",Vertices[[#Headers],[Vertex]:[Top Word Pairs in Description by Salience]],0),FALSE)</f>
        <v>26</v>
      </c>
    </row>
    <row r="56" spans="1:3" ht="15">
      <c r="A56" s="79" t="s">
        <v>3042</v>
      </c>
      <c r="B56" s="112" t="s">
        <v>345</v>
      </c>
      <c r="C56" s="79">
        <f>VLOOKUP(GroupVertices[[#This Row],[Vertex]],Vertices[],MATCH("ID",Vertices[[#Headers],[Vertex]:[Top Word Pairs in Description by Salience]],0),FALSE)</f>
        <v>15</v>
      </c>
    </row>
    <row r="57" spans="1:3" ht="15">
      <c r="A57" s="79" t="s">
        <v>3042</v>
      </c>
      <c r="B57" s="112" t="s">
        <v>228</v>
      </c>
      <c r="C57" s="79">
        <f>VLOOKUP(GroupVertices[[#This Row],[Vertex]],Vertices[],MATCH("ID",Vertices[[#Headers],[Vertex]:[Top Word Pairs in Description by Salience]],0),FALSE)</f>
        <v>11</v>
      </c>
    </row>
    <row r="58" spans="1:3" ht="15">
      <c r="A58" s="79" t="s">
        <v>3043</v>
      </c>
      <c r="B58" s="112" t="s">
        <v>339</v>
      </c>
      <c r="C58" s="79">
        <f>VLOOKUP(GroupVertices[[#This Row],[Vertex]],Vertices[],MATCH("ID",Vertices[[#Headers],[Vertex]:[Top Word Pairs in Description by Salience]],0),FALSE)</f>
        <v>159</v>
      </c>
    </row>
    <row r="59" spans="1:3" ht="15">
      <c r="A59" s="79" t="s">
        <v>3043</v>
      </c>
      <c r="B59" s="112" t="s">
        <v>331</v>
      </c>
      <c r="C59" s="79">
        <f>VLOOKUP(GroupVertices[[#This Row],[Vertex]],Vertices[],MATCH("ID",Vertices[[#Headers],[Vertex]:[Top Word Pairs in Description by Salience]],0),FALSE)</f>
        <v>151</v>
      </c>
    </row>
    <row r="60" spans="1:3" ht="15">
      <c r="A60" s="79" t="s">
        <v>3043</v>
      </c>
      <c r="B60" s="112" t="s">
        <v>288</v>
      </c>
      <c r="C60" s="79">
        <f>VLOOKUP(GroupVertices[[#This Row],[Vertex]],Vertices[],MATCH("ID",Vertices[[#Headers],[Vertex]:[Top Word Pairs in Description by Salience]],0),FALSE)</f>
        <v>101</v>
      </c>
    </row>
    <row r="61" spans="1:3" ht="15">
      <c r="A61" s="79" t="s">
        <v>3043</v>
      </c>
      <c r="B61" s="112" t="s">
        <v>271</v>
      </c>
      <c r="C61" s="79">
        <f>VLOOKUP(GroupVertices[[#This Row],[Vertex]],Vertices[],MATCH("ID",Vertices[[#Headers],[Vertex]:[Top Word Pairs in Description by Salience]],0),FALSE)</f>
        <v>81</v>
      </c>
    </row>
    <row r="62" spans="1:3" ht="15">
      <c r="A62" s="79" t="s">
        <v>3043</v>
      </c>
      <c r="B62" s="112" t="s">
        <v>261</v>
      </c>
      <c r="C62" s="79">
        <f>VLOOKUP(GroupVertices[[#This Row],[Vertex]],Vertices[],MATCH("ID",Vertices[[#Headers],[Vertex]:[Top Word Pairs in Description by Salience]],0),FALSE)</f>
        <v>65</v>
      </c>
    </row>
    <row r="63" spans="1:3" ht="15">
      <c r="A63" s="79" t="s">
        <v>3043</v>
      </c>
      <c r="B63" s="112" t="s">
        <v>290</v>
      </c>
      <c r="C63" s="79">
        <f>VLOOKUP(GroupVertices[[#This Row],[Vertex]],Vertices[],MATCH("ID",Vertices[[#Headers],[Vertex]:[Top Word Pairs in Description by Salience]],0),FALSE)</f>
        <v>60</v>
      </c>
    </row>
    <row r="64" spans="1:3" ht="15">
      <c r="A64" s="79" t="s">
        <v>3043</v>
      </c>
      <c r="B64" s="112" t="s">
        <v>358</v>
      </c>
      <c r="C64" s="79">
        <f>VLOOKUP(GroupVertices[[#This Row],[Vertex]],Vertices[],MATCH("ID",Vertices[[#Headers],[Vertex]:[Top Word Pairs in Description by Salience]],0),FALSE)</f>
        <v>70</v>
      </c>
    </row>
    <row r="65" spans="1:3" ht="15">
      <c r="A65" s="79" t="s">
        <v>3043</v>
      </c>
      <c r="B65" s="112" t="s">
        <v>258</v>
      </c>
      <c r="C65" s="79">
        <f>VLOOKUP(GroupVertices[[#This Row],[Vertex]],Vertices[],MATCH("ID",Vertices[[#Headers],[Vertex]:[Top Word Pairs in Description by Salience]],0),FALSE)</f>
        <v>62</v>
      </c>
    </row>
    <row r="66" spans="1:3" ht="15">
      <c r="A66" s="79" t="s">
        <v>3043</v>
      </c>
      <c r="B66" s="112" t="s">
        <v>368</v>
      </c>
      <c r="C66" s="79">
        <f>VLOOKUP(GroupVertices[[#This Row],[Vertex]],Vertices[],MATCH("ID",Vertices[[#Headers],[Vertex]:[Top Word Pairs in Description by Salience]],0),FALSE)</f>
        <v>103</v>
      </c>
    </row>
    <row r="67" spans="1:3" ht="15">
      <c r="A67" s="79" t="s">
        <v>3043</v>
      </c>
      <c r="B67" s="112" t="s">
        <v>255</v>
      </c>
      <c r="C67" s="79">
        <f>VLOOKUP(GroupVertices[[#This Row],[Vertex]],Vertices[],MATCH("ID",Vertices[[#Headers],[Vertex]:[Top Word Pairs in Description by Salience]],0),FALSE)</f>
        <v>54</v>
      </c>
    </row>
    <row r="68" spans="1:3" ht="15">
      <c r="A68" s="79" t="s">
        <v>3043</v>
      </c>
      <c r="B68" s="112" t="s">
        <v>274</v>
      </c>
      <c r="C68" s="79">
        <f>VLOOKUP(GroupVertices[[#This Row],[Vertex]],Vertices[],MATCH("ID",Vertices[[#Headers],[Vertex]:[Top Word Pairs in Description by Salience]],0),FALSE)</f>
        <v>86</v>
      </c>
    </row>
    <row r="69" spans="1:3" ht="15">
      <c r="A69" s="79" t="s">
        <v>3043</v>
      </c>
      <c r="B69" s="112" t="s">
        <v>356</v>
      </c>
      <c r="C69" s="79">
        <f>VLOOKUP(GroupVertices[[#This Row],[Vertex]],Vertices[],MATCH("ID",Vertices[[#Headers],[Vertex]:[Top Word Pairs in Description by Salience]],0),FALSE)</f>
        <v>58</v>
      </c>
    </row>
    <row r="70" spans="1:3" ht="15">
      <c r="A70" s="79" t="s">
        <v>3043</v>
      </c>
      <c r="B70" s="112" t="s">
        <v>276</v>
      </c>
      <c r="C70" s="79">
        <f>VLOOKUP(GroupVertices[[#This Row],[Vertex]],Vertices[],MATCH("ID",Vertices[[#Headers],[Vertex]:[Top Word Pairs in Description by Salience]],0),FALSE)</f>
        <v>89</v>
      </c>
    </row>
    <row r="71" spans="1:3" ht="15">
      <c r="A71" s="79" t="s">
        <v>3043</v>
      </c>
      <c r="B71" s="112" t="s">
        <v>369</v>
      </c>
      <c r="C71" s="79">
        <f>VLOOKUP(GroupVertices[[#This Row],[Vertex]],Vertices[],MATCH("ID",Vertices[[#Headers],[Vertex]:[Top Word Pairs in Description by Salience]],0),FALSE)</f>
        <v>104</v>
      </c>
    </row>
    <row r="72" spans="1:3" ht="15">
      <c r="A72" s="79" t="s">
        <v>3043</v>
      </c>
      <c r="B72" s="112" t="s">
        <v>289</v>
      </c>
      <c r="C72" s="79">
        <f>VLOOKUP(GroupVertices[[#This Row],[Vertex]],Vertices[],MATCH("ID",Vertices[[#Headers],[Vertex]:[Top Word Pairs in Description by Salience]],0),FALSE)</f>
        <v>102</v>
      </c>
    </row>
    <row r="73" spans="1:3" ht="15">
      <c r="A73" s="79" t="s">
        <v>3043</v>
      </c>
      <c r="B73" s="112" t="s">
        <v>279</v>
      </c>
      <c r="C73" s="79">
        <f>VLOOKUP(GroupVertices[[#This Row],[Vertex]],Vertices[],MATCH("ID",Vertices[[#Headers],[Vertex]:[Top Word Pairs in Description by Salience]],0),FALSE)</f>
        <v>92</v>
      </c>
    </row>
    <row r="74" spans="1:3" ht="15">
      <c r="A74" s="79" t="s">
        <v>3043</v>
      </c>
      <c r="B74" s="112" t="s">
        <v>260</v>
      </c>
      <c r="C74" s="79">
        <f>VLOOKUP(GroupVertices[[#This Row],[Vertex]],Vertices[],MATCH("ID",Vertices[[#Headers],[Vertex]:[Top Word Pairs in Description by Salience]],0),FALSE)</f>
        <v>64</v>
      </c>
    </row>
    <row r="75" spans="1:3" ht="15">
      <c r="A75" s="79" t="s">
        <v>3043</v>
      </c>
      <c r="B75" s="112" t="s">
        <v>231</v>
      </c>
      <c r="C75" s="79">
        <f>VLOOKUP(GroupVertices[[#This Row],[Vertex]],Vertices[],MATCH("ID",Vertices[[#Headers],[Vertex]:[Top Word Pairs in Description by Salience]],0),FALSE)</f>
        <v>16</v>
      </c>
    </row>
    <row r="76" spans="1:3" ht="15">
      <c r="A76" s="79" t="s">
        <v>3043</v>
      </c>
      <c r="B76" s="112" t="s">
        <v>366</v>
      </c>
      <c r="C76" s="79">
        <f>VLOOKUP(GroupVertices[[#This Row],[Vertex]],Vertices[],MATCH("ID",Vertices[[#Headers],[Vertex]:[Top Word Pairs in Description by Salience]],0),FALSE)</f>
        <v>87</v>
      </c>
    </row>
    <row r="77" spans="1:3" ht="15">
      <c r="A77" s="79" t="s">
        <v>3043</v>
      </c>
      <c r="B77" s="112" t="s">
        <v>270</v>
      </c>
      <c r="C77" s="79">
        <f>VLOOKUP(GroupVertices[[#This Row],[Vertex]],Vertices[],MATCH("ID",Vertices[[#Headers],[Vertex]:[Top Word Pairs in Description by Salience]],0),FALSE)</f>
        <v>61</v>
      </c>
    </row>
    <row r="78" spans="1:3" ht="15">
      <c r="A78" s="79" t="s">
        <v>3043</v>
      </c>
      <c r="B78" s="112" t="s">
        <v>259</v>
      </c>
      <c r="C78" s="79">
        <f>VLOOKUP(GroupVertices[[#This Row],[Vertex]],Vertices[],MATCH("ID",Vertices[[#Headers],[Vertex]:[Top Word Pairs in Description by Salience]],0),FALSE)</f>
        <v>63</v>
      </c>
    </row>
    <row r="79" spans="1:3" ht="15">
      <c r="A79" s="79" t="s">
        <v>3043</v>
      </c>
      <c r="B79" s="112" t="s">
        <v>257</v>
      </c>
      <c r="C79" s="79">
        <f>VLOOKUP(GroupVertices[[#This Row],[Vertex]],Vertices[],MATCH("ID",Vertices[[#Headers],[Vertex]:[Top Word Pairs in Description by Salience]],0),FALSE)</f>
        <v>56</v>
      </c>
    </row>
    <row r="80" spans="1:3" ht="15">
      <c r="A80" s="79" t="s">
        <v>3043</v>
      </c>
      <c r="B80" s="112" t="s">
        <v>346</v>
      </c>
      <c r="C80" s="79">
        <f>VLOOKUP(GroupVertices[[#This Row],[Vertex]],Vertices[],MATCH("ID",Vertices[[#Headers],[Vertex]:[Top Word Pairs in Description by Salience]],0),FALSE)</f>
        <v>17</v>
      </c>
    </row>
    <row r="81" spans="1:3" ht="15">
      <c r="A81" s="79" t="s">
        <v>3044</v>
      </c>
      <c r="B81" s="112" t="s">
        <v>340</v>
      </c>
      <c r="C81" s="79">
        <f>VLOOKUP(GroupVertices[[#This Row],[Vertex]],Vertices[],MATCH("ID",Vertices[[#Headers],[Vertex]:[Top Word Pairs in Description by Salience]],0),FALSE)</f>
        <v>160</v>
      </c>
    </row>
    <row r="82" spans="1:3" ht="15">
      <c r="A82" s="79" t="s">
        <v>3044</v>
      </c>
      <c r="B82" s="112" t="s">
        <v>338</v>
      </c>
      <c r="C82" s="79">
        <f>VLOOKUP(GroupVertices[[#This Row],[Vertex]],Vertices[],MATCH("ID",Vertices[[#Headers],[Vertex]:[Top Word Pairs in Description by Salience]],0),FALSE)</f>
        <v>157</v>
      </c>
    </row>
    <row r="83" spans="1:3" ht="15">
      <c r="A83" s="79" t="s">
        <v>3044</v>
      </c>
      <c r="B83" s="112" t="s">
        <v>315</v>
      </c>
      <c r="C83" s="79">
        <f>VLOOKUP(GroupVertices[[#This Row],[Vertex]],Vertices[],MATCH("ID",Vertices[[#Headers],[Vertex]:[Top Word Pairs in Description by Salience]],0),FALSE)</f>
        <v>129</v>
      </c>
    </row>
    <row r="84" spans="1:3" ht="15">
      <c r="A84" s="79" t="s">
        <v>3044</v>
      </c>
      <c r="B84" s="112" t="s">
        <v>375</v>
      </c>
      <c r="C84" s="79">
        <f>VLOOKUP(GroupVertices[[#This Row],[Vertex]],Vertices[],MATCH("ID",Vertices[[#Headers],[Vertex]:[Top Word Pairs in Description by Salience]],0),FALSE)</f>
        <v>139</v>
      </c>
    </row>
    <row r="85" spans="1:3" ht="15">
      <c r="A85" s="79" t="s">
        <v>3044</v>
      </c>
      <c r="B85" s="112" t="s">
        <v>324</v>
      </c>
      <c r="C85" s="79">
        <f>VLOOKUP(GroupVertices[[#This Row],[Vertex]],Vertices[],MATCH("ID",Vertices[[#Headers],[Vertex]:[Top Word Pairs in Description by Salience]],0),FALSE)</f>
        <v>143</v>
      </c>
    </row>
    <row r="86" spans="1:3" ht="15">
      <c r="A86" s="79" t="s">
        <v>3044</v>
      </c>
      <c r="B86" s="112" t="s">
        <v>319</v>
      </c>
      <c r="C86" s="79">
        <f>VLOOKUP(GroupVertices[[#This Row],[Vertex]],Vertices[],MATCH("ID",Vertices[[#Headers],[Vertex]:[Top Word Pairs in Description by Salience]],0),FALSE)</f>
        <v>135</v>
      </c>
    </row>
    <row r="87" spans="1:3" ht="15">
      <c r="A87" s="79" t="s">
        <v>3044</v>
      </c>
      <c r="B87" s="112" t="s">
        <v>275</v>
      </c>
      <c r="C87" s="79">
        <f>VLOOKUP(GroupVertices[[#This Row],[Vertex]],Vertices[],MATCH("ID",Vertices[[#Headers],[Vertex]:[Top Word Pairs in Description by Salience]],0),FALSE)</f>
        <v>88</v>
      </c>
    </row>
    <row r="88" spans="1:3" ht="15">
      <c r="A88" s="79" t="s">
        <v>3044</v>
      </c>
      <c r="B88" s="112" t="s">
        <v>320</v>
      </c>
      <c r="C88" s="79">
        <f>VLOOKUP(GroupVertices[[#This Row],[Vertex]],Vertices[],MATCH("ID",Vertices[[#Headers],[Vertex]:[Top Word Pairs in Description by Salience]],0),FALSE)</f>
        <v>136</v>
      </c>
    </row>
    <row r="89" spans="1:3" ht="15">
      <c r="A89" s="79" t="s">
        <v>3044</v>
      </c>
      <c r="B89" s="112" t="s">
        <v>328</v>
      </c>
      <c r="C89" s="79">
        <f>VLOOKUP(GroupVertices[[#This Row],[Vertex]],Vertices[],MATCH("ID",Vertices[[#Headers],[Vertex]:[Top Word Pairs in Description by Salience]],0),FALSE)</f>
        <v>133</v>
      </c>
    </row>
    <row r="90" spans="1:3" ht="15">
      <c r="A90" s="79" t="s">
        <v>3044</v>
      </c>
      <c r="B90" s="112" t="s">
        <v>317</v>
      </c>
      <c r="C90" s="79">
        <f>VLOOKUP(GroupVertices[[#This Row],[Vertex]],Vertices[],MATCH("ID",Vertices[[#Headers],[Vertex]:[Top Word Pairs in Description by Salience]],0),FALSE)</f>
        <v>131</v>
      </c>
    </row>
    <row r="91" spans="1:3" ht="15">
      <c r="A91" s="79" t="s">
        <v>3044</v>
      </c>
      <c r="B91" s="112" t="s">
        <v>376</v>
      </c>
      <c r="C91" s="79">
        <f>VLOOKUP(GroupVertices[[#This Row],[Vertex]],Vertices[],MATCH("ID",Vertices[[#Headers],[Vertex]:[Top Word Pairs in Description by Salience]],0),FALSE)</f>
        <v>144</v>
      </c>
    </row>
    <row r="92" spans="1:3" ht="15">
      <c r="A92" s="79" t="s">
        <v>3044</v>
      </c>
      <c r="B92" s="112" t="s">
        <v>321</v>
      </c>
      <c r="C92" s="79">
        <f>VLOOKUP(GroupVertices[[#This Row],[Vertex]],Vertices[],MATCH("ID",Vertices[[#Headers],[Vertex]:[Top Word Pairs in Description by Salience]],0),FALSE)</f>
        <v>138</v>
      </c>
    </row>
    <row r="93" spans="1:3" ht="15">
      <c r="A93" s="79" t="s">
        <v>3044</v>
      </c>
      <c r="B93" s="112" t="s">
        <v>374</v>
      </c>
      <c r="C93" s="79">
        <f>VLOOKUP(GroupVertices[[#This Row],[Vertex]],Vertices[],MATCH("ID",Vertices[[#Headers],[Vertex]:[Top Word Pairs in Description by Salience]],0),FALSE)</f>
        <v>137</v>
      </c>
    </row>
    <row r="94" spans="1:3" ht="15">
      <c r="A94" s="79" t="s">
        <v>3044</v>
      </c>
      <c r="B94" s="112" t="s">
        <v>303</v>
      </c>
      <c r="C94" s="79">
        <f>VLOOKUP(GroupVertices[[#This Row],[Vertex]],Vertices[],MATCH("ID",Vertices[[#Headers],[Vertex]:[Top Word Pairs in Description by Salience]],0),FALSE)</f>
        <v>116</v>
      </c>
    </row>
    <row r="95" spans="1:3" ht="15">
      <c r="A95" s="79" t="s">
        <v>3044</v>
      </c>
      <c r="B95" s="112" t="s">
        <v>286</v>
      </c>
      <c r="C95" s="79">
        <f>VLOOKUP(GroupVertices[[#This Row],[Vertex]],Vertices[],MATCH("ID",Vertices[[#Headers],[Vertex]:[Top Word Pairs in Description by Salience]],0),FALSE)</f>
        <v>99</v>
      </c>
    </row>
    <row r="96" spans="1:3" ht="15">
      <c r="A96" s="79" t="s">
        <v>3044</v>
      </c>
      <c r="B96" s="112" t="s">
        <v>361</v>
      </c>
      <c r="C96" s="79">
        <f>VLOOKUP(GroupVertices[[#This Row],[Vertex]],Vertices[],MATCH("ID",Vertices[[#Headers],[Vertex]:[Top Word Pairs in Description by Salience]],0),FALSE)</f>
        <v>75</v>
      </c>
    </row>
    <row r="97" spans="1:3" ht="15">
      <c r="A97" s="79" t="s">
        <v>3044</v>
      </c>
      <c r="B97" s="112" t="s">
        <v>373</v>
      </c>
      <c r="C97" s="79">
        <f>VLOOKUP(GroupVertices[[#This Row],[Vertex]],Vertices[],MATCH("ID",Vertices[[#Headers],[Vertex]:[Top Word Pairs in Description by Salience]],0),FALSE)</f>
        <v>134</v>
      </c>
    </row>
    <row r="98" spans="1:3" ht="15">
      <c r="A98" s="79" t="s">
        <v>3044</v>
      </c>
      <c r="B98" s="112" t="s">
        <v>318</v>
      </c>
      <c r="C98" s="79">
        <f>VLOOKUP(GroupVertices[[#This Row],[Vertex]],Vertices[],MATCH("ID",Vertices[[#Headers],[Vertex]:[Top Word Pairs in Description by Salience]],0),FALSE)</f>
        <v>132</v>
      </c>
    </row>
    <row r="99" spans="1:3" ht="15">
      <c r="A99" s="79" t="s">
        <v>3044</v>
      </c>
      <c r="B99" s="112" t="s">
        <v>304</v>
      </c>
      <c r="C99" s="79">
        <f>VLOOKUP(GroupVertices[[#This Row],[Vertex]],Vertices[],MATCH("ID",Vertices[[#Headers],[Vertex]:[Top Word Pairs in Description by Salience]],0),FALSE)</f>
        <v>117</v>
      </c>
    </row>
    <row r="100" spans="1:3" ht="15">
      <c r="A100" s="79" t="s">
        <v>3044</v>
      </c>
      <c r="B100" s="112" t="s">
        <v>297</v>
      </c>
      <c r="C100" s="79">
        <f>VLOOKUP(GroupVertices[[#This Row],[Vertex]],Vertices[],MATCH("ID",Vertices[[#Headers],[Vertex]:[Top Word Pairs in Description by Salience]],0),FALSE)</f>
        <v>106</v>
      </c>
    </row>
    <row r="101" spans="1:3" ht="15">
      <c r="A101" s="79" t="s">
        <v>3044</v>
      </c>
      <c r="B101" s="112" t="s">
        <v>316</v>
      </c>
      <c r="C101" s="79">
        <f>VLOOKUP(GroupVertices[[#This Row],[Vertex]],Vertices[],MATCH("ID",Vertices[[#Headers],[Vertex]:[Top Word Pairs in Description by Salience]],0),FALSE)</f>
        <v>130</v>
      </c>
    </row>
    <row r="102" spans="1:3" ht="15">
      <c r="A102" s="79" t="s">
        <v>3044</v>
      </c>
      <c r="B102" s="112" t="s">
        <v>305</v>
      </c>
      <c r="C102" s="79">
        <f>VLOOKUP(GroupVertices[[#This Row],[Vertex]],Vertices[],MATCH("ID",Vertices[[#Headers],[Vertex]:[Top Word Pairs in Description by Salience]],0),FALSE)</f>
        <v>118</v>
      </c>
    </row>
    <row r="103" spans="1:3" ht="15">
      <c r="A103" s="79" t="s">
        <v>3045</v>
      </c>
      <c r="B103" s="112" t="s">
        <v>329</v>
      </c>
      <c r="C103" s="79">
        <f>VLOOKUP(GroupVertices[[#This Row],[Vertex]],Vertices[],MATCH("ID",Vertices[[#Headers],[Vertex]:[Top Word Pairs in Description by Salience]],0),FALSE)</f>
        <v>148</v>
      </c>
    </row>
    <row r="104" spans="1:3" ht="15">
      <c r="A104" s="79" t="s">
        <v>3045</v>
      </c>
      <c r="B104" s="112" t="s">
        <v>333</v>
      </c>
      <c r="C104" s="79">
        <f>VLOOKUP(GroupVertices[[#This Row],[Vertex]],Vertices[],MATCH("ID",Vertices[[#Headers],[Vertex]:[Top Word Pairs in Description by Salience]],0),FALSE)</f>
        <v>152</v>
      </c>
    </row>
    <row r="105" spans="1:3" ht="15">
      <c r="A105" s="79" t="s">
        <v>3045</v>
      </c>
      <c r="B105" s="112" t="s">
        <v>265</v>
      </c>
      <c r="C105" s="79">
        <f>VLOOKUP(GroupVertices[[#This Row],[Vertex]],Vertices[],MATCH("ID",Vertices[[#Headers],[Vertex]:[Top Word Pairs in Description by Salience]],0),FALSE)</f>
        <v>72</v>
      </c>
    </row>
    <row r="106" spans="1:3" ht="15">
      <c r="A106" s="79" t="s">
        <v>3045</v>
      </c>
      <c r="B106" s="112" t="s">
        <v>267</v>
      </c>
      <c r="C106" s="79">
        <f>VLOOKUP(GroupVertices[[#This Row],[Vertex]],Vertices[],MATCH("ID",Vertices[[#Headers],[Vertex]:[Top Word Pairs in Description by Salience]],0),FALSE)</f>
        <v>76</v>
      </c>
    </row>
    <row r="107" spans="1:3" ht="15">
      <c r="A107" s="79" t="s">
        <v>3045</v>
      </c>
      <c r="B107" s="112" t="s">
        <v>325</v>
      </c>
      <c r="C107" s="79">
        <f>VLOOKUP(GroupVertices[[#This Row],[Vertex]],Vertices[],MATCH("ID",Vertices[[#Headers],[Vertex]:[Top Word Pairs in Description by Salience]],0),FALSE)</f>
        <v>25</v>
      </c>
    </row>
    <row r="108" spans="1:3" ht="15">
      <c r="A108" s="79" t="s">
        <v>3045</v>
      </c>
      <c r="B108" s="112" t="s">
        <v>334</v>
      </c>
      <c r="C108" s="79">
        <f>VLOOKUP(GroupVertices[[#This Row],[Vertex]],Vertices[],MATCH("ID",Vertices[[#Headers],[Vertex]:[Top Word Pairs in Description by Salience]],0),FALSE)</f>
        <v>44</v>
      </c>
    </row>
    <row r="109" spans="1:3" ht="15">
      <c r="A109" s="79" t="s">
        <v>3045</v>
      </c>
      <c r="B109" s="112" t="s">
        <v>332</v>
      </c>
      <c r="C109" s="79">
        <f>VLOOKUP(GroupVertices[[#This Row],[Vertex]],Vertices[],MATCH("ID",Vertices[[#Headers],[Vertex]:[Top Word Pairs in Description by Salience]],0),FALSE)</f>
        <v>141</v>
      </c>
    </row>
    <row r="110" spans="1:3" ht="15">
      <c r="A110" s="79" t="s">
        <v>3045</v>
      </c>
      <c r="B110" s="112" t="s">
        <v>300</v>
      </c>
      <c r="C110" s="79">
        <f>VLOOKUP(GroupVertices[[#This Row],[Vertex]],Vertices[],MATCH("ID",Vertices[[#Headers],[Vertex]:[Top Word Pairs in Description by Salience]],0),FALSE)</f>
        <v>112</v>
      </c>
    </row>
    <row r="111" spans="1:3" ht="15">
      <c r="A111" s="79" t="s">
        <v>3045</v>
      </c>
      <c r="B111" s="112" t="s">
        <v>295</v>
      </c>
      <c r="C111" s="79">
        <f>VLOOKUP(GroupVertices[[#This Row],[Vertex]],Vertices[],MATCH("ID",Vertices[[#Headers],[Vertex]:[Top Word Pairs in Description by Salience]],0),FALSE)</f>
        <v>57</v>
      </c>
    </row>
    <row r="112" spans="1:3" ht="15">
      <c r="A112" s="79" t="s">
        <v>3045</v>
      </c>
      <c r="B112" s="112" t="s">
        <v>313</v>
      </c>
      <c r="C112" s="79">
        <f>VLOOKUP(GroupVertices[[#This Row],[Vertex]],Vertices[],MATCH("ID",Vertices[[#Headers],[Vertex]:[Top Word Pairs in Description by Salience]],0),FALSE)</f>
        <v>59</v>
      </c>
    </row>
    <row r="113" spans="1:3" ht="15">
      <c r="A113" s="79" t="s">
        <v>3045</v>
      </c>
      <c r="B113" s="112" t="s">
        <v>306</v>
      </c>
      <c r="C113" s="79">
        <f>VLOOKUP(GroupVertices[[#This Row],[Vertex]],Vertices[],MATCH("ID",Vertices[[#Headers],[Vertex]:[Top Word Pairs in Description by Salience]],0),FALSE)</f>
        <v>119</v>
      </c>
    </row>
    <row r="114" spans="1:3" ht="15">
      <c r="A114" s="79" t="s">
        <v>3045</v>
      </c>
      <c r="B114" s="112" t="s">
        <v>299</v>
      </c>
      <c r="C114" s="79">
        <f>VLOOKUP(GroupVertices[[#This Row],[Vertex]],Vertices[],MATCH("ID",Vertices[[#Headers],[Vertex]:[Top Word Pairs in Description by Salience]],0),FALSE)</f>
        <v>111</v>
      </c>
    </row>
    <row r="115" spans="1:3" ht="15">
      <c r="A115" s="79" t="s">
        <v>3045</v>
      </c>
      <c r="B115" s="112" t="s">
        <v>372</v>
      </c>
      <c r="C115" s="79">
        <f>VLOOKUP(GroupVertices[[#This Row],[Vertex]],Vertices[],MATCH("ID",Vertices[[#Headers],[Vertex]:[Top Word Pairs in Description by Salience]],0),FALSE)</f>
        <v>128</v>
      </c>
    </row>
    <row r="116" spans="1:3" ht="15">
      <c r="A116" s="79" t="s">
        <v>3045</v>
      </c>
      <c r="B116" s="112" t="s">
        <v>314</v>
      </c>
      <c r="C116" s="79">
        <f>VLOOKUP(GroupVertices[[#This Row],[Vertex]],Vertices[],MATCH("ID",Vertices[[#Headers],[Vertex]:[Top Word Pairs in Description by Salience]],0),FALSE)</f>
        <v>127</v>
      </c>
    </row>
    <row r="117" spans="1:3" ht="15">
      <c r="A117" s="79" t="s">
        <v>3045</v>
      </c>
      <c r="B117" s="112" t="s">
        <v>298</v>
      </c>
      <c r="C117" s="79">
        <f>VLOOKUP(GroupVertices[[#This Row],[Vertex]],Vertices[],MATCH("ID",Vertices[[#Headers],[Vertex]:[Top Word Pairs in Description by Salience]],0),FALSE)</f>
        <v>110</v>
      </c>
    </row>
    <row r="118" spans="1:3" ht="15">
      <c r="A118" s="79" t="s">
        <v>3045</v>
      </c>
      <c r="B118" s="112" t="s">
        <v>312</v>
      </c>
      <c r="C118" s="79">
        <f>VLOOKUP(GroupVertices[[#This Row],[Vertex]],Vertices[],MATCH("ID",Vertices[[#Headers],[Vertex]:[Top Word Pairs in Description by Salience]],0),FALSE)</f>
        <v>126</v>
      </c>
    </row>
    <row r="119" spans="1:3" ht="15">
      <c r="A119" s="79" t="s">
        <v>3045</v>
      </c>
      <c r="B119" s="112" t="s">
        <v>266</v>
      </c>
      <c r="C119" s="79">
        <f>VLOOKUP(GroupVertices[[#This Row],[Vertex]],Vertices[],MATCH("ID",Vertices[[#Headers],[Vertex]:[Top Word Pairs in Description by Salience]],0),FALSE)</f>
        <v>74</v>
      </c>
    </row>
    <row r="120" spans="1:3" ht="15">
      <c r="A120" s="79" t="s">
        <v>3045</v>
      </c>
      <c r="B120" s="112" t="s">
        <v>360</v>
      </c>
      <c r="C120" s="79">
        <f>VLOOKUP(GroupVertices[[#This Row],[Vertex]],Vertices[],MATCH("ID",Vertices[[#Headers],[Vertex]:[Top Word Pairs in Description by Salience]],0),FALSE)</f>
        <v>73</v>
      </c>
    </row>
    <row r="121" spans="1:3" ht="15">
      <c r="A121" s="79" t="s">
        <v>3045</v>
      </c>
      <c r="B121" s="112" t="s">
        <v>232</v>
      </c>
      <c r="C121" s="79">
        <f>VLOOKUP(GroupVertices[[#This Row],[Vertex]],Vertices[],MATCH("ID",Vertices[[#Headers],[Vertex]:[Top Word Pairs in Description by Salience]],0),FALSE)</f>
        <v>18</v>
      </c>
    </row>
    <row r="122" spans="1:3" ht="15">
      <c r="A122" s="79" t="s">
        <v>3045</v>
      </c>
      <c r="B122" s="112" t="s">
        <v>248</v>
      </c>
      <c r="C122" s="79">
        <f>VLOOKUP(GroupVertices[[#This Row],[Vertex]],Vertices[],MATCH("ID",Vertices[[#Headers],[Vertex]:[Top Word Pairs in Description by Salience]],0),FALSE)</f>
        <v>43</v>
      </c>
    </row>
    <row r="123" spans="1:3" ht="15">
      <c r="A123" s="79" t="s">
        <v>3045</v>
      </c>
      <c r="B123" s="112" t="s">
        <v>233</v>
      </c>
      <c r="C123" s="79">
        <f>VLOOKUP(GroupVertices[[#This Row],[Vertex]],Vertices[],MATCH("ID",Vertices[[#Headers],[Vertex]:[Top Word Pairs in Description by Salience]],0),FALSE)</f>
        <v>20</v>
      </c>
    </row>
    <row r="124" spans="1:3" ht="15">
      <c r="A124" s="79" t="s">
        <v>3045</v>
      </c>
      <c r="B124" s="112" t="s">
        <v>347</v>
      </c>
      <c r="C124" s="79">
        <f>VLOOKUP(GroupVertices[[#This Row],[Vertex]],Vertices[],MATCH("ID",Vertices[[#Headers],[Vertex]:[Top Word Pairs in Description by Salience]],0),FALSE)</f>
        <v>19</v>
      </c>
    </row>
    <row r="125" spans="1:3" ht="15">
      <c r="A125" s="79" t="s">
        <v>3046</v>
      </c>
      <c r="B125" s="112" t="s">
        <v>246</v>
      </c>
      <c r="C125" s="79">
        <f>VLOOKUP(GroupVertices[[#This Row],[Vertex]],Vertices[],MATCH("ID",Vertices[[#Headers],[Vertex]:[Top Word Pairs in Description by Salience]],0),FALSE)</f>
        <v>40</v>
      </c>
    </row>
    <row r="126" spans="1:3" ht="15">
      <c r="A126" s="79" t="s">
        <v>3046</v>
      </c>
      <c r="B126" s="112" t="s">
        <v>380</v>
      </c>
      <c r="C126" s="79">
        <f>VLOOKUP(GroupVertices[[#This Row],[Vertex]],Vertices[],MATCH("ID",Vertices[[#Headers],[Vertex]:[Top Word Pairs in Description by Salience]],0),FALSE)</f>
        <v>158</v>
      </c>
    </row>
    <row r="127" spans="1:3" ht="15">
      <c r="A127" s="79" t="s">
        <v>3046</v>
      </c>
      <c r="B127" s="112" t="s">
        <v>293</v>
      </c>
      <c r="C127" s="79">
        <f>VLOOKUP(GroupVertices[[#This Row],[Vertex]],Vertices[],MATCH("ID",Vertices[[#Headers],[Vertex]:[Top Word Pairs in Description by Salience]],0),FALSE)</f>
        <v>109</v>
      </c>
    </row>
    <row r="128" spans="1:3" ht="15">
      <c r="A128" s="79" t="s">
        <v>3046</v>
      </c>
      <c r="B128" s="112" t="s">
        <v>225</v>
      </c>
      <c r="C128" s="79">
        <f>VLOOKUP(GroupVertices[[#This Row],[Vertex]],Vertices[],MATCH("ID",Vertices[[#Headers],[Vertex]:[Top Word Pairs in Description by Salience]],0),FALSE)</f>
        <v>6</v>
      </c>
    </row>
    <row r="129" spans="1:3" ht="15">
      <c r="A129" s="79" t="s">
        <v>3046</v>
      </c>
      <c r="B129" s="112" t="s">
        <v>283</v>
      </c>
      <c r="C129" s="79">
        <f>VLOOKUP(GroupVertices[[#This Row],[Vertex]],Vertices[],MATCH("ID",Vertices[[#Headers],[Vertex]:[Top Word Pairs in Description by Salience]],0),FALSE)</f>
        <v>95</v>
      </c>
    </row>
    <row r="130" spans="1:3" ht="15">
      <c r="A130" s="79" t="s">
        <v>3046</v>
      </c>
      <c r="B130" s="112" t="s">
        <v>294</v>
      </c>
      <c r="C130" s="79">
        <f>VLOOKUP(GroupVertices[[#This Row],[Vertex]],Vertices[],MATCH("ID",Vertices[[#Headers],[Vertex]:[Top Word Pairs in Description by Salience]],0),FALSE)</f>
        <v>21</v>
      </c>
    </row>
    <row r="131" spans="1:3" ht="15">
      <c r="A131" s="79" t="s">
        <v>3046</v>
      </c>
      <c r="B131" s="112" t="s">
        <v>323</v>
      </c>
      <c r="C131" s="79">
        <f>VLOOKUP(GroupVertices[[#This Row],[Vertex]],Vertices[],MATCH("ID",Vertices[[#Headers],[Vertex]:[Top Word Pairs in Description by Salience]],0),FALSE)</f>
        <v>142</v>
      </c>
    </row>
    <row r="132" spans="1:3" ht="15">
      <c r="A132" s="79" t="s">
        <v>3046</v>
      </c>
      <c r="B132" s="112" t="s">
        <v>278</v>
      </c>
      <c r="C132" s="79">
        <f>VLOOKUP(GroupVertices[[#This Row],[Vertex]],Vertices[],MATCH("ID",Vertices[[#Headers],[Vertex]:[Top Word Pairs in Description by Salience]],0),FALSE)</f>
        <v>91</v>
      </c>
    </row>
    <row r="133" spans="1:3" ht="15">
      <c r="A133" s="79" t="s">
        <v>3046</v>
      </c>
      <c r="B133" s="112" t="s">
        <v>292</v>
      </c>
      <c r="C133" s="79">
        <f>VLOOKUP(GroupVertices[[#This Row],[Vertex]],Vertices[],MATCH("ID",Vertices[[#Headers],[Vertex]:[Top Word Pairs in Description by Salience]],0),FALSE)</f>
        <v>108</v>
      </c>
    </row>
    <row r="134" spans="1:3" ht="15">
      <c r="A134" s="79" t="s">
        <v>3046</v>
      </c>
      <c r="B134" s="112" t="s">
        <v>291</v>
      </c>
      <c r="C134" s="79">
        <f>VLOOKUP(GroupVertices[[#This Row],[Vertex]],Vertices[],MATCH("ID",Vertices[[#Headers],[Vertex]:[Top Word Pairs in Description by Salience]],0),FALSE)</f>
        <v>107</v>
      </c>
    </row>
    <row r="135" spans="1:3" ht="15">
      <c r="A135" s="79" t="s">
        <v>3046</v>
      </c>
      <c r="B135" s="112" t="s">
        <v>296</v>
      </c>
      <c r="C135" s="79">
        <f>VLOOKUP(GroupVertices[[#This Row],[Vertex]],Vertices[],MATCH("ID",Vertices[[#Headers],[Vertex]:[Top Word Pairs in Description by Salience]],0),FALSE)</f>
        <v>105</v>
      </c>
    </row>
    <row r="136" spans="1:3" ht="15">
      <c r="A136" s="79" t="s">
        <v>3046</v>
      </c>
      <c r="B136" s="112" t="s">
        <v>224</v>
      </c>
      <c r="C136" s="79">
        <f>VLOOKUP(GroupVertices[[#This Row],[Vertex]],Vertices[],MATCH("ID",Vertices[[#Headers],[Vertex]:[Top Word Pairs in Description by Salience]],0),FALSE)</f>
        <v>5</v>
      </c>
    </row>
    <row r="137" spans="1:3" ht="15">
      <c r="A137" s="79" t="s">
        <v>3046</v>
      </c>
      <c r="B137" s="112" t="s">
        <v>223</v>
      </c>
      <c r="C137" s="79">
        <f>VLOOKUP(GroupVertices[[#This Row],[Vertex]],Vertices[],MATCH("ID",Vertices[[#Headers],[Vertex]:[Top Word Pairs in Description by Salience]],0),FALSE)</f>
        <v>3</v>
      </c>
    </row>
    <row r="138" spans="1:3" ht="15">
      <c r="A138" s="79" t="s">
        <v>3046</v>
      </c>
      <c r="B138" s="112" t="s">
        <v>284</v>
      </c>
      <c r="C138" s="79">
        <f>VLOOKUP(GroupVertices[[#This Row],[Vertex]],Vertices[],MATCH("ID",Vertices[[#Headers],[Vertex]:[Top Word Pairs in Description by Salience]],0),FALSE)</f>
        <v>96</v>
      </c>
    </row>
    <row r="139" spans="1:3" ht="15">
      <c r="A139" s="79" t="s">
        <v>3046</v>
      </c>
      <c r="B139" s="112" t="s">
        <v>282</v>
      </c>
      <c r="C139" s="79">
        <f>VLOOKUP(GroupVertices[[#This Row],[Vertex]],Vertices[],MATCH("ID",Vertices[[#Headers],[Vertex]:[Top Word Pairs in Description by Salience]],0),FALSE)</f>
        <v>22</v>
      </c>
    </row>
    <row r="140" spans="1:3" ht="15">
      <c r="A140" s="79" t="s">
        <v>3046</v>
      </c>
      <c r="B140" s="112" t="s">
        <v>281</v>
      </c>
      <c r="C140" s="79">
        <f>VLOOKUP(GroupVertices[[#This Row],[Vertex]],Vertices[],MATCH("ID",Vertices[[#Headers],[Vertex]:[Top Word Pairs in Description by Salience]],0),FALSE)</f>
        <v>94</v>
      </c>
    </row>
    <row r="141" spans="1:3" ht="15">
      <c r="A141" s="79" t="s">
        <v>3046</v>
      </c>
      <c r="B141" s="112" t="s">
        <v>277</v>
      </c>
      <c r="C141" s="79">
        <f>VLOOKUP(GroupVertices[[#This Row],[Vertex]],Vertices[],MATCH("ID",Vertices[[#Headers],[Vertex]:[Top Word Pairs in Description by Salience]],0),FALSE)</f>
        <v>90</v>
      </c>
    </row>
    <row r="142" spans="1:3" ht="15">
      <c r="A142" s="79" t="s">
        <v>3046</v>
      </c>
      <c r="B142" s="112" t="s">
        <v>226</v>
      </c>
      <c r="C142" s="79">
        <f>VLOOKUP(GroupVertices[[#This Row],[Vertex]],Vertices[],MATCH("ID",Vertices[[#Headers],[Vertex]:[Top Word Pairs in Description by Salience]],0),FALSE)</f>
        <v>8</v>
      </c>
    </row>
    <row r="143" spans="1:3" ht="15">
      <c r="A143" s="79" t="s">
        <v>3046</v>
      </c>
      <c r="B143" s="112" t="s">
        <v>342</v>
      </c>
      <c r="C143" s="79">
        <f>VLOOKUP(GroupVertices[[#This Row],[Vertex]],Vertices[],MATCH("ID",Vertices[[#Headers],[Vertex]:[Top Word Pairs in Description by Salience]],0),FALSE)</f>
        <v>7</v>
      </c>
    </row>
    <row r="144" spans="1:3" ht="15">
      <c r="A144" s="79" t="s">
        <v>3046</v>
      </c>
      <c r="B144" s="112" t="s">
        <v>341</v>
      </c>
      <c r="C144" s="79">
        <f>VLOOKUP(GroupVertices[[#This Row],[Vertex]],Vertices[],MATCH("ID",Vertices[[#Headers],[Vertex]:[Top Word Pairs in Description by Salience]],0),FALSE)</f>
        <v>4</v>
      </c>
    </row>
    <row r="145" spans="1:3" ht="15">
      <c r="A145" s="79" t="s">
        <v>3047</v>
      </c>
      <c r="B145" s="112" t="s">
        <v>237</v>
      </c>
      <c r="C145" s="79">
        <f>VLOOKUP(GroupVertices[[#This Row],[Vertex]],Vertices[],MATCH("ID",Vertices[[#Headers],[Vertex]:[Top Word Pairs in Description by Salience]],0),FALSE)</f>
        <v>28</v>
      </c>
    </row>
    <row r="146" spans="1:3" ht="15">
      <c r="A146" s="79" t="s">
        <v>3047</v>
      </c>
      <c r="B146" s="112" t="s">
        <v>327</v>
      </c>
      <c r="C146" s="79">
        <f>VLOOKUP(GroupVertices[[#This Row],[Vertex]],Vertices[],MATCH("ID",Vertices[[#Headers],[Vertex]:[Top Word Pairs in Description by Salience]],0),FALSE)</f>
        <v>146</v>
      </c>
    </row>
    <row r="147" spans="1:3" ht="15">
      <c r="A147" s="79" t="s">
        <v>3047</v>
      </c>
      <c r="B147" s="112" t="s">
        <v>311</v>
      </c>
      <c r="C147" s="79">
        <f>VLOOKUP(GroupVertices[[#This Row],[Vertex]],Vertices[],MATCH("ID",Vertices[[#Headers],[Vertex]:[Top Word Pairs in Description by Salience]],0),FALSE)</f>
        <v>125</v>
      </c>
    </row>
    <row r="148" spans="1:3" ht="15">
      <c r="A148" s="79" t="s">
        <v>3047</v>
      </c>
      <c r="B148" s="112" t="s">
        <v>326</v>
      </c>
      <c r="C148" s="79">
        <f>VLOOKUP(GroupVertices[[#This Row],[Vertex]],Vertices[],MATCH("ID",Vertices[[#Headers],[Vertex]:[Top Word Pairs in Description by Salience]],0),FALSE)</f>
        <v>145</v>
      </c>
    </row>
    <row r="149" spans="1:3" ht="15">
      <c r="A149" s="79" t="s">
        <v>3047</v>
      </c>
      <c r="B149" s="112" t="s">
        <v>287</v>
      </c>
      <c r="C149" s="79">
        <f>VLOOKUP(GroupVertices[[#This Row],[Vertex]],Vertices[],MATCH("ID",Vertices[[#Headers],[Vertex]:[Top Word Pairs in Description by Salience]],0),FALSE)</f>
        <v>100</v>
      </c>
    </row>
    <row r="150" spans="1:3" ht="15">
      <c r="A150" s="79" t="s">
        <v>3047</v>
      </c>
      <c r="B150" s="112" t="s">
        <v>238</v>
      </c>
      <c r="C150" s="79">
        <f>VLOOKUP(GroupVertices[[#This Row],[Vertex]],Vertices[],MATCH("ID",Vertices[[#Headers],[Vertex]:[Top Word Pairs in Description by Salience]],0),FALSE)</f>
        <v>30</v>
      </c>
    </row>
    <row r="151" spans="1:3" ht="15">
      <c r="A151" s="79" t="s">
        <v>3047</v>
      </c>
      <c r="B151" s="112" t="s">
        <v>269</v>
      </c>
      <c r="C151" s="79">
        <f>VLOOKUP(GroupVertices[[#This Row],[Vertex]],Vertices[],MATCH("ID",Vertices[[#Headers],[Vertex]:[Top Word Pairs in Description by Salience]],0),FALSE)</f>
        <v>79</v>
      </c>
    </row>
    <row r="152" spans="1:3" ht="15">
      <c r="A152" s="79" t="s">
        <v>3047</v>
      </c>
      <c r="B152" s="112" t="s">
        <v>310</v>
      </c>
      <c r="C152" s="79">
        <f>VLOOKUP(GroupVertices[[#This Row],[Vertex]],Vertices[],MATCH("ID",Vertices[[#Headers],[Vertex]:[Top Word Pairs in Description by Salience]],0),FALSE)</f>
        <v>124</v>
      </c>
    </row>
    <row r="153" spans="1:3" ht="15">
      <c r="A153" s="79" t="s">
        <v>3047</v>
      </c>
      <c r="B153" s="112" t="s">
        <v>302</v>
      </c>
      <c r="C153" s="79">
        <f>VLOOKUP(GroupVertices[[#This Row],[Vertex]],Vertices[],MATCH("ID",Vertices[[#Headers],[Vertex]:[Top Word Pairs in Description by Salience]],0),FALSE)</f>
        <v>115</v>
      </c>
    </row>
    <row r="154" spans="1:3" ht="15">
      <c r="A154" s="79" t="s">
        <v>3047</v>
      </c>
      <c r="B154" s="112" t="s">
        <v>285</v>
      </c>
      <c r="C154" s="79">
        <f>VLOOKUP(GroupVertices[[#This Row],[Vertex]],Vertices[],MATCH("ID",Vertices[[#Headers],[Vertex]:[Top Word Pairs in Description by Salience]],0),FALSE)</f>
        <v>98</v>
      </c>
    </row>
    <row r="155" spans="1:3" ht="15">
      <c r="A155" s="79" t="s">
        <v>3047</v>
      </c>
      <c r="B155" s="112" t="s">
        <v>307</v>
      </c>
      <c r="C155" s="79">
        <f>VLOOKUP(GroupVertices[[#This Row],[Vertex]],Vertices[],MATCH("ID",Vertices[[#Headers],[Vertex]:[Top Word Pairs in Description by Salience]],0),FALSE)</f>
        <v>120</v>
      </c>
    </row>
    <row r="156" spans="1:3" ht="15">
      <c r="A156" s="79" t="s">
        <v>3047</v>
      </c>
      <c r="B156" s="112" t="s">
        <v>234</v>
      </c>
      <c r="C156" s="79">
        <f>VLOOKUP(GroupVertices[[#This Row],[Vertex]],Vertices[],MATCH("ID",Vertices[[#Headers],[Vertex]:[Top Word Pairs in Description by Salience]],0),FALSE)</f>
        <v>23</v>
      </c>
    </row>
    <row r="157" spans="1:3" ht="15">
      <c r="A157" s="79" t="s">
        <v>3047</v>
      </c>
      <c r="B157" s="112" t="s">
        <v>256</v>
      </c>
      <c r="C157" s="79">
        <f>VLOOKUP(GroupVertices[[#This Row],[Vertex]],Vertices[],MATCH("ID",Vertices[[#Headers],[Vertex]:[Top Word Pairs in Description by Salience]],0),FALSE)</f>
        <v>55</v>
      </c>
    </row>
    <row r="158" spans="1:3" ht="15">
      <c r="A158" s="79" t="s">
        <v>3047</v>
      </c>
      <c r="B158" s="112" t="s">
        <v>364</v>
      </c>
      <c r="C158" s="79">
        <f>VLOOKUP(GroupVertices[[#This Row],[Vertex]],Vertices[],MATCH("ID",Vertices[[#Headers],[Vertex]:[Top Word Pairs in Description by Salience]],0),FALSE)</f>
        <v>82</v>
      </c>
    </row>
    <row r="159" spans="1:3" ht="15">
      <c r="A159" s="79" t="s">
        <v>3047</v>
      </c>
      <c r="B159" s="112" t="s">
        <v>367</v>
      </c>
      <c r="C159" s="79">
        <f>VLOOKUP(GroupVertices[[#This Row],[Vertex]],Vertices[],MATCH("ID",Vertices[[#Headers],[Vertex]:[Top Word Pairs in Description by Salience]],0),FALSE)</f>
        <v>97</v>
      </c>
    </row>
    <row r="160" spans="1:3" ht="15">
      <c r="A160" s="79" t="s">
        <v>3047</v>
      </c>
      <c r="B160" s="112" t="s">
        <v>247</v>
      </c>
      <c r="C160" s="79">
        <f>VLOOKUP(GroupVertices[[#This Row],[Vertex]],Vertices[],MATCH("ID",Vertices[[#Headers],[Vertex]:[Top Word Pairs in Description by Salience]],0),FALSE)</f>
        <v>42</v>
      </c>
    </row>
    <row r="161" spans="1:3" ht="15">
      <c r="A161" s="79" t="s">
        <v>3047</v>
      </c>
      <c r="B161" s="112" t="s">
        <v>363</v>
      </c>
      <c r="C161" s="79">
        <f>VLOOKUP(GroupVertices[[#This Row],[Vertex]],Vertices[],MATCH("ID",Vertices[[#Headers],[Vertex]:[Top Word Pairs in Description by Salience]],0),FALSE)</f>
        <v>80</v>
      </c>
    </row>
    <row r="162" spans="1:3" ht="15">
      <c r="A162" s="79" t="s">
        <v>3047</v>
      </c>
      <c r="B162" s="112" t="s">
        <v>254</v>
      </c>
      <c r="C162" s="79">
        <f>VLOOKUP(GroupVertices[[#This Row],[Vertex]],Vertices[],MATCH("ID",Vertices[[#Headers],[Vertex]:[Top Word Pairs in Description by Salience]],0),FALSE)</f>
        <v>53</v>
      </c>
    </row>
    <row r="163" spans="1:3" ht="15">
      <c r="A163" s="79" t="s">
        <v>3047</v>
      </c>
      <c r="B163" s="112" t="s">
        <v>352</v>
      </c>
      <c r="C163" s="79">
        <f>VLOOKUP(GroupVertices[[#This Row],[Vertex]],Vertices[],MATCH("ID",Vertices[[#Headers],[Vertex]:[Top Word Pairs in Description by Salience]],0),FALSE)</f>
        <v>41</v>
      </c>
    </row>
    <row r="164" spans="1:3" ht="15">
      <c r="A164" s="79" t="s">
        <v>3047</v>
      </c>
      <c r="B164" s="112" t="s">
        <v>349</v>
      </c>
      <c r="C164" s="79">
        <f>VLOOKUP(GroupVertices[[#This Row],[Vertex]],Vertices[],MATCH("ID",Vertices[[#Headers],[Vertex]:[Top Word Pairs in Description by Salience]],0),FALSE)</f>
        <v>29</v>
      </c>
    </row>
    <row r="165" spans="1:3" ht="15">
      <c r="A165" s="79" t="s">
        <v>3048</v>
      </c>
      <c r="B165" s="112" t="s">
        <v>322</v>
      </c>
      <c r="C165" s="79">
        <f>VLOOKUP(GroupVertices[[#This Row],[Vertex]],Vertices[],MATCH("ID",Vertices[[#Headers],[Vertex]:[Top Word Pairs in Description by Salience]],0),FALSE)</f>
        <v>140</v>
      </c>
    </row>
    <row r="166" spans="1:3" ht="15">
      <c r="A166" s="79" t="s">
        <v>3048</v>
      </c>
      <c r="B166" s="112" t="s">
        <v>336</v>
      </c>
      <c r="C166" s="79">
        <f>VLOOKUP(GroupVertices[[#This Row],[Vertex]],Vertices[],MATCH("ID",Vertices[[#Headers],[Vertex]:[Top Word Pairs in Description by Salience]],0),FALSE)</f>
        <v>155</v>
      </c>
    </row>
    <row r="167" spans="1:3" ht="15">
      <c r="A167" s="79" t="s">
        <v>3048</v>
      </c>
      <c r="B167" s="112" t="s">
        <v>379</v>
      </c>
      <c r="C167" s="79">
        <f>VLOOKUP(GroupVertices[[#This Row],[Vertex]],Vertices[],MATCH("ID",Vertices[[#Headers],[Vertex]:[Top Word Pairs in Description by Salience]],0),FALSE)</f>
        <v>156</v>
      </c>
    </row>
    <row r="168" spans="1:3" ht="15">
      <c r="A168" s="79" t="s">
        <v>3048</v>
      </c>
      <c r="B168" s="112" t="s">
        <v>253</v>
      </c>
      <c r="C168" s="79">
        <f>VLOOKUP(GroupVertices[[#This Row],[Vertex]],Vertices[],MATCH("ID",Vertices[[#Headers],[Vertex]:[Top Word Pairs in Description by Salience]],0),FALSE)</f>
        <v>51</v>
      </c>
    </row>
    <row r="169" spans="1:3" ht="15">
      <c r="A169" s="79" t="s">
        <v>3048</v>
      </c>
      <c r="B169" s="112" t="s">
        <v>337</v>
      </c>
      <c r="C169" s="79">
        <f>VLOOKUP(GroupVertices[[#This Row],[Vertex]],Vertices[],MATCH("ID",Vertices[[#Headers],[Vertex]:[Top Word Pairs in Description by Salience]],0),FALSE)</f>
        <v>147</v>
      </c>
    </row>
    <row r="170" spans="1:3" ht="15">
      <c r="A170" s="79" t="s">
        <v>3048</v>
      </c>
      <c r="B170" s="112" t="s">
        <v>335</v>
      </c>
      <c r="C170" s="79">
        <f>VLOOKUP(GroupVertices[[#This Row],[Vertex]],Vertices[],MATCH("ID",Vertices[[#Headers],[Vertex]:[Top Word Pairs in Description by Salience]],0),FALSE)</f>
        <v>154</v>
      </c>
    </row>
    <row r="171" spans="1:3" ht="15">
      <c r="A171" s="79" t="s">
        <v>3048</v>
      </c>
      <c r="B171" s="112" t="s">
        <v>301</v>
      </c>
      <c r="C171" s="79">
        <f>VLOOKUP(GroupVertices[[#This Row],[Vertex]],Vertices[],MATCH("ID",Vertices[[#Headers],[Vertex]:[Top Word Pairs in Description by Salience]],0),FALSE)</f>
        <v>113</v>
      </c>
    </row>
    <row r="172" spans="1:3" ht="15">
      <c r="A172" s="79" t="s">
        <v>3048</v>
      </c>
      <c r="B172" s="112" t="s">
        <v>378</v>
      </c>
      <c r="C172" s="79">
        <f>VLOOKUP(GroupVertices[[#This Row],[Vertex]],Vertices[],MATCH("ID",Vertices[[#Headers],[Vertex]:[Top Word Pairs in Description by Salience]],0),FALSE)</f>
        <v>153</v>
      </c>
    </row>
    <row r="173" spans="1:3" ht="15">
      <c r="A173" s="79" t="s">
        <v>3048</v>
      </c>
      <c r="B173" s="112" t="s">
        <v>330</v>
      </c>
      <c r="C173" s="79">
        <f>VLOOKUP(GroupVertices[[#This Row],[Vertex]],Vertices[],MATCH("ID",Vertices[[#Headers],[Vertex]:[Top Word Pairs in Description by Salience]],0),FALSE)</f>
        <v>150</v>
      </c>
    </row>
    <row r="174" spans="1:3" ht="15">
      <c r="A174" s="79" t="s">
        <v>3048</v>
      </c>
      <c r="B174" s="112" t="s">
        <v>377</v>
      </c>
      <c r="C174" s="79">
        <f>VLOOKUP(GroupVertices[[#This Row],[Vertex]],Vertices[],MATCH("ID",Vertices[[#Headers],[Vertex]:[Top Word Pairs in Description by Salience]],0),FALSE)</f>
        <v>149</v>
      </c>
    </row>
    <row r="175" spans="1:3" ht="15">
      <c r="A175" s="79" t="s">
        <v>3048</v>
      </c>
      <c r="B175" s="112" t="s">
        <v>370</v>
      </c>
      <c r="C175" s="79">
        <f>VLOOKUP(GroupVertices[[#This Row],[Vertex]],Vertices[],MATCH("ID",Vertices[[#Headers],[Vertex]:[Top Word Pairs in Description by Salience]],0),FALSE)</f>
        <v>114</v>
      </c>
    </row>
    <row r="176" spans="1:3" ht="15">
      <c r="A176" s="79" t="s">
        <v>3048</v>
      </c>
      <c r="B176" s="112" t="s">
        <v>359</v>
      </c>
      <c r="C176" s="79">
        <f>VLOOKUP(GroupVertices[[#This Row],[Vertex]],Vertices[],MATCH("ID",Vertices[[#Headers],[Vertex]:[Top Word Pairs in Description by Salience]],0),FALSE)</f>
        <v>71</v>
      </c>
    </row>
    <row r="177" spans="1:3" ht="15">
      <c r="A177" s="79" t="s">
        <v>3048</v>
      </c>
      <c r="B177" s="112" t="s">
        <v>264</v>
      </c>
      <c r="C177" s="79">
        <f>VLOOKUP(GroupVertices[[#This Row],[Vertex]],Vertices[],MATCH("ID",Vertices[[#Headers],[Vertex]:[Top Word Pairs in Description by Salience]],0),FALSE)</f>
        <v>69</v>
      </c>
    </row>
    <row r="178" spans="1:3" ht="15">
      <c r="A178" s="79" t="s">
        <v>3048</v>
      </c>
      <c r="B178" s="112" t="s">
        <v>355</v>
      </c>
      <c r="C178" s="79">
        <f>VLOOKUP(GroupVertices[[#This Row],[Vertex]],Vertices[],MATCH("ID",Vertices[[#Headers],[Vertex]:[Top Word Pairs in Description by Salience]],0),FALSE)</f>
        <v>52</v>
      </c>
    </row>
    <row r="179" spans="1:3" ht="15">
      <c r="A179" s="79" t="s">
        <v>3049</v>
      </c>
      <c r="B179" s="112" t="s">
        <v>241</v>
      </c>
      <c r="C179" s="79">
        <f>VLOOKUP(GroupVertices[[#This Row],[Vertex]],Vertices[],MATCH("ID",Vertices[[#Headers],[Vertex]:[Top Word Pairs in Description by Salience]],0),FALSE)</f>
        <v>34</v>
      </c>
    </row>
    <row r="180" spans="1:3" ht="15">
      <c r="A180" s="79" t="s">
        <v>3049</v>
      </c>
      <c r="B180" s="112" t="s">
        <v>308</v>
      </c>
      <c r="C180" s="79">
        <f>VLOOKUP(GroupVertices[[#This Row],[Vertex]],Vertices[],MATCH("ID",Vertices[[#Headers],[Vertex]:[Top Word Pairs in Description by Salience]],0),FALSE)</f>
        <v>122</v>
      </c>
    </row>
    <row r="181" spans="1:3" ht="15">
      <c r="A181" s="79" t="s">
        <v>3049</v>
      </c>
      <c r="B181" s="112" t="s">
        <v>309</v>
      </c>
      <c r="C181" s="79">
        <f>VLOOKUP(GroupVertices[[#This Row],[Vertex]],Vertices[],MATCH("ID",Vertices[[#Headers],[Vertex]:[Top Word Pairs in Description by Salience]],0),FALSE)</f>
        <v>123</v>
      </c>
    </row>
    <row r="182" spans="1:3" ht="15">
      <c r="A182" s="79" t="s">
        <v>3049</v>
      </c>
      <c r="B182" s="112" t="s">
        <v>362</v>
      </c>
      <c r="C182" s="79">
        <f>VLOOKUP(GroupVertices[[#This Row],[Vertex]],Vertices[],MATCH("ID",Vertices[[#Headers],[Vertex]:[Top Word Pairs in Description by Salience]],0),FALSE)</f>
        <v>78</v>
      </c>
    </row>
    <row r="183" spans="1:3" ht="15">
      <c r="A183" s="79" t="s">
        <v>3049</v>
      </c>
      <c r="B183" s="112" t="s">
        <v>371</v>
      </c>
      <c r="C183" s="79">
        <f>VLOOKUP(GroupVertices[[#This Row],[Vertex]],Vertices[],MATCH("ID",Vertices[[#Headers],[Vertex]:[Top Word Pairs in Description by Salience]],0),FALSE)</f>
        <v>121</v>
      </c>
    </row>
    <row r="184" spans="1:3" ht="15">
      <c r="A184" s="79" t="s">
        <v>3049</v>
      </c>
      <c r="B184" s="112" t="s">
        <v>272</v>
      </c>
      <c r="C184" s="79">
        <f>VLOOKUP(GroupVertices[[#This Row],[Vertex]],Vertices[],MATCH("ID",Vertices[[#Headers],[Vertex]:[Top Word Pairs in Description by Salience]],0),FALSE)</f>
        <v>83</v>
      </c>
    </row>
    <row r="185" spans="1:3" ht="15">
      <c r="A185" s="79" t="s">
        <v>3049</v>
      </c>
      <c r="B185" s="112" t="s">
        <v>268</v>
      </c>
      <c r="C185" s="79">
        <f>VLOOKUP(GroupVertices[[#This Row],[Vertex]],Vertices[],MATCH("ID",Vertices[[#Headers],[Vertex]:[Top Word Pairs in Description by Salience]],0),FALSE)</f>
        <v>77</v>
      </c>
    </row>
    <row r="186" spans="1:3" ht="15">
      <c r="A186" s="79" t="s">
        <v>3049</v>
      </c>
      <c r="B186" s="112" t="s">
        <v>343</v>
      </c>
      <c r="C186" s="79">
        <f>VLOOKUP(GroupVertices[[#This Row],[Vertex]],Vertices[],MATCH("ID",Vertices[[#Headers],[Vertex]:[Top Word Pairs in Description by Salience]],0),FALSE)</f>
        <v>10</v>
      </c>
    </row>
    <row r="187" spans="1:3" ht="15">
      <c r="A187" s="79" t="s">
        <v>3049</v>
      </c>
      <c r="B187" s="112" t="s">
        <v>235</v>
      </c>
      <c r="C187" s="79">
        <f>VLOOKUP(GroupVertices[[#This Row],[Vertex]],Vertices[],MATCH("ID",Vertices[[#Headers],[Vertex]:[Top Word Pairs in Description by Salience]],0),FALSE)</f>
        <v>24</v>
      </c>
    </row>
    <row r="188" spans="1:3" ht="15">
      <c r="A188" s="79" t="s">
        <v>3049</v>
      </c>
      <c r="B188" s="112" t="s">
        <v>227</v>
      </c>
      <c r="C188" s="79">
        <f>VLOOKUP(GroupVertices[[#This Row],[Vertex]],Vertices[],MATCH("ID",Vertices[[#Headers],[Vertex]:[Top Word Pairs in Description by Salience]],0),FALSE)</f>
        <v>9</v>
      </c>
    </row>
    <row r="189" spans="1:3" ht="15">
      <c r="A189" s="79" t="s">
        <v>3050</v>
      </c>
      <c r="B189" s="112" t="s">
        <v>273</v>
      </c>
      <c r="C189" s="79">
        <f>VLOOKUP(GroupVertices[[#This Row],[Vertex]],Vertices[],MATCH("ID",Vertices[[#Headers],[Vertex]:[Top Word Pairs in Description by Salience]],0),FALSE)</f>
        <v>84</v>
      </c>
    </row>
    <row r="190" spans="1:3" ht="15">
      <c r="A190" s="79" t="s">
        <v>3050</v>
      </c>
      <c r="B190" s="112" t="s">
        <v>365</v>
      </c>
      <c r="C190" s="79">
        <f>VLOOKUP(GroupVertices[[#This Row],[Vertex]],Vertices[],MATCH("ID",Vertices[[#Headers],[Vertex]:[Top Word Pairs in Description by Salience]],0),FALSE)</f>
        <v>85</v>
      </c>
    </row>
  </sheetData>
  <dataValidations count="3" xWindow="58" yWindow="226">
    <dataValidation allowBlank="1" showInputMessage="1" showErrorMessage="1" promptTitle="Group Name" prompt="Enter the name of the group.  The group name must also be entered on the Groups worksheet." sqref="A2:A190"/>
    <dataValidation allowBlank="1" showInputMessage="1" showErrorMessage="1" promptTitle="Vertex Name" prompt="Enter the name of a vertex to include in the group." sqref="B2:B190"/>
    <dataValidation allowBlank="1" showInputMessage="1" promptTitle="Vertex ID" prompt="This is the value of the hidden ID cell in the Vertices worksheet.  It gets filled in by the items on the NodeXL, Analysis, Groups menu." sqref="C2:C19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163</v>
      </c>
      <c r="B1" s="13" t="s">
        <v>17</v>
      </c>
      <c r="D1" t="s">
        <v>80</v>
      </c>
      <c r="E1" t="s">
        <v>81</v>
      </c>
      <c r="F1" s="35" t="s">
        <v>87</v>
      </c>
      <c r="G1" s="36" t="s">
        <v>88</v>
      </c>
      <c r="H1" s="35" t="s">
        <v>93</v>
      </c>
      <c r="I1" s="36" t="s">
        <v>94</v>
      </c>
      <c r="J1" s="35" t="s">
        <v>99</v>
      </c>
      <c r="K1" s="36" t="s">
        <v>100</v>
      </c>
      <c r="L1" s="35" t="s">
        <v>105</v>
      </c>
      <c r="M1" s="36" t="s">
        <v>106</v>
      </c>
      <c r="N1" s="35" t="s">
        <v>111</v>
      </c>
      <c r="O1" s="36" t="s">
        <v>112</v>
      </c>
      <c r="P1" s="36" t="s">
        <v>139</v>
      </c>
      <c r="Q1" s="36" t="s">
        <v>140</v>
      </c>
      <c r="R1" s="35" t="s">
        <v>117</v>
      </c>
      <c r="S1" s="35" t="s">
        <v>118</v>
      </c>
      <c r="T1" s="35" t="s">
        <v>123</v>
      </c>
      <c r="U1" s="36" t="s">
        <v>124</v>
      </c>
      <c r="W1" t="s">
        <v>128</v>
      </c>
      <c r="X1" t="s">
        <v>17</v>
      </c>
    </row>
    <row r="2" spans="1:24" ht="15.75" thickTop="1">
      <c r="A2" s="34" t="s">
        <v>3067</v>
      </c>
      <c r="B2" s="34" t="s">
        <v>31</v>
      </c>
      <c r="D2" s="31">
        <f>MIN(Vertices[Degree])</f>
        <v>0</v>
      </c>
      <c r="E2" s="3">
        <f>COUNTIF(Vertices[Degree],"&gt;= "&amp;D2)-COUNTIF(Vertices[Degree],"&gt;="&amp;D3)</f>
        <v>31</v>
      </c>
      <c r="F2" s="37">
        <f>MIN(Vertices[In-Degree])</f>
        <v>0</v>
      </c>
      <c r="G2" s="38">
        <f>COUNTIF(Vertices[In-Degree],"&gt;= "&amp;F2)-COUNTIF(Vertices[In-Degree],"&gt;="&amp;F3)</f>
        <v>0</v>
      </c>
      <c r="H2" s="37">
        <f>MIN(Vertices[Out-Degree])</f>
        <v>0</v>
      </c>
      <c r="I2" s="38">
        <f>COUNTIF(Vertices[Out-Degree],"&gt;= "&amp;H2)-COUNTIF(Vertices[Out-Degree],"&gt;="&amp;H3)</f>
        <v>0</v>
      </c>
      <c r="J2" s="37">
        <f>MIN(Vertices[Betweenness Centrality])</f>
        <v>0</v>
      </c>
      <c r="K2" s="38">
        <f>COUNTIF(Vertices[Betweenness Centrality],"&gt;= "&amp;J2)-COUNTIF(Vertices[Betweenness Centrality],"&gt;="&amp;J3)</f>
        <v>94</v>
      </c>
      <c r="L2" s="37">
        <f>MIN(Vertices[Closeness Centrality])</f>
        <v>0</v>
      </c>
      <c r="M2" s="38">
        <f>COUNTIF(Vertices[Closeness Centrality],"&gt;= "&amp;L2)-COUNTIF(Vertices[Closeness Centrality],"&gt;="&amp;L3)</f>
        <v>187</v>
      </c>
      <c r="N2" s="37">
        <f>MIN(Vertices[Eigenvector Centrality])</f>
        <v>0</v>
      </c>
      <c r="O2" s="38">
        <f>COUNTIF(Vertices[Eigenvector Centrality],"&gt;= "&amp;N2)-COUNTIF(Vertices[Eigenvector Centrality],"&gt;="&amp;N3)</f>
        <v>66</v>
      </c>
      <c r="P2" s="37">
        <f>MIN(Vertices[PageRank])</f>
        <v>0</v>
      </c>
      <c r="Q2" s="38">
        <f>COUNTIF(Vertices[PageRank],"&gt;= "&amp;P2)-COUNTIF(Vertices[PageRank],"&gt;="&amp;P3)</f>
        <v>31</v>
      </c>
      <c r="R2" s="37">
        <f>MIN(Vertices[Clustering Coefficient])</f>
        <v>0</v>
      </c>
      <c r="S2" s="43">
        <f>COUNTIF(Vertices[Clustering Coefficient],"&gt;= "&amp;R2)-COUNTIF(Vertices[Clustering Coefficient],"&gt;="&amp;R3)</f>
        <v>82</v>
      </c>
      <c r="T2" s="37" t="e">
        <f ca="1">MIN(INDIRECT(DynamicFilterSourceColumnRange))</f>
        <v>#REF!</v>
      </c>
      <c r="U2" s="38" t="e">
        <f aca="true" t="shared" si="0" ref="U2:U57">COUNTIF(INDIRECT(DynamicFilterSourceColumnRange),"&gt;= "&amp;T2)-COUNTIF(INDIRECT(DynamicFilterSourceColumnRange),"&gt;="&amp;T3)</f>
        <v>#REF!</v>
      </c>
      <c r="W2" t="s">
        <v>125</v>
      </c>
      <c r="X2">
        <f>ROWS(HistogramBins[Degree Bin])-1</f>
        <v>55</v>
      </c>
    </row>
    <row r="3" spans="1:24" ht="15">
      <c r="A3" s="115"/>
      <c r="B3" s="115"/>
      <c r="D3" s="32">
        <f aca="true" t="shared" si="1" ref="D3:D26">D2+($D$57-$D$2)/BinDivisor</f>
        <v>0.4</v>
      </c>
      <c r="E3" s="3">
        <f>COUNTIF(Vertices[Degree],"&gt;= "&amp;D3)-COUNTIF(Vertices[Degree],"&gt;="&amp;D4)</f>
        <v>0</v>
      </c>
      <c r="F3" s="39">
        <f aca="true" t="shared" si="2" ref="F3:F26">F2+($F$57-$F$2)/BinDivisor</f>
        <v>0</v>
      </c>
      <c r="G3" s="40">
        <f>COUNTIF(Vertices[In-Degree],"&gt;= "&amp;F3)-COUNTIF(Vertices[In-Degree],"&gt;="&amp;F4)</f>
        <v>0</v>
      </c>
      <c r="H3" s="39">
        <f aca="true" t="shared" si="3" ref="H3:H26">H2+($H$57-$H$2)/BinDivisor</f>
        <v>0</v>
      </c>
      <c r="I3" s="40">
        <f>COUNTIF(Vertices[Out-Degree],"&gt;= "&amp;H3)-COUNTIF(Vertices[Out-Degree],"&gt;="&amp;H4)</f>
        <v>0</v>
      </c>
      <c r="J3" s="39">
        <f aca="true" t="shared" si="4" ref="J3:J26">J2+($J$57-$J$2)/BinDivisor</f>
        <v>43.53799090909091</v>
      </c>
      <c r="K3" s="40">
        <f>COUNTIF(Vertices[Betweenness Centrality],"&gt;= "&amp;J3)-COUNTIF(Vertices[Betweenness Centrality],"&gt;="&amp;J4)</f>
        <v>15</v>
      </c>
      <c r="L3" s="39">
        <f aca="true" t="shared" si="5" ref="L3:L26">L2+($L$57-$L$2)/BinDivisor</f>
        <v>0.01818181818181818</v>
      </c>
      <c r="M3" s="40">
        <f>COUNTIF(Vertices[Closeness Centrality],"&gt;= "&amp;L3)-COUNTIF(Vertices[Closeness Centrality],"&gt;="&amp;L4)</f>
        <v>0</v>
      </c>
      <c r="N3" s="39">
        <f aca="true" t="shared" si="6" ref="N3:N26">N2+($N$57-$N$2)/BinDivisor</f>
        <v>0.0005491818181818181</v>
      </c>
      <c r="O3" s="40">
        <f>COUNTIF(Vertices[Eigenvector Centrality],"&gt;= "&amp;N3)-COUNTIF(Vertices[Eigenvector Centrality],"&gt;="&amp;N4)</f>
        <v>12</v>
      </c>
      <c r="P3" s="39">
        <f aca="true" t="shared" si="7" ref="P3:P26">P2+($P$57-$P$2)/BinDivisor</f>
        <v>0.058234909090909094</v>
      </c>
      <c r="Q3" s="40">
        <f>COUNTIF(Vertices[PageRank],"&gt;= "&amp;P3)-COUNTIF(Vertices[PageRank],"&gt;="&amp;P4)</f>
        <v>0</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126</v>
      </c>
      <c r="X3" t="s">
        <v>86</v>
      </c>
    </row>
    <row r="4" spans="1:24" ht="15">
      <c r="A4" s="34" t="s">
        <v>147</v>
      </c>
      <c r="B4" s="34">
        <v>189</v>
      </c>
      <c r="D4" s="32">
        <f t="shared" si="1"/>
        <v>0.8</v>
      </c>
      <c r="E4" s="3">
        <f>COUNTIF(Vertices[Degree],"&gt;= "&amp;D4)-COUNTIF(Vertices[Degree],"&gt;="&amp;D5)</f>
        <v>21</v>
      </c>
      <c r="F4" s="37">
        <f t="shared" si="2"/>
        <v>0</v>
      </c>
      <c r="G4" s="38">
        <f>COUNTIF(Vertices[In-Degree],"&gt;= "&amp;F4)-COUNTIF(Vertices[In-Degree],"&gt;="&amp;F5)</f>
        <v>0</v>
      </c>
      <c r="H4" s="37">
        <f t="shared" si="3"/>
        <v>0</v>
      </c>
      <c r="I4" s="38">
        <f>COUNTIF(Vertices[Out-Degree],"&gt;= "&amp;H4)-COUNTIF(Vertices[Out-Degree],"&gt;="&amp;H5)</f>
        <v>0</v>
      </c>
      <c r="J4" s="37">
        <f t="shared" si="4"/>
        <v>87.07598181818182</v>
      </c>
      <c r="K4" s="38">
        <f>COUNTIF(Vertices[Betweenness Centrality],"&gt;= "&amp;J4)-COUNTIF(Vertices[Betweenness Centrality],"&gt;="&amp;J5)</f>
        <v>13</v>
      </c>
      <c r="L4" s="37">
        <f t="shared" si="5"/>
        <v>0.03636363636363636</v>
      </c>
      <c r="M4" s="38">
        <f>COUNTIF(Vertices[Closeness Centrality],"&gt;= "&amp;L4)-COUNTIF(Vertices[Closeness Centrality],"&gt;="&amp;L5)</f>
        <v>0</v>
      </c>
      <c r="N4" s="37">
        <f t="shared" si="6"/>
        <v>0.0010983636363636363</v>
      </c>
      <c r="O4" s="38">
        <f>COUNTIF(Vertices[Eigenvector Centrality],"&gt;= "&amp;N4)-COUNTIF(Vertices[Eigenvector Centrality],"&gt;="&amp;N5)</f>
        <v>6</v>
      </c>
      <c r="P4" s="37">
        <f t="shared" si="7"/>
        <v>0.11646981818181819</v>
      </c>
      <c r="Q4" s="38">
        <f>COUNTIF(Vertices[PageRank],"&gt;= "&amp;P4)-COUNTIF(Vertices[PageRank],"&gt;="&amp;P5)</f>
        <v>0</v>
      </c>
      <c r="R4" s="37">
        <f t="shared" si="8"/>
        <v>0.03636363636363636</v>
      </c>
      <c r="S4" s="43">
        <f>COUNTIF(Vertices[Clustering Coefficient],"&gt;= "&amp;R4)-COUNTIF(Vertices[Clustering Coefficient],"&gt;="&amp;R5)</f>
        <v>0</v>
      </c>
      <c r="T4" s="37" t="e">
        <f ca="1" t="shared" si="9"/>
        <v>#REF!</v>
      </c>
      <c r="U4" s="38" t="e">
        <f ca="1" t="shared" si="0"/>
        <v>#REF!</v>
      </c>
      <c r="W4" s="12" t="s">
        <v>127</v>
      </c>
      <c r="X4" s="12" t="s">
        <v>129</v>
      </c>
    </row>
    <row r="5" spans="1:21" ht="15">
      <c r="A5" s="115"/>
      <c r="B5" s="115"/>
      <c r="D5" s="32">
        <f t="shared" si="1"/>
        <v>1.2000000000000002</v>
      </c>
      <c r="E5" s="3">
        <f>COUNTIF(Vertices[Degree],"&gt;= "&amp;D5)-COUNTIF(Vertices[Degree],"&gt;="&amp;D6)</f>
        <v>0</v>
      </c>
      <c r="F5" s="39">
        <f t="shared" si="2"/>
        <v>0</v>
      </c>
      <c r="G5" s="40">
        <f>COUNTIF(Vertices[In-Degree],"&gt;= "&amp;F5)-COUNTIF(Vertices[In-Degree],"&gt;="&amp;F6)</f>
        <v>0</v>
      </c>
      <c r="H5" s="39">
        <f t="shared" si="3"/>
        <v>0</v>
      </c>
      <c r="I5" s="40">
        <f>COUNTIF(Vertices[Out-Degree],"&gt;= "&amp;H5)-COUNTIF(Vertices[Out-Degree],"&gt;="&amp;H6)</f>
        <v>0</v>
      </c>
      <c r="J5" s="39">
        <f t="shared" si="4"/>
        <v>130.6139727272727</v>
      </c>
      <c r="K5" s="40">
        <f>COUNTIF(Vertices[Betweenness Centrality],"&gt;= "&amp;J5)-COUNTIF(Vertices[Betweenness Centrality],"&gt;="&amp;J6)</f>
        <v>11</v>
      </c>
      <c r="L5" s="39">
        <f t="shared" si="5"/>
        <v>0.05454545454545454</v>
      </c>
      <c r="M5" s="40">
        <f>COUNTIF(Vertices[Closeness Centrality],"&gt;= "&amp;L5)-COUNTIF(Vertices[Closeness Centrality],"&gt;="&amp;L6)</f>
        <v>0</v>
      </c>
      <c r="N5" s="39">
        <f t="shared" si="6"/>
        <v>0.0016475454545454545</v>
      </c>
      <c r="O5" s="40">
        <f>COUNTIF(Vertices[Eigenvector Centrality],"&gt;= "&amp;N5)-COUNTIF(Vertices[Eigenvector Centrality],"&gt;="&amp;N6)</f>
        <v>5</v>
      </c>
      <c r="P5" s="39">
        <f t="shared" si="7"/>
        <v>0.1747047272727273</v>
      </c>
      <c r="Q5" s="40">
        <f>COUNTIF(Vertices[PageRank],"&gt;= "&amp;P5)-COUNTIF(Vertices[PageRank],"&gt;="&amp;P6)</f>
        <v>0</v>
      </c>
      <c r="R5" s="39">
        <f t="shared" si="8"/>
        <v>0.05454545454545454</v>
      </c>
      <c r="S5" s="44">
        <f>COUNTIF(Vertices[Clustering Coefficient],"&gt;= "&amp;R5)-COUNTIF(Vertices[Clustering Coefficient],"&gt;="&amp;R6)</f>
        <v>4</v>
      </c>
      <c r="T5" s="39" t="e">
        <f ca="1" t="shared" si="9"/>
        <v>#REF!</v>
      </c>
      <c r="U5" s="40" t="e">
        <f ca="1" t="shared" si="0"/>
        <v>#REF!</v>
      </c>
    </row>
    <row r="6" spans="1:21" ht="15">
      <c r="A6" s="34" t="s">
        <v>149</v>
      </c>
      <c r="B6" s="34">
        <v>305</v>
      </c>
      <c r="D6" s="32">
        <f t="shared" si="1"/>
        <v>1.6</v>
      </c>
      <c r="E6" s="3">
        <f>COUNTIF(Vertices[Degree],"&gt;= "&amp;D6)-COUNTIF(Vertices[Degree],"&gt;="&amp;D7)</f>
        <v>0</v>
      </c>
      <c r="F6" s="37">
        <f t="shared" si="2"/>
        <v>0</v>
      </c>
      <c r="G6" s="38">
        <f>COUNTIF(Vertices[In-Degree],"&gt;= "&amp;F6)-COUNTIF(Vertices[In-Degree],"&gt;="&amp;F7)</f>
        <v>0</v>
      </c>
      <c r="H6" s="37">
        <f t="shared" si="3"/>
        <v>0</v>
      </c>
      <c r="I6" s="38">
        <f>COUNTIF(Vertices[Out-Degree],"&gt;= "&amp;H6)-COUNTIF(Vertices[Out-Degree],"&gt;="&amp;H7)</f>
        <v>0</v>
      </c>
      <c r="J6" s="37">
        <f t="shared" si="4"/>
        <v>174.15196363636363</v>
      </c>
      <c r="K6" s="38">
        <f>COUNTIF(Vertices[Betweenness Centrality],"&gt;= "&amp;J6)-COUNTIF(Vertices[Betweenness Centrality],"&gt;="&amp;J7)</f>
        <v>8</v>
      </c>
      <c r="L6" s="37">
        <f t="shared" si="5"/>
        <v>0.07272727272727272</v>
      </c>
      <c r="M6" s="38">
        <f>COUNTIF(Vertices[Closeness Centrality],"&gt;= "&amp;L6)-COUNTIF(Vertices[Closeness Centrality],"&gt;="&amp;L7)</f>
        <v>0</v>
      </c>
      <c r="N6" s="37">
        <f t="shared" si="6"/>
        <v>0.0021967272727272725</v>
      </c>
      <c r="O6" s="38">
        <f>COUNTIF(Vertices[Eigenvector Centrality],"&gt;= "&amp;N6)-COUNTIF(Vertices[Eigenvector Centrality],"&gt;="&amp;N7)</f>
        <v>4</v>
      </c>
      <c r="P6" s="37">
        <f t="shared" si="7"/>
        <v>0.23293963636363638</v>
      </c>
      <c r="Q6" s="38">
        <f>COUNTIF(Vertices[PageRank],"&gt;= "&amp;P6)-COUNTIF(Vertices[PageRank],"&gt;="&amp;P7)</f>
        <v>1</v>
      </c>
      <c r="R6" s="37">
        <f t="shared" si="8"/>
        <v>0.07272727272727272</v>
      </c>
      <c r="S6" s="43">
        <f>COUNTIF(Vertices[Clustering Coefficient],"&gt;= "&amp;R6)-COUNTIF(Vertices[Clustering Coefficient],"&gt;="&amp;R7)</f>
        <v>2</v>
      </c>
      <c r="T6" s="37" t="e">
        <f ca="1" t="shared" si="9"/>
        <v>#REF!</v>
      </c>
      <c r="U6" s="38" t="e">
        <f ca="1" t="shared" si="0"/>
        <v>#REF!</v>
      </c>
    </row>
    <row r="7" spans="1:21" ht="15">
      <c r="A7" s="34" t="s">
        <v>150</v>
      </c>
      <c r="B7" s="34">
        <v>759</v>
      </c>
      <c r="D7" s="32">
        <f t="shared" si="1"/>
        <v>2</v>
      </c>
      <c r="E7" s="3">
        <f>COUNTIF(Vertices[Degree],"&gt;= "&amp;D7)-COUNTIF(Vertices[Degree],"&gt;="&amp;D8)</f>
        <v>24</v>
      </c>
      <c r="F7" s="39">
        <f t="shared" si="2"/>
        <v>0</v>
      </c>
      <c r="G7" s="40">
        <f>COUNTIF(Vertices[In-Degree],"&gt;= "&amp;F7)-COUNTIF(Vertices[In-Degree],"&gt;="&amp;F8)</f>
        <v>0</v>
      </c>
      <c r="H7" s="39">
        <f t="shared" si="3"/>
        <v>0</v>
      </c>
      <c r="I7" s="40">
        <f>COUNTIF(Vertices[Out-Degree],"&gt;= "&amp;H7)-COUNTIF(Vertices[Out-Degree],"&gt;="&amp;H8)</f>
        <v>0</v>
      </c>
      <c r="J7" s="39">
        <f t="shared" si="4"/>
        <v>217.68995454545455</v>
      </c>
      <c r="K7" s="40">
        <f>COUNTIF(Vertices[Betweenness Centrality],"&gt;= "&amp;J7)-COUNTIF(Vertices[Betweenness Centrality],"&gt;="&amp;J8)</f>
        <v>5</v>
      </c>
      <c r="L7" s="39">
        <f t="shared" si="5"/>
        <v>0.09090909090909091</v>
      </c>
      <c r="M7" s="40">
        <f>COUNTIF(Vertices[Closeness Centrality],"&gt;= "&amp;L7)-COUNTIF(Vertices[Closeness Centrality],"&gt;="&amp;L8)</f>
        <v>0</v>
      </c>
      <c r="N7" s="39">
        <f t="shared" si="6"/>
        <v>0.0027459090909090905</v>
      </c>
      <c r="O7" s="40">
        <f>COUNTIF(Vertices[Eigenvector Centrality],"&gt;= "&amp;N7)-COUNTIF(Vertices[Eigenvector Centrality],"&gt;="&amp;N8)</f>
        <v>3</v>
      </c>
      <c r="P7" s="39">
        <f t="shared" si="7"/>
        <v>0.29117454545454546</v>
      </c>
      <c r="Q7" s="40">
        <f>COUNTIF(Vertices[PageRank],"&gt;= "&amp;P7)-COUNTIF(Vertices[PageRank],"&gt;="&amp;P8)</f>
        <v>7</v>
      </c>
      <c r="R7" s="39">
        <f t="shared" si="8"/>
        <v>0.09090909090909091</v>
      </c>
      <c r="S7" s="44">
        <f>COUNTIF(Vertices[Clustering Coefficient],"&gt;= "&amp;R7)-COUNTIF(Vertices[Clustering Coefficient],"&gt;="&amp;R8)</f>
        <v>3</v>
      </c>
      <c r="T7" s="39" t="e">
        <f ca="1" t="shared" si="9"/>
        <v>#REF!</v>
      </c>
      <c r="U7" s="40" t="e">
        <f ca="1" t="shared" si="0"/>
        <v>#REF!</v>
      </c>
    </row>
    <row r="8" spans="1:21" ht="15">
      <c r="A8" s="34" t="s">
        <v>151</v>
      </c>
      <c r="B8" s="34">
        <v>1064</v>
      </c>
      <c r="D8" s="32">
        <f t="shared" si="1"/>
        <v>2.4</v>
      </c>
      <c r="E8" s="3">
        <f>COUNTIF(Vertices[Degree],"&gt;= "&amp;D8)-COUNTIF(Vertices[Degree],"&gt;="&amp;D9)</f>
        <v>0</v>
      </c>
      <c r="F8" s="37">
        <f t="shared" si="2"/>
        <v>0</v>
      </c>
      <c r="G8" s="38">
        <f>COUNTIF(Vertices[In-Degree],"&gt;= "&amp;F8)-COUNTIF(Vertices[In-Degree],"&gt;="&amp;F9)</f>
        <v>0</v>
      </c>
      <c r="H8" s="37">
        <f t="shared" si="3"/>
        <v>0</v>
      </c>
      <c r="I8" s="38">
        <f>COUNTIF(Vertices[Out-Degree],"&gt;= "&amp;H8)-COUNTIF(Vertices[Out-Degree],"&gt;="&amp;H9)</f>
        <v>0</v>
      </c>
      <c r="J8" s="37">
        <f t="shared" si="4"/>
        <v>261.2279454545455</v>
      </c>
      <c r="K8" s="38">
        <f>COUNTIF(Vertices[Betweenness Centrality],"&gt;= "&amp;J8)-COUNTIF(Vertices[Betweenness Centrality],"&gt;="&amp;J9)</f>
        <v>7</v>
      </c>
      <c r="L8" s="37">
        <f t="shared" si="5"/>
        <v>0.1090909090909091</v>
      </c>
      <c r="M8" s="38">
        <f>COUNTIF(Vertices[Closeness Centrality],"&gt;= "&amp;L8)-COUNTIF(Vertices[Closeness Centrality],"&gt;="&amp;L9)</f>
        <v>0</v>
      </c>
      <c r="N8" s="37">
        <f t="shared" si="6"/>
        <v>0.0032950909090909085</v>
      </c>
      <c r="O8" s="38">
        <f>COUNTIF(Vertices[Eigenvector Centrality],"&gt;= "&amp;N8)-COUNTIF(Vertices[Eigenvector Centrality],"&gt;="&amp;N9)</f>
        <v>2</v>
      </c>
      <c r="P8" s="37">
        <f t="shared" si="7"/>
        <v>0.3494094545454546</v>
      </c>
      <c r="Q8" s="38">
        <f>COUNTIF(Vertices[PageRank],"&gt;= "&amp;P8)-COUNTIF(Vertices[PageRank],"&gt;="&amp;P9)</f>
        <v>6</v>
      </c>
      <c r="R8" s="37">
        <f t="shared" si="8"/>
        <v>0.1090909090909091</v>
      </c>
      <c r="S8" s="43">
        <f>COUNTIF(Vertices[Clustering Coefficient],"&gt;= "&amp;R8)-COUNTIF(Vertices[Clustering Coefficient],"&gt;="&amp;R9)</f>
        <v>2</v>
      </c>
      <c r="T8" s="37" t="e">
        <f ca="1" t="shared" si="9"/>
        <v>#REF!</v>
      </c>
      <c r="U8" s="38" t="e">
        <f ca="1" t="shared" si="0"/>
        <v>#REF!</v>
      </c>
    </row>
    <row r="9" spans="1:21" ht="15">
      <c r="A9" s="115"/>
      <c r="B9" s="115"/>
      <c r="D9" s="32">
        <f t="shared" si="1"/>
        <v>2.8</v>
      </c>
      <c r="E9" s="3">
        <f>COUNTIF(Vertices[Degree],"&gt;= "&amp;D9)-COUNTIF(Vertices[Degree],"&gt;="&amp;D10)</f>
        <v>18</v>
      </c>
      <c r="F9" s="39">
        <f t="shared" si="2"/>
        <v>0</v>
      </c>
      <c r="G9" s="40">
        <f>COUNTIF(Vertices[In-Degree],"&gt;= "&amp;F9)-COUNTIF(Vertices[In-Degree],"&gt;="&amp;F10)</f>
        <v>0</v>
      </c>
      <c r="H9" s="39">
        <f t="shared" si="3"/>
        <v>0</v>
      </c>
      <c r="I9" s="40">
        <f>COUNTIF(Vertices[Out-Degree],"&gt;= "&amp;H9)-COUNTIF(Vertices[Out-Degree],"&gt;="&amp;H10)</f>
        <v>0</v>
      </c>
      <c r="J9" s="39">
        <f t="shared" si="4"/>
        <v>304.7659363636364</v>
      </c>
      <c r="K9" s="40">
        <f>COUNTIF(Vertices[Betweenness Centrality],"&gt;= "&amp;J9)-COUNTIF(Vertices[Betweenness Centrality],"&gt;="&amp;J10)</f>
        <v>7</v>
      </c>
      <c r="L9" s="39">
        <f t="shared" si="5"/>
        <v>0.1272727272727273</v>
      </c>
      <c r="M9" s="40">
        <f>COUNTIF(Vertices[Closeness Centrality],"&gt;= "&amp;L9)-COUNTIF(Vertices[Closeness Centrality],"&gt;="&amp;L10)</f>
        <v>0</v>
      </c>
      <c r="N9" s="39">
        <f t="shared" si="6"/>
        <v>0.0038442727272727266</v>
      </c>
      <c r="O9" s="40">
        <f>COUNTIF(Vertices[Eigenvector Centrality],"&gt;= "&amp;N9)-COUNTIF(Vertices[Eigenvector Centrality],"&gt;="&amp;N10)</f>
        <v>5</v>
      </c>
      <c r="P9" s="39">
        <f t="shared" si="7"/>
        <v>0.4076443636363637</v>
      </c>
      <c r="Q9" s="40">
        <f>COUNTIF(Vertices[PageRank],"&gt;= "&amp;P9)-COUNTIF(Vertices[PageRank],"&gt;="&amp;P10)</f>
        <v>9</v>
      </c>
      <c r="R9" s="39">
        <f t="shared" si="8"/>
        <v>0.1272727272727273</v>
      </c>
      <c r="S9" s="44">
        <f>COUNTIF(Vertices[Clustering Coefficient],"&gt;= "&amp;R9)-COUNTIF(Vertices[Clustering Coefficient],"&gt;="&amp;R10)</f>
        <v>9</v>
      </c>
      <c r="T9" s="39" t="e">
        <f ca="1" t="shared" si="9"/>
        <v>#REF!</v>
      </c>
      <c r="U9" s="40" t="e">
        <f ca="1" t="shared" si="0"/>
        <v>#REF!</v>
      </c>
    </row>
    <row r="10" spans="1:21" ht="15">
      <c r="A10" s="34" t="s">
        <v>152</v>
      </c>
      <c r="B10" s="34">
        <v>0</v>
      </c>
      <c r="D10" s="32">
        <f t="shared" si="1"/>
        <v>3.1999999999999997</v>
      </c>
      <c r="E10" s="3">
        <f>COUNTIF(Vertices[Degree],"&gt;= "&amp;D10)-COUNTIF(Vertices[Degree],"&gt;="&amp;D11)</f>
        <v>0</v>
      </c>
      <c r="F10" s="37">
        <f t="shared" si="2"/>
        <v>0</v>
      </c>
      <c r="G10" s="38">
        <f>COUNTIF(Vertices[In-Degree],"&gt;= "&amp;F10)-COUNTIF(Vertices[In-Degree],"&gt;="&amp;F11)</f>
        <v>0</v>
      </c>
      <c r="H10" s="37">
        <f t="shared" si="3"/>
        <v>0</v>
      </c>
      <c r="I10" s="38">
        <f>COUNTIF(Vertices[Out-Degree],"&gt;= "&amp;H10)-COUNTIF(Vertices[Out-Degree],"&gt;="&amp;H11)</f>
        <v>0</v>
      </c>
      <c r="J10" s="37">
        <f t="shared" si="4"/>
        <v>348.3039272727273</v>
      </c>
      <c r="K10" s="38">
        <f>COUNTIF(Vertices[Betweenness Centrality],"&gt;= "&amp;J10)-COUNTIF(Vertices[Betweenness Centrality],"&gt;="&amp;J11)</f>
        <v>3</v>
      </c>
      <c r="L10" s="37">
        <f t="shared" si="5"/>
        <v>0.14545454545454548</v>
      </c>
      <c r="M10" s="38">
        <f>COUNTIF(Vertices[Closeness Centrality],"&gt;= "&amp;L10)-COUNTIF(Vertices[Closeness Centrality],"&gt;="&amp;L11)</f>
        <v>0</v>
      </c>
      <c r="N10" s="37">
        <f t="shared" si="6"/>
        <v>0.004393454545454545</v>
      </c>
      <c r="O10" s="38">
        <f>COUNTIF(Vertices[Eigenvector Centrality],"&gt;= "&amp;N10)-COUNTIF(Vertices[Eigenvector Centrality],"&gt;="&amp;N11)</f>
        <v>10</v>
      </c>
      <c r="P10" s="37">
        <f t="shared" si="7"/>
        <v>0.4658792727272728</v>
      </c>
      <c r="Q10" s="38">
        <f>COUNTIF(Vertices[PageRank],"&gt;= "&amp;P10)-COUNTIF(Vertices[PageRank],"&gt;="&amp;P11)</f>
        <v>8</v>
      </c>
      <c r="R10" s="37">
        <f t="shared" si="8"/>
        <v>0.14545454545454548</v>
      </c>
      <c r="S10" s="43">
        <f>COUNTIF(Vertices[Clustering Coefficient],"&gt;= "&amp;R10)-COUNTIF(Vertices[Clustering Coefficient],"&gt;="&amp;R11)</f>
        <v>0</v>
      </c>
      <c r="T10" s="37" t="e">
        <f ca="1" t="shared" si="9"/>
        <v>#REF!</v>
      </c>
      <c r="U10" s="38" t="e">
        <f ca="1" t="shared" si="0"/>
        <v>#REF!</v>
      </c>
    </row>
    <row r="11" spans="1:21" ht="15">
      <c r="A11" s="115"/>
      <c r="B11" s="115"/>
      <c r="D11" s="32">
        <f t="shared" si="1"/>
        <v>3.5999999999999996</v>
      </c>
      <c r="E11" s="3">
        <f>COUNTIF(Vertices[Degree],"&gt;= "&amp;D11)-COUNTIF(Vertices[Degree],"&gt;="&amp;D12)</f>
        <v>0</v>
      </c>
      <c r="F11" s="39">
        <f t="shared" si="2"/>
        <v>0</v>
      </c>
      <c r="G11" s="40">
        <f>COUNTIF(Vertices[In-Degree],"&gt;= "&amp;F11)-COUNTIF(Vertices[In-Degree],"&gt;="&amp;F12)</f>
        <v>0</v>
      </c>
      <c r="H11" s="39">
        <f t="shared" si="3"/>
        <v>0</v>
      </c>
      <c r="I11" s="40">
        <f>COUNTIF(Vertices[Out-Degree],"&gt;= "&amp;H11)-COUNTIF(Vertices[Out-Degree],"&gt;="&amp;H12)</f>
        <v>0</v>
      </c>
      <c r="J11" s="39">
        <f t="shared" si="4"/>
        <v>391.84191818181824</v>
      </c>
      <c r="K11" s="40">
        <f>COUNTIF(Vertices[Betweenness Centrality],"&gt;= "&amp;J11)-COUNTIF(Vertices[Betweenness Centrality],"&gt;="&amp;J12)</f>
        <v>3</v>
      </c>
      <c r="L11" s="39">
        <f t="shared" si="5"/>
        <v>0.16363636363636366</v>
      </c>
      <c r="M11" s="40">
        <f>COUNTIF(Vertices[Closeness Centrality],"&gt;= "&amp;L11)-COUNTIF(Vertices[Closeness Centrality],"&gt;="&amp;L12)</f>
        <v>0</v>
      </c>
      <c r="N11" s="39">
        <f t="shared" si="6"/>
        <v>0.0049426363636363635</v>
      </c>
      <c r="O11" s="40">
        <f>COUNTIF(Vertices[Eigenvector Centrality],"&gt;= "&amp;N11)-COUNTIF(Vertices[Eigenvector Centrality],"&gt;="&amp;N12)</f>
        <v>11</v>
      </c>
      <c r="P11" s="39">
        <f t="shared" si="7"/>
        <v>0.5241141818181819</v>
      </c>
      <c r="Q11" s="40">
        <f>COUNTIF(Vertices[PageRank],"&gt;= "&amp;P11)-COUNTIF(Vertices[PageRank],"&gt;="&amp;P12)</f>
        <v>10</v>
      </c>
      <c r="R11" s="39">
        <f t="shared" si="8"/>
        <v>0.16363636363636366</v>
      </c>
      <c r="S11" s="44">
        <f>COUNTIF(Vertices[Clustering Coefficient],"&gt;= "&amp;R11)-COUNTIF(Vertices[Clustering Coefficient],"&gt;="&amp;R12)</f>
        <v>10</v>
      </c>
      <c r="T11" s="39" t="e">
        <f ca="1" t="shared" si="9"/>
        <v>#REF!</v>
      </c>
      <c r="U11" s="40" t="e">
        <f ca="1" t="shared" si="0"/>
        <v>#REF!</v>
      </c>
    </row>
    <row r="12" spans="1:21" ht="15">
      <c r="A12" s="34" t="s">
        <v>171</v>
      </c>
      <c r="B12" s="34" t="s">
        <v>3070</v>
      </c>
      <c r="D12" s="32">
        <f t="shared" si="1"/>
        <v>3.9999999999999996</v>
      </c>
      <c r="E12" s="3">
        <f>COUNTIF(Vertices[Degree],"&gt;= "&amp;D12)-COUNTIF(Vertices[Degree],"&gt;="&amp;D13)</f>
        <v>14</v>
      </c>
      <c r="F12" s="37">
        <f t="shared" si="2"/>
        <v>0</v>
      </c>
      <c r="G12" s="38">
        <f>COUNTIF(Vertices[In-Degree],"&gt;= "&amp;F12)-COUNTIF(Vertices[In-Degree],"&gt;="&amp;F13)</f>
        <v>0</v>
      </c>
      <c r="H12" s="37">
        <f t="shared" si="3"/>
        <v>0</v>
      </c>
      <c r="I12" s="38">
        <f>COUNTIF(Vertices[Out-Degree],"&gt;= "&amp;H12)-COUNTIF(Vertices[Out-Degree],"&gt;="&amp;H13)</f>
        <v>0</v>
      </c>
      <c r="J12" s="37">
        <f t="shared" si="4"/>
        <v>435.37990909090917</v>
      </c>
      <c r="K12" s="38">
        <f>COUNTIF(Vertices[Betweenness Centrality],"&gt;= "&amp;J12)-COUNTIF(Vertices[Betweenness Centrality],"&gt;="&amp;J13)</f>
        <v>5</v>
      </c>
      <c r="L12" s="37">
        <f t="shared" si="5"/>
        <v>0.18181818181818185</v>
      </c>
      <c r="M12" s="38">
        <f>COUNTIF(Vertices[Closeness Centrality],"&gt;= "&amp;L12)-COUNTIF(Vertices[Closeness Centrality],"&gt;="&amp;L13)</f>
        <v>0</v>
      </c>
      <c r="N12" s="37">
        <f t="shared" si="6"/>
        <v>0.005491818181818182</v>
      </c>
      <c r="O12" s="38">
        <f>COUNTIF(Vertices[Eigenvector Centrality],"&gt;= "&amp;N12)-COUNTIF(Vertices[Eigenvector Centrality],"&gt;="&amp;N13)</f>
        <v>3</v>
      </c>
      <c r="P12" s="37">
        <f t="shared" si="7"/>
        <v>0.582349090909091</v>
      </c>
      <c r="Q12" s="38">
        <f>COUNTIF(Vertices[PageRank],"&gt;= "&amp;P12)-COUNTIF(Vertices[PageRank],"&gt;="&amp;P13)</f>
        <v>7</v>
      </c>
      <c r="R12" s="37">
        <f t="shared" si="8"/>
        <v>0.18181818181818185</v>
      </c>
      <c r="S12" s="43">
        <f>COUNTIF(Vertices[Clustering Coefficient],"&gt;= "&amp;R12)-COUNTIF(Vertices[Clustering Coefficient],"&gt;="&amp;R13)</f>
        <v>6</v>
      </c>
      <c r="T12" s="37" t="e">
        <f ca="1" t="shared" si="9"/>
        <v>#REF!</v>
      </c>
      <c r="U12" s="38" t="e">
        <f ca="1" t="shared" si="0"/>
        <v>#REF!</v>
      </c>
    </row>
    <row r="13" spans="1:21" ht="15">
      <c r="A13" s="34" t="s">
        <v>172</v>
      </c>
      <c r="B13" s="34" t="s">
        <v>3070</v>
      </c>
      <c r="D13" s="32">
        <f t="shared" si="1"/>
        <v>4.3999999999999995</v>
      </c>
      <c r="E13" s="3">
        <f>COUNTIF(Vertices[Degree],"&gt;= "&amp;D13)-COUNTIF(Vertices[Degree],"&gt;="&amp;D14)</f>
        <v>0</v>
      </c>
      <c r="F13" s="39">
        <f t="shared" si="2"/>
        <v>0</v>
      </c>
      <c r="G13" s="40">
        <f>COUNTIF(Vertices[In-Degree],"&gt;= "&amp;F13)-COUNTIF(Vertices[In-Degree],"&gt;="&amp;F14)</f>
        <v>0</v>
      </c>
      <c r="H13" s="39">
        <f t="shared" si="3"/>
        <v>0</v>
      </c>
      <c r="I13" s="40">
        <f>COUNTIF(Vertices[Out-Degree],"&gt;= "&amp;H13)-COUNTIF(Vertices[Out-Degree],"&gt;="&amp;H14)</f>
        <v>0</v>
      </c>
      <c r="J13" s="39">
        <f t="shared" si="4"/>
        <v>478.9179000000001</v>
      </c>
      <c r="K13" s="40">
        <f>COUNTIF(Vertices[Betweenness Centrality],"&gt;= "&amp;J13)-COUNTIF(Vertices[Betweenness Centrality],"&gt;="&amp;J14)</f>
        <v>1</v>
      </c>
      <c r="L13" s="39">
        <f t="shared" si="5"/>
        <v>0.20000000000000004</v>
      </c>
      <c r="M13" s="40">
        <f>COUNTIF(Vertices[Closeness Centrality],"&gt;= "&amp;L13)-COUNTIF(Vertices[Closeness Centrality],"&gt;="&amp;L14)</f>
        <v>0</v>
      </c>
      <c r="N13" s="39">
        <f t="shared" si="6"/>
        <v>0.006041</v>
      </c>
      <c r="O13" s="40">
        <f>COUNTIF(Vertices[Eigenvector Centrality],"&gt;= "&amp;N13)-COUNTIF(Vertices[Eigenvector Centrality],"&gt;="&amp;N14)</f>
        <v>7</v>
      </c>
      <c r="P13" s="39">
        <f t="shared" si="7"/>
        <v>0.6405840000000002</v>
      </c>
      <c r="Q13" s="40">
        <f>COUNTIF(Vertices[PageRank],"&gt;= "&amp;P13)-COUNTIF(Vertices[PageRank],"&gt;="&amp;P14)</f>
        <v>5</v>
      </c>
      <c r="R13" s="39">
        <f t="shared" si="8"/>
        <v>0.20000000000000004</v>
      </c>
      <c r="S13" s="44">
        <f>COUNTIF(Vertices[Clustering Coefficient],"&gt;= "&amp;R13)-COUNTIF(Vertices[Clustering Coefficient],"&gt;="&amp;R14)</f>
        <v>9</v>
      </c>
      <c r="T13" s="39" t="e">
        <f ca="1" t="shared" si="9"/>
        <v>#REF!</v>
      </c>
      <c r="U13" s="40" t="e">
        <f ca="1" t="shared" si="0"/>
        <v>#REF!</v>
      </c>
    </row>
    <row r="14" spans="1:21" ht="15">
      <c r="A14" s="115"/>
      <c r="B14" s="115"/>
      <c r="D14" s="32">
        <f t="shared" si="1"/>
        <v>4.8</v>
      </c>
      <c r="E14" s="3">
        <f>COUNTIF(Vertices[Degree],"&gt;= "&amp;D14)-COUNTIF(Vertices[Degree],"&gt;="&amp;D15)</f>
        <v>19</v>
      </c>
      <c r="F14" s="37">
        <f t="shared" si="2"/>
        <v>0</v>
      </c>
      <c r="G14" s="38">
        <f>COUNTIF(Vertices[In-Degree],"&gt;= "&amp;F14)-COUNTIF(Vertices[In-Degree],"&gt;="&amp;F15)</f>
        <v>0</v>
      </c>
      <c r="H14" s="37">
        <f t="shared" si="3"/>
        <v>0</v>
      </c>
      <c r="I14" s="38">
        <f>COUNTIF(Vertices[Out-Degree],"&gt;= "&amp;H14)-COUNTIF(Vertices[Out-Degree],"&gt;="&amp;H15)</f>
        <v>0</v>
      </c>
      <c r="J14" s="37">
        <f t="shared" si="4"/>
        <v>522.455890909091</v>
      </c>
      <c r="K14" s="38">
        <f>COUNTIF(Vertices[Betweenness Centrality],"&gt;= "&amp;J14)-COUNTIF(Vertices[Betweenness Centrality],"&gt;="&amp;J15)</f>
        <v>4</v>
      </c>
      <c r="L14" s="37">
        <f t="shared" si="5"/>
        <v>0.21818181818181823</v>
      </c>
      <c r="M14" s="38">
        <f>COUNTIF(Vertices[Closeness Centrality],"&gt;= "&amp;L14)-COUNTIF(Vertices[Closeness Centrality],"&gt;="&amp;L15)</f>
        <v>0</v>
      </c>
      <c r="N14" s="37">
        <f t="shared" si="6"/>
        <v>0.006590181818181819</v>
      </c>
      <c r="O14" s="38">
        <f>COUNTIF(Vertices[Eigenvector Centrality],"&gt;= "&amp;N14)-COUNTIF(Vertices[Eigenvector Centrality],"&gt;="&amp;N15)</f>
        <v>5</v>
      </c>
      <c r="P14" s="37">
        <f t="shared" si="7"/>
        <v>0.6988189090909093</v>
      </c>
      <c r="Q14" s="38">
        <f>COUNTIF(Vertices[PageRank],"&gt;= "&amp;P14)-COUNTIF(Vertices[PageRank],"&gt;="&amp;P15)</f>
        <v>4</v>
      </c>
      <c r="R14" s="37">
        <f t="shared" si="8"/>
        <v>0.21818181818181823</v>
      </c>
      <c r="S14" s="43">
        <f>COUNTIF(Vertices[Clustering Coefficient],"&gt;= "&amp;R14)-COUNTIF(Vertices[Clustering Coefficient],"&gt;="&amp;R15)</f>
        <v>4</v>
      </c>
      <c r="T14" s="37" t="e">
        <f ca="1" t="shared" si="9"/>
        <v>#REF!</v>
      </c>
      <c r="U14" s="38" t="e">
        <f ca="1" t="shared" si="0"/>
        <v>#REF!</v>
      </c>
    </row>
    <row r="15" spans="1:21" ht="15">
      <c r="A15" s="34" t="s">
        <v>153</v>
      </c>
      <c r="B15" s="34">
        <v>33</v>
      </c>
      <c r="D15" s="32">
        <f t="shared" si="1"/>
        <v>5.2</v>
      </c>
      <c r="E15" s="3">
        <f>COUNTIF(Vertices[Degree],"&gt;= "&amp;D15)-COUNTIF(Vertices[Degree],"&gt;="&amp;D16)</f>
        <v>0</v>
      </c>
      <c r="F15" s="39">
        <f t="shared" si="2"/>
        <v>0</v>
      </c>
      <c r="G15" s="40">
        <f>COUNTIF(Vertices[In-Degree],"&gt;= "&amp;F15)-COUNTIF(Vertices[In-Degree],"&gt;="&amp;F16)</f>
        <v>0</v>
      </c>
      <c r="H15" s="39">
        <f t="shared" si="3"/>
        <v>0</v>
      </c>
      <c r="I15" s="40">
        <f>COUNTIF(Vertices[Out-Degree],"&gt;= "&amp;H15)-COUNTIF(Vertices[Out-Degree],"&gt;="&amp;H16)</f>
        <v>0</v>
      </c>
      <c r="J15" s="39">
        <f t="shared" si="4"/>
        <v>565.9938818181819</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0.007139363636363637</v>
      </c>
      <c r="O15" s="40">
        <f>COUNTIF(Vertices[Eigenvector Centrality],"&gt;= "&amp;N15)-COUNTIF(Vertices[Eigenvector Centrality],"&gt;="&amp;N16)</f>
        <v>4</v>
      </c>
      <c r="P15" s="39">
        <f t="shared" si="7"/>
        <v>0.7570538181818184</v>
      </c>
      <c r="Q15" s="40">
        <f>COUNTIF(Vertices[PageRank],"&gt;= "&amp;P15)-COUNTIF(Vertices[PageRank],"&gt;="&amp;P16)</f>
        <v>17</v>
      </c>
      <c r="R15" s="39">
        <f t="shared" si="8"/>
        <v>0.23636363636363641</v>
      </c>
      <c r="S15" s="44">
        <f>COUNTIF(Vertices[Clustering Coefficient],"&gt;= "&amp;R15)-COUNTIF(Vertices[Clustering Coefficient],"&gt;="&amp;R16)</f>
        <v>5</v>
      </c>
      <c r="T15" s="39" t="e">
        <f ca="1" t="shared" si="9"/>
        <v>#REF!</v>
      </c>
      <c r="U15" s="40" t="e">
        <f ca="1" t="shared" si="0"/>
        <v>#REF!</v>
      </c>
    </row>
    <row r="16" spans="1:21" ht="15">
      <c r="A16" s="34" t="s">
        <v>154</v>
      </c>
      <c r="B16" s="34">
        <v>31</v>
      </c>
      <c r="D16" s="32">
        <f t="shared" si="1"/>
        <v>5.6000000000000005</v>
      </c>
      <c r="E16" s="3">
        <f>COUNTIF(Vertices[Degree],"&gt;= "&amp;D16)-COUNTIF(Vertices[Degree],"&gt;="&amp;D17)</f>
        <v>0</v>
      </c>
      <c r="F16" s="37">
        <f t="shared" si="2"/>
        <v>0</v>
      </c>
      <c r="G16" s="38">
        <f>COUNTIF(Vertices[In-Degree],"&gt;= "&amp;F16)-COUNTIF(Vertices[In-Degree],"&gt;="&amp;F17)</f>
        <v>0</v>
      </c>
      <c r="H16" s="37">
        <f t="shared" si="3"/>
        <v>0</v>
      </c>
      <c r="I16" s="38">
        <f>COUNTIF(Vertices[Out-Degree],"&gt;= "&amp;H16)-COUNTIF(Vertices[Out-Degree],"&gt;="&amp;H17)</f>
        <v>0</v>
      </c>
      <c r="J16" s="37">
        <f t="shared" si="4"/>
        <v>609.5318727272728</v>
      </c>
      <c r="K16" s="38">
        <f>COUNTIF(Vertices[Betweenness Centrality],"&gt;= "&amp;J16)-COUNTIF(Vertices[Betweenness Centrality],"&gt;="&amp;J17)</f>
        <v>1</v>
      </c>
      <c r="L16" s="37">
        <f t="shared" si="5"/>
        <v>0.2545454545454546</v>
      </c>
      <c r="M16" s="38">
        <f>COUNTIF(Vertices[Closeness Centrality],"&gt;= "&amp;L16)-COUNTIF(Vertices[Closeness Centrality],"&gt;="&amp;L17)</f>
        <v>0</v>
      </c>
      <c r="N16" s="37">
        <f t="shared" si="6"/>
        <v>0.007688545454545456</v>
      </c>
      <c r="O16" s="38">
        <f>COUNTIF(Vertices[Eigenvector Centrality],"&gt;= "&amp;N16)-COUNTIF(Vertices[Eigenvector Centrality],"&gt;="&amp;N17)</f>
        <v>2</v>
      </c>
      <c r="P16" s="37">
        <f t="shared" si="7"/>
        <v>0.8152887272727275</v>
      </c>
      <c r="Q16" s="38">
        <f>COUNTIF(Vertices[PageRank],"&gt;= "&amp;P16)-COUNTIF(Vertices[PageRank],"&gt;="&amp;P17)</f>
        <v>5</v>
      </c>
      <c r="R16" s="37">
        <f t="shared" si="8"/>
        <v>0.2545454545454546</v>
      </c>
      <c r="S16" s="43">
        <f>COUNTIF(Vertices[Clustering Coefficient],"&gt;= "&amp;R16)-COUNTIF(Vertices[Clustering Coefficient],"&gt;="&amp;R17)</f>
        <v>3</v>
      </c>
      <c r="T16" s="37" t="e">
        <f ca="1" t="shared" si="9"/>
        <v>#REF!</v>
      </c>
      <c r="U16" s="38" t="e">
        <f ca="1" t="shared" si="0"/>
        <v>#REF!</v>
      </c>
    </row>
    <row r="17" spans="1:21" ht="15">
      <c r="A17" s="34" t="s">
        <v>155</v>
      </c>
      <c r="B17" s="34">
        <v>156</v>
      </c>
      <c r="D17" s="32">
        <f t="shared" si="1"/>
        <v>6.000000000000001</v>
      </c>
      <c r="E17" s="3">
        <f>COUNTIF(Vertices[Degree],"&gt;= "&amp;D17)-COUNTIF(Vertices[Degree],"&gt;="&amp;D18)</f>
        <v>11</v>
      </c>
      <c r="F17" s="39">
        <f t="shared" si="2"/>
        <v>0</v>
      </c>
      <c r="G17" s="40">
        <f>COUNTIF(Vertices[In-Degree],"&gt;= "&amp;F17)-COUNTIF(Vertices[In-Degree],"&gt;="&amp;F18)</f>
        <v>0</v>
      </c>
      <c r="H17" s="39">
        <f t="shared" si="3"/>
        <v>0</v>
      </c>
      <c r="I17" s="40">
        <f>COUNTIF(Vertices[Out-Degree],"&gt;= "&amp;H17)-COUNTIF(Vertices[Out-Degree],"&gt;="&amp;H18)</f>
        <v>0</v>
      </c>
      <c r="J17" s="39">
        <f t="shared" si="4"/>
        <v>653.0698636363637</v>
      </c>
      <c r="K17" s="40">
        <f>COUNTIF(Vertices[Betweenness Centrality],"&gt;= "&amp;J17)-COUNTIF(Vertices[Betweenness Centrality],"&gt;="&amp;J18)</f>
        <v>2</v>
      </c>
      <c r="L17" s="39">
        <f t="shared" si="5"/>
        <v>0.27272727272727276</v>
      </c>
      <c r="M17" s="40">
        <f>COUNTIF(Vertices[Closeness Centrality],"&gt;= "&amp;L17)-COUNTIF(Vertices[Closeness Centrality],"&gt;="&amp;L18)</f>
        <v>0</v>
      </c>
      <c r="N17" s="39">
        <f t="shared" si="6"/>
        <v>0.008237727272727273</v>
      </c>
      <c r="O17" s="40">
        <f>COUNTIF(Vertices[Eigenvector Centrality],"&gt;= "&amp;N17)-COUNTIF(Vertices[Eigenvector Centrality],"&gt;="&amp;N18)</f>
        <v>2</v>
      </c>
      <c r="P17" s="39">
        <f t="shared" si="7"/>
        <v>0.8735236363636366</v>
      </c>
      <c r="Q17" s="40">
        <f>COUNTIF(Vertices[PageRank],"&gt;= "&amp;P17)-COUNTIF(Vertices[PageRank],"&gt;="&amp;P18)</f>
        <v>6</v>
      </c>
      <c r="R17" s="39">
        <f t="shared" si="8"/>
        <v>0.27272727272727276</v>
      </c>
      <c r="S17" s="44">
        <f>COUNTIF(Vertices[Clustering Coefficient],"&gt;= "&amp;R17)-COUNTIF(Vertices[Clustering Coefficient],"&gt;="&amp;R18)</f>
        <v>6</v>
      </c>
      <c r="T17" s="39" t="e">
        <f ca="1" t="shared" si="9"/>
        <v>#REF!</v>
      </c>
      <c r="U17" s="40" t="e">
        <f ca="1" t="shared" si="0"/>
        <v>#REF!</v>
      </c>
    </row>
    <row r="18" spans="1:21" ht="15">
      <c r="A18" s="34" t="s">
        <v>156</v>
      </c>
      <c r="B18" s="34">
        <v>1063</v>
      </c>
      <c r="D18" s="32">
        <f t="shared" si="1"/>
        <v>6.400000000000001</v>
      </c>
      <c r="E18" s="3">
        <f>COUNTIF(Vertices[Degree],"&gt;= "&amp;D18)-COUNTIF(Vertices[Degree],"&gt;="&amp;D19)</f>
        <v>0</v>
      </c>
      <c r="F18" s="37">
        <f t="shared" si="2"/>
        <v>0</v>
      </c>
      <c r="G18" s="38">
        <f>COUNTIF(Vertices[In-Degree],"&gt;= "&amp;F18)-COUNTIF(Vertices[In-Degree],"&gt;="&amp;F19)</f>
        <v>0</v>
      </c>
      <c r="H18" s="37">
        <f t="shared" si="3"/>
        <v>0</v>
      </c>
      <c r="I18" s="38">
        <f>COUNTIF(Vertices[Out-Degree],"&gt;= "&amp;H18)-COUNTIF(Vertices[Out-Degree],"&gt;="&amp;H19)</f>
        <v>0</v>
      </c>
      <c r="J18" s="37">
        <f t="shared" si="4"/>
        <v>696.6078545454546</v>
      </c>
      <c r="K18" s="38">
        <f>COUNTIF(Vertices[Betweenness Centrality],"&gt;= "&amp;J18)-COUNTIF(Vertices[Betweenness Centrality],"&gt;="&amp;J19)</f>
        <v>2</v>
      </c>
      <c r="L18" s="37">
        <f t="shared" si="5"/>
        <v>0.29090909090909095</v>
      </c>
      <c r="M18" s="38">
        <f>COUNTIF(Vertices[Closeness Centrality],"&gt;= "&amp;L18)-COUNTIF(Vertices[Closeness Centrality],"&gt;="&amp;L19)</f>
        <v>0</v>
      </c>
      <c r="N18" s="37">
        <f t="shared" si="6"/>
        <v>0.008786909090909092</v>
      </c>
      <c r="O18" s="38">
        <f>COUNTIF(Vertices[Eigenvector Centrality],"&gt;= "&amp;N18)-COUNTIF(Vertices[Eigenvector Centrality],"&gt;="&amp;N19)</f>
        <v>1</v>
      </c>
      <c r="P18" s="37">
        <f t="shared" si="7"/>
        <v>0.9317585454545457</v>
      </c>
      <c r="Q18" s="38">
        <f>COUNTIF(Vertices[PageRank],"&gt;= "&amp;P18)-COUNTIF(Vertices[PageRank],"&gt;="&amp;P19)</f>
        <v>7</v>
      </c>
      <c r="R18" s="37">
        <f t="shared" si="8"/>
        <v>0.29090909090909095</v>
      </c>
      <c r="S18" s="43">
        <f>COUNTIF(Vertices[Clustering Coefficient],"&gt;= "&amp;R18)-COUNTIF(Vertices[Clustering Coefficient],"&gt;="&amp;R19)</f>
        <v>2</v>
      </c>
      <c r="T18" s="37" t="e">
        <f ca="1" t="shared" si="9"/>
        <v>#REF!</v>
      </c>
      <c r="U18" s="38" t="e">
        <f ca="1" t="shared" si="0"/>
        <v>#REF!</v>
      </c>
    </row>
    <row r="19" spans="1:21" ht="15">
      <c r="A19" s="115"/>
      <c r="B19" s="115"/>
      <c r="D19" s="32">
        <f t="shared" si="1"/>
        <v>6.800000000000002</v>
      </c>
      <c r="E19" s="3">
        <f>COUNTIF(Vertices[Degree],"&gt;= "&amp;D19)-COUNTIF(Vertices[Degree],"&gt;="&amp;D20)</f>
        <v>9</v>
      </c>
      <c r="F19" s="39">
        <f t="shared" si="2"/>
        <v>0</v>
      </c>
      <c r="G19" s="40">
        <f>COUNTIF(Vertices[In-Degree],"&gt;= "&amp;F19)-COUNTIF(Vertices[In-Degree],"&gt;="&amp;F20)</f>
        <v>0</v>
      </c>
      <c r="H19" s="39">
        <f t="shared" si="3"/>
        <v>0</v>
      </c>
      <c r="I19" s="40">
        <f>COUNTIF(Vertices[Out-Degree],"&gt;= "&amp;H19)-COUNTIF(Vertices[Out-Degree],"&gt;="&amp;H20)</f>
        <v>0</v>
      </c>
      <c r="J19" s="39">
        <f t="shared" si="4"/>
        <v>740.1458454545456</v>
      </c>
      <c r="K19" s="40">
        <f>COUNTIF(Vertices[Betweenness Centrality],"&gt;= "&amp;J19)-COUNTIF(Vertices[Betweenness Centrality],"&gt;="&amp;J20)</f>
        <v>2</v>
      </c>
      <c r="L19" s="39">
        <f t="shared" si="5"/>
        <v>0.30909090909090914</v>
      </c>
      <c r="M19" s="40">
        <f>COUNTIF(Vertices[Closeness Centrality],"&gt;= "&amp;L19)-COUNTIF(Vertices[Closeness Centrality],"&gt;="&amp;L20)</f>
        <v>0</v>
      </c>
      <c r="N19" s="39">
        <f t="shared" si="6"/>
        <v>0.00933609090909091</v>
      </c>
      <c r="O19" s="40">
        <f>COUNTIF(Vertices[Eigenvector Centrality],"&gt;= "&amp;N19)-COUNTIF(Vertices[Eigenvector Centrality],"&gt;="&amp;N20)</f>
        <v>4</v>
      </c>
      <c r="P19" s="39">
        <f t="shared" si="7"/>
        <v>0.9899934545454548</v>
      </c>
      <c r="Q19" s="40">
        <f>COUNTIF(Vertices[PageRank],"&gt;= "&amp;P19)-COUNTIF(Vertices[PageRank],"&gt;="&amp;P20)</f>
        <v>7</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157</v>
      </c>
      <c r="B20" s="34">
        <v>11</v>
      </c>
      <c r="D20" s="32">
        <f t="shared" si="1"/>
        <v>7.200000000000002</v>
      </c>
      <c r="E20" s="3">
        <f>COUNTIF(Vertices[Degree],"&gt;= "&amp;D20)-COUNTIF(Vertices[Degree],"&gt;="&amp;D21)</f>
        <v>0</v>
      </c>
      <c r="F20" s="37">
        <f t="shared" si="2"/>
        <v>0</v>
      </c>
      <c r="G20" s="38">
        <f>COUNTIF(Vertices[In-Degree],"&gt;= "&amp;F20)-COUNTIF(Vertices[In-Degree],"&gt;="&amp;F21)</f>
        <v>0</v>
      </c>
      <c r="H20" s="37">
        <f t="shared" si="3"/>
        <v>0</v>
      </c>
      <c r="I20" s="38">
        <f>COUNTIF(Vertices[Out-Degree],"&gt;= "&amp;H20)-COUNTIF(Vertices[Out-Degree],"&gt;="&amp;H21)</f>
        <v>0</v>
      </c>
      <c r="J20" s="37">
        <f t="shared" si="4"/>
        <v>783.6838363636365</v>
      </c>
      <c r="K20" s="38">
        <f>COUNTIF(Vertices[Betweenness Centrality],"&gt;= "&amp;J20)-COUNTIF(Vertices[Betweenness Centrality],"&gt;="&amp;J21)</f>
        <v>0</v>
      </c>
      <c r="L20" s="37">
        <f t="shared" si="5"/>
        <v>0.3272727272727273</v>
      </c>
      <c r="M20" s="38">
        <f>COUNTIF(Vertices[Closeness Centrality],"&gt;= "&amp;L20)-COUNTIF(Vertices[Closeness Centrality],"&gt;="&amp;L21)</f>
        <v>0</v>
      </c>
      <c r="N20" s="37">
        <f t="shared" si="6"/>
        <v>0.009885272727272729</v>
      </c>
      <c r="O20" s="38">
        <f>COUNTIF(Vertices[Eigenvector Centrality],"&gt;= "&amp;N20)-COUNTIF(Vertices[Eigenvector Centrality],"&gt;="&amp;N21)</f>
        <v>3</v>
      </c>
      <c r="P20" s="37">
        <f t="shared" si="7"/>
        <v>1.0482283636363638</v>
      </c>
      <c r="Q20" s="38">
        <f>COUNTIF(Vertices[PageRank],"&gt;= "&amp;P20)-COUNTIF(Vertices[PageRank],"&gt;="&amp;P21)</f>
        <v>6</v>
      </c>
      <c r="R20" s="37">
        <f t="shared" si="8"/>
        <v>0.3272727272727273</v>
      </c>
      <c r="S20" s="43">
        <f>COUNTIF(Vertices[Clustering Coefficient],"&gt;= "&amp;R20)-COUNTIF(Vertices[Clustering Coefficient],"&gt;="&amp;R21)</f>
        <v>9</v>
      </c>
      <c r="T20" s="37" t="e">
        <f ca="1" t="shared" si="9"/>
        <v>#REF!</v>
      </c>
      <c r="U20" s="38" t="e">
        <f ca="1" t="shared" si="0"/>
        <v>#REF!</v>
      </c>
    </row>
    <row r="21" spans="1:21" ht="15">
      <c r="A21" s="34" t="s">
        <v>158</v>
      </c>
      <c r="B21" s="34">
        <v>3.619885</v>
      </c>
      <c r="D21" s="32">
        <f t="shared" si="1"/>
        <v>7.600000000000002</v>
      </c>
      <c r="E21" s="3">
        <f>COUNTIF(Vertices[Degree],"&gt;= "&amp;D21)-COUNTIF(Vertices[Degree],"&gt;="&amp;D22)</f>
        <v>0</v>
      </c>
      <c r="F21" s="39">
        <f t="shared" si="2"/>
        <v>0</v>
      </c>
      <c r="G21" s="40">
        <f>COUNTIF(Vertices[In-Degree],"&gt;= "&amp;F21)-COUNTIF(Vertices[In-Degree],"&gt;="&amp;F22)</f>
        <v>0</v>
      </c>
      <c r="H21" s="39">
        <f t="shared" si="3"/>
        <v>0</v>
      </c>
      <c r="I21" s="40">
        <f>COUNTIF(Vertices[Out-Degree],"&gt;= "&amp;H21)-COUNTIF(Vertices[Out-Degree],"&gt;="&amp;H22)</f>
        <v>0</v>
      </c>
      <c r="J21" s="39">
        <f t="shared" si="4"/>
        <v>827.2218272727274</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0.010434454545454547</v>
      </c>
      <c r="O21" s="40">
        <f>COUNTIF(Vertices[Eigenvector Centrality],"&gt;= "&amp;N21)-COUNTIF(Vertices[Eigenvector Centrality],"&gt;="&amp;N22)</f>
        <v>2</v>
      </c>
      <c r="P21" s="39">
        <f t="shared" si="7"/>
        <v>1.106463272727273</v>
      </c>
      <c r="Q21" s="40">
        <f>COUNTIF(Vertices[PageRank],"&gt;= "&amp;P21)-COUNTIF(Vertices[PageRank],"&gt;="&amp;P22)</f>
        <v>5</v>
      </c>
      <c r="R21" s="39">
        <f t="shared" si="8"/>
        <v>0.3454545454545455</v>
      </c>
      <c r="S21" s="44">
        <f>COUNTIF(Vertices[Clustering Coefficient],"&gt;= "&amp;R21)-COUNTIF(Vertices[Clustering Coefficient],"&gt;="&amp;R22)</f>
        <v>1</v>
      </c>
      <c r="T21" s="39" t="e">
        <f ca="1" t="shared" si="9"/>
        <v>#REF!</v>
      </c>
      <c r="U21" s="40" t="e">
        <f ca="1" t="shared" si="0"/>
        <v>#REF!</v>
      </c>
    </row>
    <row r="22" spans="1:21" ht="15">
      <c r="A22" s="115"/>
      <c r="B22" s="115"/>
      <c r="D22" s="32">
        <f t="shared" si="1"/>
        <v>8.000000000000002</v>
      </c>
      <c r="E22" s="3">
        <f>COUNTIF(Vertices[Degree],"&gt;= "&amp;D22)-COUNTIF(Vertices[Degree],"&gt;="&amp;D23)</f>
        <v>7</v>
      </c>
      <c r="F22" s="37">
        <f t="shared" si="2"/>
        <v>0</v>
      </c>
      <c r="G22" s="38">
        <f>COUNTIF(Vertices[In-Degree],"&gt;= "&amp;F22)-COUNTIF(Vertices[In-Degree],"&gt;="&amp;F23)</f>
        <v>0</v>
      </c>
      <c r="H22" s="37">
        <f t="shared" si="3"/>
        <v>0</v>
      </c>
      <c r="I22" s="38">
        <f>COUNTIF(Vertices[Out-Degree],"&gt;= "&amp;H22)-COUNTIF(Vertices[Out-Degree],"&gt;="&amp;H23)</f>
        <v>0</v>
      </c>
      <c r="J22" s="37">
        <f t="shared" si="4"/>
        <v>870.7598181818183</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0.010983636363636366</v>
      </c>
      <c r="O22" s="38">
        <f>COUNTIF(Vertices[Eigenvector Centrality],"&gt;= "&amp;N22)-COUNTIF(Vertices[Eigenvector Centrality],"&gt;="&amp;N23)</f>
        <v>2</v>
      </c>
      <c r="P22" s="37">
        <f t="shared" si="7"/>
        <v>1.164698181818182</v>
      </c>
      <c r="Q22" s="38">
        <f>COUNTIF(Vertices[PageRank],"&gt;= "&amp;P22)-COUNTIF(Vertices[PageRank],"&gt;="&amp;P23)</f>
        <v>9</v>
      </c>
      <c r="R22" s="37">
        <f t="shared" si="8"/>
        <v>0.3636363636363637</v>
      </c>
      <c r="S22" s="43">
        <f>COUNTIF(Vertices[Clustering Coefficient],"&gt;= "&amp;R22)-COUNTIF(Vertices[Clustering Coefficient],"&gt;="&amp;R23)</f>
        <v>2</v>
      </c>
      <c r="T22" s="37" t="e">
        <f ca="1" t="shared" si="9"/>
        <v>#REF!</v>
      </c>
      <c r="U22" s="38" t="e">
        <f ca="1" t="shared" si="0"/>
        <v>#REF!</v>
      </c>
    </row>
    <row r="23" spans="1:21" ht="15">
      <c r="A23" s="34" t="s">
        <v>159</v>
      </c>
      <c r="B23" s="34">
        <v>0.0252167060677699</v>
      </c>
      <c r="D23" s="32">
        <f t="shared" si="1"/>
        <v>8.400000000000002</v>
      </c>
      <c r="E23" s="3">
        <f>COUNTIF(Vertices[Degree],"&gt;= "&amp;D23)-COUNTIF(Vertices[Degree],"&gt;="&amp;D24)</f>
        <v>0</v>
      </c>
      <c r="F23" s="39">
        <f t="shared" si="2"/>
        <v>0</v>
      </c>
      <c r="G23" s="40">
        <f>COUNTIF(Vertices[In-Degree],"&gt;= "&amp;F23)-COUNTIF(Vertices[In-Degree],"&gt;="&amp;F24)</f>
        <v>0</v>
      </c>
      <c r="H23" s="39">
        <f t="shared" si="3"/>
        <v>0</v>
      </c>
      <c r="I23" s="40">
        <f>COUNTIF(Vertices[Out-Degree],"&gt;= "&amp;H23)-COUNTIF(Vertices[Out-Degree],"&gt;="&amp;H24)</f>
        <v>0</v>
      </c>
      <c r="J23" s="39">
        <f t="shared" si="4"/>
        <v>914.2978090909093</v>
      </c>
      <c r="K23" s="40">
        <f>COUNTIF(Vertices[Betweenness Centrality],"&gt;= "&amp;J23)-COUNTIF(Vertices[Betweenness Centrality],"&gt;="&amp;J24)</f>
        <v>2</v>
      </c>
      <c r="L23" s="39">
        <f t="shared" si="5"/>
        <v>0.3818181818181819</v>
      </c>
      <c r="M23" s="40">
        <f>COUNTIF(Vertices[Closeness Centrality],"&gt;= "&amp;L23)-COUNTIF(Vertices[Closeness Centrality],"&gt;="&amp;L24)</f>
        <v>0</v>
      </c>
      <c r="N23" s="39">
        <f t="shared" si="6"/>
        <v>0.011532818181818184</v>
      </c>
      <c r="O23" s="40">
        <f>COUNTIF(Vertices[Eigenvector Centrality],"&gt;= "&amp;N23)-COUNTIF(Vertices[Eigenvector Centrality],"&gt;="&amp;N24)</f>
        <v>3</v>
      </c>
      <c r="P23" s="39">
        <f t="shared" si="7"/>
        <v>1.2229330909090912</v>
      </c>
      <c r="Q23" s="40">
        <f>COUNTIF(Vertices[PageRank],"&gt;= "&amp;P23)-COUNTIF(Vertices[PageRank],"&gt;="&amp;P24)</f>
        <v>1</v>
      </c>
      <c r="R23" s="39">
        <f t="shared" si="8"/>
        <v>0.3818181818181819</v>
      </c>
      <c r="S23" s="44">
        <f>COUNTIF(Vertices[Clustering Coefficient],"&gt;= "&amp;R23)-COUNTIF(Vertices[Clustering Coefficient],"&gt;="&amp;R24)</f>
        <v>3</v>
      </c>
      <c r="T23" s="39" t="e">
        <f ca="1" t="shared" si="9"/>
        <v>#REF!</v>
      </c>
      <c r="U23" s="40" t="e">
        <f ca="1" t="shared" si="0"/>
        <v>#REF!</v>
      </c>
    </row>
    <row r="24" spans="1:21" ht="15">
      <c r="A24" s="34" t="s">
        <v>3068</v>
      </c>
      <c r="B24" s="34">
        <v>0.22608</v>
      </c>
      <c r="D24" s="32">
        <f t="shared" si="1"/>
        <v>8.800000000000002</v>
      </c>
      <c r="E24" s="3">
        <f>COUNTIF(Vertices[Degree],"&gt;= "&amp;D24)-COUNTIF(Vertices[Degree],"&gt;="&amp;D25)</f>
        <v>8</v>
      </c>
      <c r="F24" s="37">
        <f t="shared" si="2"/>
        <v>0</v>
      </c>
      <c r="G24" s="38">
        <f>COUNTIF(Vertices[In-Degree],"&gt;= "&amp;F24)-COUNTIF(Vertices[In-Degree],"&gt;="&amp;F25)</f>
        <v>0</v>
      </c>
      <c r="H24" s="37">
        <f t="shared" si="3"/>
        <v>0</v>
      </c>
      <c r="I24" s="38">
        <f>COUNTIF(Vertices[Out-Degree],"&gt;= "&amp;H24)-COUNTIF(Vertices[Out-Degree],"&gt;="&amp;H25)</f>
        <v>0</v>
      </c>
      <c r="J24" s="37">
        <f t="shared" si="4"/>
        <v>957.8358000000002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0.012082000000000002</v>
      </c>
      <c r="O24" s="38">
        <f>COUNTIF(Vertices[Eigenvector Centrality],"&gt;= "&amp;N24)-COUNTIF(Vertices[Eigenvector Centrality],"&gt;="&amp;N25)</f>
        <v>3</v>
      </c>
      <c r="P24" s="37">
        <f t="shared" si="7"/>
        <v>1.2811680000000003</v>
      </c>
      <c r="Q24" s="38">
        <f>COUNTIF(Vertices[PageRank],"&gt;= "&amp;P24)-COUNTIF(Vertices[PageRank],"&gt;="&amp;P25)</f>
        <v>3</v>
      </c>
      <c r="R24" s="37">
        <f t="shared" si="8"/>
        <v>0.4000000000000001</v>
      </c>
      <c r="S24" s="43">
        <f>COUNTIF(Vertices[Clustering Coefficient],"&gt;= "&amp;R24)-COUNTIF(Vertices[Clustering Coefficient],"&gt;="&amp;R25)</f>
        <v>5</v>
      </c>
      <c r="T24" s="37" t="e">
        <f ca="1" t="shared" si="9"/>
        <v>#REF!</v>
      </c>
      <c r="U24" s="38" t="e">
        <f ca="1" t="shared" si="0"/>
        <v>#REF!</v>
      </c>
    </row>
    <row r="25" spans="1:21" ht="15">
      <c r="A25" s="115"/>
      <c r="B25" s="115"/>
      <c r="D25" s="32">
        <f t="shared" si="1"/>
        <v>9.200000000000003</v>
      </c>
      <c r="E25" s="3">
        <f>COUNTIF(Vertices[Degree],"&gt;= "&amp;D25)-COUNTIF(Vertices[Degree],"&gt;="&amp;D26)</f>
        <v>0</v>
      </c>
      <c r="F25" s="39">
        <f t="shared" si="2"/>
        <v>0</v>
      </c>
      <c r="G25" s="40">
        <f>COUNTIF(Vertices[In-Degree],"&gt;= "&amp;F25)-COUNTIF(Vertices[In-Degree],"&gt;="&amp;F26)</f>
        <v>0</v>
      </c>
      <c r="H25" s="39">
        <f t="shared" si="3"/>
        <v>0</v>
      </c>
      <c r="I25" s="40">
        <f>COUNTIF(Vertices[Out-Degree],"&gt;= "&amp;H25)-COUNTIF(Vertices[Out-Degree],"&gt;="&amp;H26)</f>
        <v>0</v>
      </c>
      <c r="J25" s="39">
        <f t="shared" si="4"/>
        <v>1001.3737909090911</v>
      </c>
      <c r="K25" s="40">
        <f>COUNTIF(Vertices[Betweenness Centrality],"&gt;= "&amp;J25)-COUNTIF(Vertices[Betweenness Centrality],"&gt;="&amp;J26)</f>
        <v>1</v>
      </c>
      <c r="L25" s="39">
        <f t="shared" si="5"/>
        <v>0.41818181818181827</v>
      </c>
      <c r="M25" s="40">
        <f>COUNTIF(Vertices[Closeness Centrality],"&gt;= "&amp;L25)-COUNTIF(Vertices[Closeness Centrality],"&gt;="&amp;L26)</f>
        <v>0</v>
      </c>
      <c r="N25" s="39">
        <f t="shared" si="6"/>
        <v>0.012631181818181821</v>
      </c>
      <c r="O25" s="40">
        <f>COUNTIF(Vertices[Eigenvector Centrality],"&gt;= "&amp;N25)-COUNTIF(Vertices[Eigenvector Centrality],"&gt;="&amp;N26)</f>
        <v>3</v>
      </c>
      <c r="P25" s="39">
        <f t="shared" si="7"/>
        <v>1.3394029090909094</v>
      </c>
      <c r="Q25" s="40">
        <f>COUNTIF(Vertices[PageRank],"&gt;= "&amp;P25)-COUNTIF(Vertices[PageRank],"&gt;="&amp;P26)</f>
        <v>5</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3069</v>
      </c>
      <c r="B26" s="34" t="s">
        <v>3071</v>
      </c>
      <c r="D26" s="32">
        <f t="shared" si="1"/>
        <v>9.600000000000003</v>
      </c>
      <c r="E26" s="3">
        <f>COUNTIF(Vertices[Degree],"&gt;= "&amp;D26)-COUNTIF(Vertices[Degree],"&gt;="&amp;D28)</f>
        <v>0</v>
      </c>
      <c r="F26" s="37">
        <f t="shared" si="2"/>
        <v>0</v>
      </c>
      <c r="G26" s="38">
        <f>COUNTIF(Vertices[In-Degree],"&gt;= "&amp;F26)-COUNTIF(Vertices[In-Degree],"&gt;="&amp;F28)</f>
        <v>0</v>
      </c>
      <c r="H26" s="37">
        <f t="shared" si="3"/>
        <v>0</v>
      </c>
      <c r="I26" s="38">
        <f>COUNTIF(Vertices[Out-Degree],"&gt;= "&amp;H26)-COUNTIF(Vertices[Out-Degree],"&gt;="&amp;H28)</f>
        <v>0</v>
      </c>
      <c r="J26" s="37">
        <f t="shared" si="4"/>
        <v>1044.911781818182</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0.01318036363636364</v>
      </c>
      <c r="O26" s="38">
        <f>COUNTIF(Vertices[Eigenvector Centrality],"&gt;= "&amp;N26)-COUNTIF(Vertices[Eigenvector Centrality],"&gt;="&amp;N28)</f>
        <v>1</v>
      </c>
      <c r="P26" s="37">
        <f t="shared" si="7"/>
        <v>1.3976378181818185</v>
      </c>
      <c r="Q26" s="38">
        <f>COUNTIF(Vertices[PageRank],"&gt;= "&amp;P26)-COUNTIF(Vertices[PageRank],"&gt;="&amp;P28)</f>
        <v>1</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-27</v>
      </c>
      <c r="F27" s="62"/>
      <c r="G27" s="63">
        <f>COUNTIF(Vertices[In-Degree],"&gt;= "&amp;F27)-COUNTIF(Vertices[In-Degree],"&gt;="&amp;F28)</f>
        <v>0</v>
      </c>
      <c r="H27" s="62"/>
      <c r="I27" s="63">
        <f>COUNTIF(Vertices[Out-Degree],"&gt;= "&amp;H27)-COUNTIF(Vertices[Out-Degree],"&gt;="&amp;H28)</f>
        <v>0</v>
      </c>
      <c r="J27" s="62"/>
      <c r="K27" s="63">
        <f>COUNTIF(Vertices[Betweenness Centrality],"&gt;= "&amp;J27)-COUNTIF(Vertices[Betweenness Centrality],"&gt;="&amp;J28)</f>
        <v>-3</v>
      </c>
      <c r="L27" s="62"/>
      <c r="M27" s="63">
        <f>COUNTIF(Vertices[Closeness Centrality],"&gt;= "&amp;L27)-COUNTIF(Vertices[Closeness Centrality],"&gt;="&amp;L28)</f>
        <v>-2</v>
      </c>
      <c r="N27" s="62"/>
      <c r="O27" s="63">
        <f>COUNTIF(Vertices[Eigenvector Centrality],"&gt;= "&amp;N27)-COUNTIF(Vertices[Eigenvector Centrality],"&gt;="&amp;N28)</f>
        <v>-20</v>
      </c>
      <c r="P27" s="62"/>
      <c r="Q27" s="63">
        <f>COUNTIF(Vertices[Eigenvector Centrality],"&gt;= "&amp;P27)-COUNTIF(Vertices[Eigenvector Centrality],"&gt;="&amp;P28)</f>
        <v>0</v>
      </c>
      <c r="R27" s="62"/>
      <c r="S27" s="64">
        <f>COUNTIF(Vertices[Clustering Coefficient],"&gt;= "&amp;R27)-COUNTIF(Vertices[Clustering Coefficient],"&gt;="&amp;R28)</f>
        <v>-22</v>
      </c>
      <c r="T27" s="62"/>
      <c r="U27" s="63">
        <f ca="1">COUNTIF(Vertices[Clustering Coefficient],"&gt;= "&amp;T27)-COUNTIF(Vertices[Clustering Coefficient],"&gt;="&amp;T28)</f>
        <v>0</v>
      </c>
    </row>
    <row r="28" spans="4:21" ht="15">
      <c r="D28" s="32">
        <f>D26+($D$57-$D$2)/BinDivisor</f>
        <v>10.000000000000004</v>
      </c>
      <c r="E28" s="3">
        <f>COUNTIF(Vertices[Degree],"&gt;= "&amp;D28)-COUNTIF(Vertices[Degree],"&gt;="&amp;D40)</f>
        <v>3</v>
      </c>
      <c r="F28" s="39">
        <f>F26+($F$57-$F$2)/BinDivisor</f>
        <v>0</v>
      </c>
      <c r="G28" s="40">
        <f>COUNTIF(Vertices[In-Degree],"&gt;= "&amp;F28)-COUNTIF(Vertices[In-Degree],"&gt;="&amp;F40)</f>
        <v>0</v>
      </c>
      <c r="H28" s="39">
        <f>H26+($H$57-$H$2)/BinDivisor</f>
        <v>0</v>
      </c>
      <c r="I28" s="40">
        <f>COUNTIF(Vertices[Out-Degree],"&gt;= "&amp;H28)-COUNTIF(Vertices[Out-Degree],"&gt;="&amp;H40)</f>
        <v>0</v>
      </c>
      <c r="J28" s="39">
        <f>J26+($J$57-$J$2)/BinDivisor</f>
        <v>1088.4497727272728</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0.013729545454545458</v>
      </c>
      <c r="O28" s="40">
        <f>COUNTIF(Vertices[Eigenvector Centrality],"&gt;= "&amp;N28)-COUNTIF(Vertices[Eigenvector Centrality],"&gt;="&amp;N40)</f>
        <v>2</v>
      </c>
      <c r="P28" s="39">
        <f>P26+($P$57-$P$2)/BinDivisor</f>
        <v>1.4558727272727277</v>
      </c>
      <c r="Q28" s="40">
        <f>COUNTIF(Vertices[PageRank],"&gt;= "&amp;P28)-COUNTIF(Vertices[PageRank],"&gt;="&amp;P40)</f>
        <v>1</v>
      </c>
      <c r="R28" s="39">
        <f>R26+($R$57-$R$2)/BinDivisor</f>
        <v>0.45454545454545464</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4:21" ht="15">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4:21" ht="15">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4:21" ht="15">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4:21" ht="1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-24</v>
      </c>
      <c r="F38" s="62"/>
      <c r="G38" s="63">
        <f>COUNTIF(Vertices[In-Degree],"&gt;= "&amp;F38)-COUNTIF(Vertices[In-Degree],"&gt;="&amp;F40)</f>
        <v>0</v>
      </c>
      <c r="H38" s="62"/>
      <c r="I38" s="63">
        <f>COUNTIF(Vertices[Out-Degree],"&gt;= "&amp;H38)-COUNTIF(Vertices[Out-Degree],"&gt;="&amp;H40)</f>
        <v>0</v>
      </c>
      <c r="J38" s="62"/>
      <c r="K38" s="63">
        <f>COUNTIF(Vertices[Betweenness Centrality],"&gt;= "&amp;J38)-COUNTIF(Vertices[Betweenness Centrality],"&gt;="&amp;J40)</f>
        <v>-3</v>
      </c>
      <c r="L38" s="62"/>
      <c r="M38" s="63">
        <f>COUNTIF(Vertices[Closeness Centrality],"&gt;= "&amp;L38)-COUNTIF(Vertices[Closeness Centrality],"&gt;="&amp;L40)</f>
        <v>-2</v>
      </c>
      <c r="N38" s="62"/>
      <c r="O38" s="63">
        <f>COUNTIF(Vertices[Eigenvector Centrality],"&gt;= "&amp;N38)-COUNTIF(Vertices[Eigenvector Centrality],"&gt;="&amp;N40)</f>
        <v>-18</v>
      </c>
      <c r="P38" s="62"/>
      <c r="Q38" s="63">
        <f>COUNTIF(Vertices[Eigenvector Centrality],"&gt;= "&amp;P38)-COUNTIF(Vertices[Eigenvector Centrality],"&gt;="&amp;P40)</f>
        <v>0</v>
      </c>
      <c r="R38" s="62"/>
      <c r="S38" s="64">
        <f>COUNTIF(Vertices[Clustering Coefficient],"&gt;= "&amp;R38)-COUNTIF(Vertices[Clustering Coefficient],"&gt;="&amp;R40)</f>
        <v>-21</v>
      </c>
      <c r="T38" s="62"/>
      <c r="U38" s="63">
        <f ca="1">COUNTIF(Vertices[Clustering Coefficient],"&gt;= "&amp;T38)-COUNTIF(Vertices[Clustering Coefficient],"&gt;="&amp;T40)</f>
        <v>0</v>
      </c>
    </row>
    <row r="39" spans="4:21" ht="15">
      <c r="D39" s="32"/>
      <c r="E39" s="3">
        <f>COUNTIF(Vertices[Degree],"&gt;= "&amp;D39)-COUNTIF(Vertices[Degree],"&gt;="&amp;D40)</f>
        <v>-24</v>
      </c>
      <c r="F39" s="62"/>
      <c r="G39" s="63">
        <f>COUNTIF(Vertices[In-Degree],"&gt;= "&amp;F39)-COUNTIF(Vertices[In-Degree],"&gt;="&amp;F40)</f>
        <v>0</v>
      </c>
      <c r="H39" s="62"/>
      <c r="I39" s="63">
        <f>COUNTIF(Vertices[Out-Degree],"&gt;= "&amp;H39)-COUNTIF(Vertices[Out-Degree],"&gt;="&amp;H40)</f>
        <v>0</v>
      </c>
      <c r="J39" s="62"/>
      <c r="K39" s="63">
        <f>COUNTIF(Vertices[Betweenness Centrality],"&gt;= "&amp;J39)-COUNTIF(Vertices[Betweenness Centrality],"&gt;="&amp;J40)</f>
        <v>-3</v>
      </c>
      <c r="L39" s="62"/>
      <c r="M39" s="63">
        <f>COUNTIF(Vertices[Closeness Centrality],"&gt;= "&amp;L39)-COUNTIF(Vertices[Closeness Centrality],"&gt;="&amp;L40)</f>
        <v>-2</v>
      </c>
      <c r="N39" s="62"/>
      <c r="O39" s="63">
        <f>COUNTIF(Vertices[Eigenvector Centrality],"&gt;= "&amp;N39)-COUNTIF(Vertices[Eigenvector Centrality],"&gt;="&amp;N40)</f>
        <v>-18</v>
      </c>
      <c r="P39" s="62"/>
      <c r="Q39" s="63">
        <f>COUNTIF(Vertices[Eigenvector Centrality],"&gt;= "&amp;P39)-COUNTIF(Vertices[Eigenvector Centrality],"&gt;="&amp;P40)</f>
        <v>0</v>
      </c>
      <c r="R39" s="62"/>
      <c r="S39" s="64">
        <f>COUNTIF(Vertices[Clustering Coefficient],"&gt;= "&amp;R39)-COUNTIF(Vertices[Clustering Coefficient],"&gt;="&amp;R40)</f>
        <v>-21</v>
      </c>
      <c r="T39" s="62"/>
      <c r="U39" s="63">
        <f ca="1">COUNTIF(Vertices[Clustering Coefficient],"&gt;= "&amp;T39)-COUNTIF(Vertices[Clustering Coefficient],"&gt;="&amp;T40)</f>
        <v>0</v>
      </c>
    </row>
    <row r="40" spans="4:21" ht="15">
      <c r="D40" s="32">
        <f>D28+($D$57-$D$2)/BinDivisor</f>
        <v>10.400000000000004</v>
      </c>
      <c r="E40" s="3">
        <f>COUNTIF(Vertices[Degree],"&gt;= "&amp;D40)-COUNTIF(Vertices[Degree],"&gt;="&amp;D41)</f>
        <v>0</v>
      </c>
      <c r="F40" s="37">
        <f>F28+($F$57-$F$2)/BinDivisor</f>
        <v>0</v>
      </c>
      <c r="G40" s="38">
        <f>COUNTIF(Vertices[In-Degree],"&gt;= "&amp;F40)-COUNTIF(Vertices[In-Degree],"&gt;="&amp;F41)</f>
        <v>0</v>
      </c>
      <c r="H40" s="37">
        <f>H28+($H$57-$H$2)/BinDivisor</f>
        <v>0</v>
      </c>
      <c r="I40" s="38">
        <f>COUNTIF(Vertices[Out-Degree],"&gt;= "&amp;H40)-COUNTIF(Vertices[Out-Degree],"&gt;="&amp;H41)</f>
        <v>0</v>
      </c>
      <c r="J40" s="37">
        <f>J28+($J$57-$J$2)/BinDivisor</f>
        <v>1131.9877636363638</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0.014278727272727276</v>
      </c>
      <c r="O40" s="38">
        <f>COUNTIF(Vertices[Eigenvector Centrality],"&gt;= "&amp;N40)-COUNTIF(Vertices[Eigenvector Centrality],"&gt;="&amp;N41)</f>
        <v>1</v>
      </c>
      <c r="P40" s="37">
        <f>P28+($P$57-$P$2)/BinDivisor</f>
        <v>1.5141076363636368</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164</v>
      </c>
      <c r="B41" t="s">
        <v>17</v>
      </c>
      <c r="D41" s="32">
        <f aca="true" t="shared" si="10" ref="D41:D56">D40+($D$57-$D$2)/BinDivisor</f>
        <v>10.800000000000004</v>
      </c>
      <c r="E41" s="3">
        <f>COUNTIF(Vertices[Degree],"&gt;= "&amp;D41)-COUNTIF(Vertices[Degree],"&gt;="&amp;D42)</f>
        <v>4</v>
      </c>
      <c r="F41" s="39">
        <f aca="true" t="shared" si="11" ref="F41:F56">F40+($F$57-$F$2)/BinDivisor</f>
        <v>0</v>
      </c>
      <c r="G41" s="40">
        <f>COUNTIF(Vertices[In-Degree],"&gt;= "&amp;F41)-COUNTIF(Vertices[In-Degree],"&gt;="&amp;F42)</f>
        <v>0</v>
      </c>
      <c r="H41" s="39">
        <f aca="true" t="shared" si="12" ref="H41:H56">H40+($H$57-$H$2)/BinDivisor</f>
        <v>0</v>
      </c>
      <c r="I41" s="40">
        <f>COUNTIF(Vertices[Out-Degree],"&gt;= "&amp;H41)-COUNTIF(Vertices[Out-Degree],"&gt;="&amp;H42)</f>
        <v>0</v>
      </c>
      <c r="J41" s="39">
        <f aca="true" t="shared" si="13" ref="J41:J56">J40+($J$57-$J$2)/BinDivisor</f>
        <v>1175.5257545454547</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0.014827909090909095</v>
      </c>
      <c r="O41" s="40">
        <f>COUNTIF(Vertices[Eigenvector Centrality],"&gt;= "&amp;N41)-COUNTIF(Vertices[Eigenvector Centrality],"&gt;="&amp;N42)</f>
        <v>0</v>
      </c>
      <c r="P41" s="39">
        <f aca="true" t="shared" si="16" ref="P41:P56">P40+($P$57-$P$2)/BinDivisor</f>
        <v>1.5723425454545459</v>
      </c>
      <c r="Q41" s="40">
        <f>COUNTIF(Vertices[PageRank],"&gt;= "&amp;P41)-COUNTIF(Vertices[PageRank],"&gt;="&amp;P42)</f>
        <v>3</v>
      </c>
      <c r="R41" s="39">
        <f aca="true" t="shared" si="17" ref="R41:R56">R40+($R$57-$R$2)/BinDivisor</f>
        <v>0.490909090909091</v>
      </c>
      <c r="S41" s="44">
        <f>COUNTIF(Vertices[Clustering Coefficient],"&gt;= "&amp;R41)-COUNTIF(Vertices[Clustering Coefficient],"&gt;="&amp;R42)</f>
        <v>4</v>
      </c>
      <c r="T41" s="39" t="e">
        <f aca="true" t="shared" si="18" ref="T41:T56">T40+($T$57-$T$2)/BinDivisor</f>
        <v>#REF!</v>
      </c>
      <c r="U41" s="40" t="e">
        <f ca="1" t="shared" si="0"/>
        <v>#REF!</v>
      </c>
    </row>
    <row r="42" spans="1:21" ht="15">
      <c r="A42" s="33"/>
      <c r="B42" s="33"/>
      <c r="D42" s="32">
        <f t="shared" si="10"/>
        <v>11.200000000000005</v>
      </c>
      <c r="E42" s="3">
        <f>COUNTIF(Vertices[Degree],"&gt;= "&amp;D42)-COUNTIF(Vertices[Degree],"&gt;="&amp;D43)</f>
        <v>0</v>
      </c>
      <c r="F42" s="37">
        <f t="shared" si="11"/>
        <v>0</v>
      </c>
      <c r="G42" s="38">
        <f>COUNTIF(Vertices[In-Degree],"&gt;= "&amp;F42)-COUNTIF(Vertices[In-Degree],"&gt;="&amp;F43)</f>
        <v>0</v>
      </c>
      <c r="H42" s="37">
        <f t="shared" si="12"/>
        <v>0</v>
      </c>
      <c r="I42" s="38">
        <f>COUNTIF(Vertices[Out-Degree],"&gt;= "&amp;H42)-COUNTIF(Vertices[Out-Degree],"&gt;="&amp;H43)</f>
        <v>0</v>
      </c>
      <c r="J42" s="37">
        <f t="shared" si="13"/>
        <v>1219.0637454545456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0.015377090909090913</v>
      </c>
      <c r="O42" s="38">
        <f>COUNTIF(Vertices[Eigenvector Centrality],"&gt;= "&amp;N42)-COUNTIF(Vertices[Eigenvector Centrality],"&gt;="&amp;N43)</f>
        <v>3</v>
      </c>
      <c r="P42" s="37">
        <f t="shared" si="16"/>
        <v>1.630577454545455</v>
      </c>
      <c r="Q42" s="38">
        <f>COUNTIF(Vertices[PageRank],"&gt;= "&amp;P42)-COUNTIF(Vertices[PageRank],"&gt;="&amp;P43)</f>
        <v>2</v>
      </c>
      <c r="R42" s="37">
        <f t="shared" si="17"/>
        <v>0.5090909090909091</v>
      </c>
      <c r="S42" s="43">
        <f>COUNTIF(Vertices[Clustering Coefficient],"&gt;= "&amp;R42)-COUNTIF(Vertices[Clustering Coefficient],"&gt;="&amp;R43)</f>
        <v>1</v>
      </c>
      <c r="T42" s="37" t="e">
        <f ca="1" t="shared" si="18"/>
        <v>#REF!</v>
      </c>
      <c r="U42" s="38" t="e">
        <f ca="1" t="shared" si="0"/>
        <v>#REF!</v>
      </c>
    </row>
    <row r="43" spans="4:21" ht="15">
      <c r="D43" s="32">
        <f t="shared" si="10"/>
        <v>11.600000000000005</v>
      </c>
      <c r="E43" s="3">
        <f>COUNTIF(Vertices[Degree],"&gt;= "&amp;D43)-COUNTIF(Vertices[Degree],"&gt;="&amp;D44)</f>
        <v>0</v>
      </c>
      <c r="F43" s="39">
        <f t="shared" si="11"/>
        <v>0</v>
      </c>
      <c r="G43" s="40">
        <f>COUNTIF(Vertices[In-Degree],"&gt;= "&amp;F43)-COUNTIF(Vertices[In-Degree],"&gt;="&amp;F44)</f>
        <v>0</v>
      </c>
      <c r="H43" s="39">
        <f t="shared" si="12"/>
        <v>0</v>
      </c>
      <c r="I43" s="40">
        <f>COUNTIF(Vertices[Out-Degree],"&gt;= "&amp;H43)-COUNTIF(Vertices[Out-Degree],"&gt;="&amp;H44)</f>
        <v>0</v>
      </c>
      <c r="J43" s="39">
        <f t="shared" si="13"/>
        <v>1262.6017363636365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0.01592627272727273</v>
      </c>
      <c r="O43" s="40">
        <f>COUNTIF(Vertices[Eigenvector Centrality],"&gt;= "&amp;N43)-COUNTIF(Vertices[Eigenvector Centrality],"&gt;="&amp;N44)</f>
        <v>1</v>
      </c>
      <c r="P43" s="39">
        <f t="shared" si="16"/>
        <v>1.6888123636363641</v>
      </c>
      <c r="Q43" s="40">
        <f>COUNTIF(Vertices[PageRank],"&gt;= "&amp;P43)-COUNTIF(Vertices[PageRank],"&gt;="&amp;P44)</f>
        <v>2</v>
      </c>
      <c r="R43" s="39">
        <f t="shared" si="17"/>
        <v>0.5272727272727273</v>
      </c>
      <c r="S43" s="44">
        <f>COUNTIF(Vertices[Clustering Coefficient],"&gt;= "&amp;R43)-COUNTIF(Vertices[Clustering Coefficient],"&gt;="&amp;R44)</f>
        <v>1</v>
      </c>
      <c r="T43" s="39" t="e">
        <f ca="1" t="shared" si="18"/>
        <v>#REF!</v>
      </c>
      <c r="U43" s="40" t="e">
        <f ca="1" t="shared" si="0"/>
        <v>#REF!</v>
      </c>
    </row>
    <row r="44" spans="4:21" ht="15">
      <c r="D44" s="32">
        <f t="shared" si="10"/>
        <v>12.000000000000005</v>
      </c>
      <c r="E44" s="3">
        <f>COUNTIF(Vertices[Degree],"&gt;= "&amp;D44)-COUNTIF(Vertices[Degree],"&gt;="&amp;D45)</f>
        <v>4</v>
      </c>
      <c r="F44" s="37">
        <f t="shared" si="11"/>
        <v>0</v>
      </c>
      <c r="G44" s="38">
        <f>COUNTIF(Vertices[In-Degree],"&gt;= "&amp;F44)-COUNTIF(Vertices[In-Degree],"&gt;="&amp;F45)</f>
        <v>0</v>
      </c>
      <c r="H44" s="37">
        <f t="shared" si="12"/>
        <v>0</v>
      </c>
      <c r="I44" s="38">
        <f>COUNTIF(Vertices[Out-Degree],"&gt;= "&amp;H44)-COUNTIF(Vertices[Out-Degree],"&gt;="&amp;H45)</f>
        <v>0</v>
      </c>
      <c r="J44" s="37">
        <f t="shared" si="13"/>
        <v>1306.1397272727274</v>
      </c>
      <c r="K44" s="38">
        <f>COUNTIF(Vertices[Betweenness Centrality],"&gt;= "&amp;J44)-COUNTIF(Vertices[Betweenness Centrality],"&gt;="&amp;J45)</f>
        <v>1</v>
      </c>
      <c r="L44" s="37">
        <f t="shared" si="14"/>
        <v>0.5454545454545455</v>
      </c>
      <c r="M44" s="38">
        <f>COUNTIF(Vertices[Closeness Centrality],"&gt;= "&amp;L44)-COUNTIF(Vertices[Closeness Centrality],"&gt;="&amp;L45)</f>
        <v>0</v>
      </c>
      <c r="N44" s="37">
        <f t="shared" si="15"/>
        <v>0.016475454545454547</v>
      </c>
      <c r="O44" s="38">
        <f>COUNTIF(Vertices[Eigenvector Centrality],"&gt;= "&amp;N44)-COUNTIF(Vertices[Eigenvector Centrality],"&gt;="&amp;N45)</f>
        <v>0</v>
      </c>
      <c r="P44" s="37">
        <f t="shared" si="16"/>
        <v>1.7470472727272732</v>
      </c>
      <c r="Q44" s="38">
        <f>COUNTIF(Vertices[PageRank],"&gt;= "&amp;P44)-COUNTIF(Vertices[PageRank],"&gt;="&amp;P45)</f>
        <v>4</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12.400000000000006</v>
      </c>
      <c r="E45" s="3">
        <f>COUNTIF(Vertices[Degree],"&gt;= "&amp;D45)-COUNTIF(Vertices[Degree],"&gt;="&amp;D46)</f>
        <v>0</v>
      </c>
      <c r="F45" s="39">
        <f t="shared" si="11"/>
        <v>0</v>
      </c>
      <c r="G45" s="40">
        <f>COUNTIF(Vertices[In-Degree],"&gt;= "&amp;F45)-COUNTIF(Vertices[In-Degree],"&gt;="&amp;F46)</f>
        <v>0</v>
      </c>
      <c r="H45" s="39">
        <f t="shared" si="12"/>
        <v>0</v>
      </c>
      <c r="I45" s="40">
        <f>COUNTIF(Vertices[Out-Degree],"&gt;= "&amp;H45)-COUNTIF(Vertices[Out-Degree],"&gt;="&amp;H46)</f>
        <v>0</v>
      </c>
      <c r="J45" s="39">
        <f t="shared" si="13"/>
        <v>1349.6777181818184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0.017024636363636363</v>
      </c>
      <c r="O45" s="40">
        <f>COUNTIF(Vertices[Eigenvector Centrality],"&gt;= "&amp;N45)-COUNTIF(Vertices[Eigenvector Centrality],"&gt;="&amp;N46)</f>
        <v>0</v>
      </c>
      <c r="P45" s="39">
        <f t="shared" si="16"/>
        <v>1.8052821818181823</v>
      </c>
      <c r="Q45" s="40">
        <f>COUNTIF(Vertices[PageRank],"&gt;= "&amp;P45)-COUNTIF(Vertices[PageRank],"&gt;="&amp;P46)</f>
        <v>1</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12.800000000000006</v>
      </c>
      <c r="E46" s="3">
        <f>COUNTIF(Vertices[Degree],"&gt;= "&amp;D46)-COUNTIF(Vertices[Degree],"&gt;="&amp;D47)</f>
        <v>4</v>
      </c>
      <c r="F46" s="37">
        <f t="shared" si="11"/>
        <v>0</v>
      </c>
      <c r="G46" s="38">
        <f>COUNTIF(Vertices[In-Degree],"&gt;= "&amp;F46)-COUNTIF(Vertices[In-Degree],"&gt;="&amp;F47)</f>
        <v>0</v>
      </c>
      <c r="H46" s="37">
        <f t="shared" si="12"/>
        <v>0</v>
      </c>
      <c r="I46" s="38">
        <f>COUNTIF(Vertices[Out-Degree],"&gt;= "&amp;H46)-COUNTIF(Vertices[Out-Degree],"&gt;="&amp;H47)</f>
        <v>0</v>
      </c>
      <c r="J46" s="37">
        <f t="shared" si="13"/>
        <v>1393.2157090909093</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0.01757381818181818</v>
      </c>
      <c r="O46" s="38">
        <f>COUNTIF(Vertices[Eigenvector Centrality],"&gt;= "&amp;N46)-COUNTIF(Vertices[Eigenvector Centrality],"&gt;="&amp;N47)</f>
        <v>2</v>
      </c>
      <c r="P46" s="37">
        <f t="shared" si="16"/>
        <v>1.8635170909090915</v>
      </c>
      <c r="Q46" s="38">
        <f>COUNTIF(Vertices[PageRank],"&gt;= "&amp;P46)-COUNTIF(Vertices[PageRank],"&gt;="&amp;P47)</f>
        <v>2</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13.200000000000006</v>
      </c>
      <c r="E47" s="3">
        <f>COUNTIF(Vertices[Degree],"&gt;= "&amp;D47)-COUNTIF(Vertices[Degree],"&gt;="&amp;D48)</f>
        <v>0</v>
      </c>
      <c r="F47" s="39">
        <f t="shared" si="11"/>
        <v>0</v>
      </c>
      <c r="G47" s="40">
        <f>COUNTIF(Vertices[In-Degree],"&gt;= "&amp;F47)-COUNTIF(Vertices[In-Degree],"&gt;="&amp;F48)</f>
        <v>0</v>
      </c>
      <c r="H47" s="39">
        <f t="shared" si="12"/>
        <v>0</v>
      </c>
      <c r="I47" s="40">
        <f>COUNTIF(Vertices[Out-Degree],"&gt;= "&amp;H47)-COUNTIF(Vertices[Out-Degree],"&gt;="&amp;H48)</f>
        <v>0</v>
      </c>
      <c r="J47" s="39">
        <f t="shared" si="13"/>
        <v>1436.7537000000002</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0.018122999999999997</v>
      </c>
      <c r="O47" s="40">
        <f>COUNTIF(Vertices[Eigenvector Centrality],"&gt;= "&amp;N47)-COUNTIF(Vertices[Eigenvector Centrality],"&gt;="&amp;N48)</f>
        <v>0</v>
      </c>
      <c r="P47" s="39">
        <f t="shared" si="16"/>
        <v>1.9217520000000006</v>
      </c>
      <c r="Q47" s="40">
        <f>COUNTIF(Vertices[PageRank],"&gt;= "&amp;P47)-COUNTIF(Vertices[PageRank],"&gt;="&amp;P48)</f>
        <v>3</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13.600000000000007</v>
      </c>
      <c r="E48" s="3">
        <f>COUNTIF(Vertices[Degree],"&gt;= "&amp;D48)-COUNTIF(Vertices[Degree],"&gt;="&amp;D49)</f>
        <v>0</v>
      </c>
      <c r="F48" s="37">
        <f t="shared" si="11"/>
        <v>0</v>
      </c>
      <c r="G48" s="38">
        <f>COUNTIF(Vertices[In-Degree],"&gt;= "&amp;F48)-COUNTIF(Vertices[In-Degree],"&gt;="&amp;F49)</f>
        <v>0</v>
      </c>
      <c r="H48" s="37">
        <f t="shared" si="12"/>
        <v>0</v>
      </c>
      <c r="I48" s="38">
        <f>COUNTIF(Vertices[Out-Degree],"&gt;= "&amp;H48)-COUNTIF(Vertices[Out-Degree],"&gt;="&amp;H49)</f>
        <v>0</v>
      </c>
      <c r="J48" s="37">
        <f t="shared" si="13"/>
        <v>1480.2916909090911</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0.018672181818181813</v>
      </c>
      <c r="O48" s="38">
        <f>COUNTIF(Vertices[Eigenvector Centrality],"&gt;= "&amp;N48)-COUNTIF(Vertices[Eigenvector Centrality],"&gt;="&amp;N49)</f>
        <v>0</v>
      </c>
      <c r="P48" s="37">
        <f t="shared" si="16"/>
        <v>1.9799869090909097</v>
      </c>
      <c r="Q48" s="38">
        <f>COUNTIF(Vertices[PageRank],"&gt;= "&amp;P48)-COUNTIF(Vertices[PageRank],"&gt;="&amp;P49)</f>
        <v>3</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14.000000000000007</v>
      </c>
      <c r="E49" s="3">
        <f>COUNTIF(Vertices[Degree],"&gt;= "&amp;D49)-COUNTIF(Vertices[Degree],"&gt;="&amp;D50)</f>
        <v>4</v>
      </c>
      <c r="F49" s="39">
        <f t="shared" si="11"/>
        <v>0</v>
      </c>
      <c r="G49" s="40">
        <f>COUNTIF(Vertices[In-Degree],"&gt;= "&amp;F49)-COUNTIF(Vertices[In-Degree],"&gt;="&amp;F50)</f>
        <v>0</v>
      </c>
      <c r="H49" s="39">
        <f t="shared" si="12"/>
        <v>0</v>
      </c>
      <c r="I49" s="40">
        <f>COUNTIF(Vertices[Out-Degree],"&gt;= "&amp;H49)-COUNTIF(Vertices[Out-Degree],"&gt;="&amp;H50)</f>
        <v>0</v>
      </c>
      <c r="J49" s="39">
        <f t="shared" si="13"/>
        <v>1523.829681818182</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0.01922136363636363</v>
      </c>
      <c r="O49" s="40">
        <f>COUNTIF(Vertices[Eigenvector Centrality],"&gt;= "&amp;N49)-COUNTIF(Vertices[Eigenvector Centrality],"&gt;="&amp;N50)</f>
        <v>2</v>
      </c>
      <c r="P49" s="39">
        <f t="shared" si="16"/>
        <v>2.038221818181819</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14.400000000000007</v>
      </c>
      <c r="E50" s="3">
        <f>COUNTIF(Vertices[Degree],"&gt;= "&amp;D50)-COUNTIF(Vertices[Degree],"&gt;="&amp;D51)</f>
        <v>0</v>
      </c>
      <c r="F50" s="37">
        <f t="shared" si="11"/>
        <v>0</v>
      </c>
      <c r="G50" s="38">
        <f>COUNTIF(Vertices[In-Degree],"&gt;= "&amp;F50)-COUNTIF(Vertices[In-Degree],"&gt;="&amp;F51)</f>
        <v>0</v>
      </c>
      <c r="H50" s="37">
        <f t="shared" si="12"/>
        <v>0</v>
      </c>
      <c r="I50" s="38">
        <f>COUNTIF(Vertices[Out-Degree],"&gt;= "&amp;H50)-COUNTIF(Vertices[Out-Degree],"&gt;="&amp;H51)</f>
        <v>0</v>
      </c>
      <c r="J50" s="37">
        <f t="shared" si="13"/>
        <v>1567.367672727273</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0.019770545454545447</v>
      </c>
      <c r="O50" s="38">
        <f>COUNTIF(Vertices[Eigenvector Centrality],"&gt;= "&amp;N50)-COUNTIF(Vertices[Eigenvector Centrality],"&gt;="&amp;N51)</f>
        <v>1</v>
      </c>
      <c r="P50" s="37">
        <f t="shared" si="16"/>
        <v>2.0964567272727277</v>
      </c>
      <c r="Q50" s="38">
        <f>COUNTIF(Vertices[PageRank],"&gt;= "&amp;P50)-COUNTIF(Vertices[PageRank],"&gt;="&amp;P51)</f>
        <v>1</v>
      </c>
      <c r="R50" s="37">
        <f t="shared" si="17"/>
        <v>0.6545454545454547</v>
      </c>
      <c r="S50" s="43">
        <f>COUNTIF(Vertices[Clustering Coefficient],"&gt;= "&amp;R50)-COUNTIF(Vertices[Clustering Coefficient],"&gt;="&amp;R51)</f>
        <v>1</v>
      </c>
      <c r="T50" s="37" t="e">
        <f ca="1" t="shared" si="18"/>
        <v>#REF!</v>
      </c>
      <c r="U50" s="38" t="e">
        <f ca="1" t="shared" si="0"/>
        <v>#REF!</v>
      </c>
    </row>
    <row r="51" spans="4:21" ht="15">
      <c r="D51" s="32">
        <f t="shared" si="10"/>
        <v>14.800000000000008</v>
      </c>
      <c r="E51" s="3">
        <f>COUNTIF(Vertices[Degree],"&gt;= "&amp;D51)-COUNTIF(Vertices[Degree],"&gt;="&amp;D52)</f>
        <v>2</v>
      </c>
      <c r="F51" s="39">
        <f t="shared" si="11"/>
        <v>0</v>
      </c>
      <c r="G51" s="40">
        <f>COUNTIF(Vertices[In-Degree],"&gt;= "&amp;F51)-COUNTIF(Vertices[In-Degree],"&gt;="&amp;F52)</f>
        <v>0</v>
      </c>
      <c r="H51" s="39">
        <f t="shared" si="12"/>
        <v>0</v>
      </c>
      <c r="I51" s="40">
        <f>COUNTIF(Vertices[Out-Degree],"&gt;= "&amp;H51)-COUNTIF(Vertices[Out-Degree],"&gt;="&amp;H52)</f>
        <v>0</v>
      </c>
      <c r="J51" s="39">
        <f t="shared" si="13"/>
        <v>1610.905663636364</v>
      </c>
      <c r="K51" s="40">
        <f>COUNTIF(Vertices[Betweenness Centrality],"&gt;= "&amp;J51)-COUNTIF(Vertices[Betweenness Centrality],"&gt;="&amp;J52)</f>
        <v>1</v>
      </c>
      <c r="L51" s="39">
        <f t="shared" si="14"/>
        <v>0.6727272727272728</v>
      </c>
      <c r="M51" s="40">
        <f>COUNTIF(Vertices[Closeness Centrality],"&gt;= "&amp;L51)-COUNTIF(Vertices[Closeness Centrality],"&gt;="&amp;L52)</f>
        <v>0</v>
      </c>
      <c r="N51" s="39">
        <f t="shared" si="15"/>
        <v>0.020319727272727264</v>
      </c>
      <c r="O51" s="40">
        <f>COUNTIF(Vertices[Eigenvector Centrality],"&gt;= "&amp;N51)-COUNTIF(Vertices[Eigenvector Centrality],"&gt;="&amp;N52)</f>
        <v>0</v>
      </c>
      <c r="P51" s="39">
        <f t="shared" si="16"/>
        <v>2.1546916363636366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15.200000000000008</v>
      </c>
      <c r="E52" s="3">
        <f>COUNTIF(Vertices[Degree],"&gt;= "&amp;D52)-COUNTIF(Vertices[Degree],"&gt;="&amp;D53)</f>
        <v>0</v>
      </c>
      <c r="F52" s="37">
        <f t="shared" si="11"/>
        <v>0</v>
      </c>
      <c r="G52" s="38">
        <f>COUNTIF(Vertices[In-Degree],"&gt;= "&amp;F52)-COUNTIF(Vertices[In-Degree],"&gt;="&amp;F53)</f>
        <v>0</v>
      </c>
      <c r="H52" s="37">
        <f t="shared" si="12"/>
        <v>0</v>
      </c>
      <c r="I52" s="38">
        <f>COUNTIF(Vertices[Out-Degree],"&gt;= "&amp;H52)-COUNTIF(Vertices[Out-Degree],"&gt;="&amp;H53)</f>
        <v>0</v>
      </c>
      <c r="J52" s="37">
        <f t="shared" si="13"/>
        <v>1654.4436545454548</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0.02086890909090908</v>
      </c>
      <c r="O52" s="38">
        <f>COUNTIF(Vertices[Eigenvector Centrality],"&gt;= "&amp;N52)-COUNTIF(Vertices[Eigenvector Centrality],"&gt;="&amp;N53)</f>
        <v>0</v>
      </c>
      <c r="P52" s="37">
        <f t="shared" si="16"/>
        <v>2.2129265454545455</v>
      </c>
      <c r="Q52" s="38">
        <f>COUNTIF(Vertices[PageRank],"&gt;= "&amp;P52)-COUNTIF(Vertices[PageRank],"&gt;="&amp;P53)</f>
        <v>3</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15.600000000000009</v>
      </c>
      <c r="E53" s="3">
        <f>COUNTIF(Vertices[Degree],"&gt;= "&amp;D53)-COUNTIF(Vertices[Degree],"&gt;="&amp;D54)</f>
        <v>0</v>
      </c>
      <c r="F53" s="39">
        <f t="shared" si="11"/>
        <v>0</v>
      </c>
      <c r="G53" s="40">
        <f>COUNTIF(Vertices[In-Degree],"&gt;= "&amp;F53)-COUNTIF(Vertices[In-Degree],"&gt;="&amp;F54)</f>
        <v>0</v>
      </c>
      <c r="H53" s="39">
        <f t="shared" si="12"/>
        <v>0</v>
      </c>
      <c r="I53" s="40">
        <f>COUNTIF(Vertices[Out-Degree],"&gt;= "&amp;H53)-COUNTIF(Vertices[Out-Degree],"&gt;="&amp;H54)</f>
        <v>0</v>
      </c>
      <c r="J53" s="39">
        <f t="shared" si="13"/>
        <v>1697.9816454545457</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0.021418090909090897</v>
      </c>
      <c r="O53" s="40">
        <f>COUNTIF(Vertices[Eigenvector Centrality],"&gt;= "&amp;N53)-COUNTIF(Vertices[Eigenvector Centrality],"&gt;="&amp;N54)</f>
        <v>1</v>
      </c>
      <c r="P53" s="39">
        <f t="shared" si="16"/>
        <v>2.2711614545454544</v>
      </c>
      <c r="Q53" s="40">
        <f>COUNTIF(Vertices[PageRank],"&gt;= "&amp;P53)-COUNTIF(Vertices[PageRank],"&gt;="&amp;P54)</f>
        <v>1</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16.000000000000007</v>
      </c>
      <c r="E54" s="3">
        <f>COUNTIF(Vertices[Degree],"&gt;= "&amp;D54)-COUNTIF(Vertices[Degree],"&gt;="&amp;D55)</f>
        <v>2</v>
      </c>
      <c r="F54" s="37">
        <f t="shared" si="11"/>
        <v>0</v>
      </c>
      <c r="G54" s="38">
        <f>COUNTIF(Vertices[In-Degree],"&gt;= "&amp;F54)-COUNTIF(Vertices[In-Degree],"&gt;="&amp;F55)</f>
        <v>0</v>
      </c>
      <c r="H54" s="37">
        <f t="shared" si="12"/>
        <v>0</v>
      </c>
      <c r="I54" s="38">
        <f>COUNTIF(Vertices[Out-Degree],"&gt;= "&amp;H54)-COUNTIF(Vertices[Out-Degree],"&gt;="&amp;H55)</f>
        <v>0</v>
      </c>
      <c r="J54" s="37">
        <f t="shared" si="13"/>
        <v>1741.5196363636367</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0.021967272727272714</v>
      </c>
      <c r="O54" s="38">
        <f>COUNTIF(Vertices[Eigenvector Centrality],"&gt;= "&amp;N54)-COUNTIF(Vertices[Eigenvector Centrality],"&gt;="&amp;N55)</f>
        <v>0</v>
      </c>
      <c r="P54" s="37">
        <f t="shared" si="16"/>
        <v>2.3293963636363633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82</v>
      </c>
      <c r="B55" s="46">
        <f>IF(COUNT(Vertices[Degree])&gt;0,D2,NoMetricMessage)</f>
        <v>0</v>
      </c>
      <c r="D55" s="32">
        <f t="shared" si="10"/>
        <v>16.400000000000006</v>
      </c>
      <c r="E55" s="3">
        <f>COUNTIF(Vertices[Degree],"&gt;= "&amp;D55)-COUNTIF(Vertices[Degree],"&gt;="&amp;D56)</f>
        <v>0</v>
      </c>
      <c r="F55" s="39">
        <f t="shared" si="11"/>
        <v>0</v>
      </c>
      <c r="G55" s="40">
        <f>COUNTIF(Vertices[In-Degree],"&gt;= "&amp;F55)-COUNTIF(Vertices[In-Degree],"&gt;="&amp;F56)</f>
        <v>0</v>
      </c>
      <c r="H55" s="39">
        <f t="shared" si="12"/>
        <v>0</v>
      </c>
      <c r="I55" s="40">
        <f>COUNTIF(Vertices[Out-Degree],"&gt;= "&amp;H55)-COUNTIF(Vertices[Out-Degree],"&gt;="&amp;H56)</f>
        <v>0</v>
      </c>
      <c r="J55" s="39">
        <f t="shared" si="13"/>
        <v>1785.0576272727276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0.02251645454545453</v>
      </c>
      <c r="O55" s="40">
        <f>COUNTIF(Vertices[Eigenvector Centrality],"&gt;= "&amp;N55)-COUNTIF(Vertices[Eigenvector Centrality],"&gt;="&amp;N56)</f>
        <v>0</v>
      </c>
      <c r="P55" s="39">
        <f t="shared" si="16"/>
        <v>2.387631272727272</v>
      </c>
      <c r="Q55" s="40">
        <f>COUNTIF(Vertices[PageRank],"&gt;= "&amp;P55)-COUNTIF(Vertices[PageRank],"&gt;="&amp;P56)</f>
        <v>1</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83</v>
      </c>
      <c r="B56" s="46">
        <f>IF(COUNT(Vertices[Degree])&gt;0,D57,NoMetricMessage)</f>
        <v>22</v>
      </c>
      <c r="D56" s="32">
        <f t="shared" si="10"/>
        <v>16.800000000000004</v>
      </c>
      <c r="E56" s="3">
        <f>COUNTIF(Vertices[Degree],"&gt;= "&amp;D56)-COUNTIF(Vertices[Degree],"&gt;="&amp;D57)</f>
        <v>3</v>
      </c>
      <c r="F56" s="37">
        <f t="shared" si="11"/>
        <v>0</v>
      </c>
      <c r="G56" s="38">
        <f>COUNTIF(Vertices[In-Degree],"&gt;= "&amp;F56)-COUNTIF(Vertices[In-Degree],"&gt;="&amp;F57)</f>
        <v>0</v>
      </c>
      <c r="H56" s="37">
        <f t="shared" si="12"/>
        <v>0</v>
      </c>
      <c r="I56" s="38">
        <f>COUNTIF(Vertices[Out-Degree],"&gt;= "&amp;H56)-COUNTIF(Vertices[Out-Degree],"&gt;="&amp;H57)</f>
        <v>0</v>
      </c>
      <c r="J56" s="37">
        <f t="shared" si="13"/>
        <v>1828.5956181818185</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0.023065636363636347</v>
      </c>
      <c r="O56" s="38">
        <f>COUNTIF(Vertices[Eigenvector Centrality],"&gt;= "&amp;N56)-COUNTIF(Vertices[Eigenvector Centrality],"&gt;="&amp;N57)</f>
        <v>6</v>
      </c>
      <c r="P56" s="37">
        <f t="shared" si="16"/>
        <v>2.445866181818181</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84</v>
      </c>
      <c r="B57" s="47">
        <f>_xlfn.IFERROR(AVERAGE(Vertices[Degree]),NoMetricMessage)</f>
        <v>4.7407407407407405</v>
      </c>
      <c r="D57" s="32">
        <f>MAX(Vertices[Degree])</f>
        <v>22</v>
      </c>
      <c r="E57" s="3">
        <f>COUNTIF(Vertices[Degree],"&gt;= "&amp;D57)-COUNTIF(Vertices[Degree],"&gt;="&amp;D58)</f>
        <v>1</v>
      </c>
      <c r="F57" s="41">
        <f>MAX(Vertices[In-Degree])</f>
        <v>0</v>
      </c>
      <c r="G57" s="42">
        <f>COUNTIF(Vertices[In-Degree],"&gt;= "&amp;F57)-COUNTIF(Vertices[In-Degree],"&gt;="&amp;F58)</f>
        <v>0</v>
      </c>
      <c r="H57" s="41">
        <f>MAX(Vertices[Out-Degree])</f>
        <v>0</v>
      </c>
      <c r="I57" s="42">
        <f>COUNTIF(Vertices[Out-Degree],"&gt;= "&amp;H57)-COUNTIF(Vertices[Out-Degree],"&gt;="&amp;H58)</f>
        <v>0</v>
      </c>
      <c r="J57" s="41">
        <f>MAX(Vertices[Betweenness Centrality])</f>
        <v>2394.5895</v>
      </c>
      <c r="K57" s="42">
        <f>COUNTIF(Vertices[Betweenness Centrality],"&gt;= "&amp;J57)-COUNTIF(Vertices[Betweenness Centrality],"&gt;="&amp;J58)</f>
        <v>1</v>
      </c>
      <c r="L57" s="41">
        <f>MAX(Vertices[Closeness Centrality])</f>
        <v>1</v>
      </c>
      <c r="M57" s="42">
        <f>COUNTIF(Vertices[Closeness Centrality],"&gt;= "&amp;L57)-COUNTIF(Vertices[Closeness Centrality],"&gt;="&amp;L58)</f>
        <v>2</v>
      </c>
      <c r="N57" s="41">
        <f>MAX(Vertices[Eigenvector Centrality])</f>
        <v>0.030205</v>
      </c>
      <c r="O57" s="42">
        <f>COUNTIF(Vertices[Eigenvector Centrality],"&gt;= "&amp;N57)-COUNTIF(Vertices[Eigenvector Centrality],"&gt;="&amp;N58)</f>
        <v>1</v>
      </c>
      <c r="P57" s="41">
        <f>MAX(Vertices[PageRank])</f>
        <v>3.20292</v>
      </c>
      <c r="Q57" s="42">
        <f>COUNTIF(Vertices[PageRank],"&gt;= "&amp;P57)-COUNTIF(Vertices[PageRank],"&gt;="&amp;P58)</f>
        <v>1</v>
      </c>
      <c r="R57" s="41">
        <f>MAX(Vertices[Clustering Coefficient])</f>
        <v>1</v>
      </c>
      <c r="S57" s="45">
        <f>COUNTIF(Vertices[Clustering Coefficient],"&gt;= "&amp;R57)-COUNTIF(Vertices[Clustering Coefficient],"&gt;="&amp;R58)</f>
        <v>13</v>
      </c>
      <c r="T57" s="41" t="e">
        <f ca="1">MAX(INDIRECT(DynamicFilterSourceColumnRange))</f>
        <v>#REF!</v>
      </c>
      <c r="U57" s="42" t="e">
        <f ca="1" t="shared" si="0"/>
        <v>#REF!</v>
      </c>
    </row>
    <row r="58" spans="1:2" ht="15">
      <c r="A58" s="33" t="s">
        <v>85</v>
      </c>
      <c r="B58" s="47">
        <f>_xlfn.IFERROR(MEDIAN(Vertices[Degree]),NoMetricMessage)</f>
        <v>4</v>
      </c>
    </row>
    <row r="69" spans="1:2" ht="15">
      <c r="A69" s="33" t="s">
        <v>89</v>
      </c>
      <c r="B69" s="46" t="str">
        <f>IF(COUNT(Vertices[In-Degree])&gt;0,F2,NoMetricMessage)</f>
        <v>Not Available</v>
      </c>
    </row>
    <row r="70" spans="1:2" ht="15">
      <c r="A70" s="33" t="s">
        <v>90</v>
      </c>
      <c r="B70" s="46" t="str">
        <f>IF(COUNT(Vertices[In-Degree])&gt;0,F57,NoMetricMessage)</f>
        <v>Not Available</v>
      </c>
    </row>
    <row r="71" spans="1:2" ht="15">
      <c r="A71" s="33" t="s">
        <v>91</v>
      </c>
      <c r="B71" s="47" t="str">
        <f>_xlfn.IFERROR(AVERAGE(Vertices[In-Degree]),NoMetricMessage)</f>
        <v>Not Available</v>
      </c>
    </row>
    <row r="72" spans="1:2" ht="15">
      <c r="A72" s="33" t="s">
        <v>92</v>
      </c>
      <c r="B72" s="47" t="str">
        <f>_xlfn.IFERROR(MEDIAN(Vertices[In-Degree]),NoMetricMessage)</f>
        <v>Not Available</v>
      </c>
    </row>
    <row r="83" spans="1:2" ht="15">
      <c r="A83" s="33" t="s">
        <v>95</v>
      </c>
      <c r="B83" s="46" t="str">
        <f>IF(COUNT(Vertices[Out-Degree])&gt;0,H2,NoMetricMessage)</f>
        <v>Not Available</v>
      </c>
    </row>
    <row r="84" spans="1:2" ht="15">
      <c r="A84" s="33" t="s">
        <v>96</v>
      </c>
      <c r="B84" s="46" t="str">
        <f>IF(COUNT(Vertices[Out-Degree])&gt;0,H57,NoMetricMessage)</f>
        <v>Not Available</v>
      </c>
    </row>
    <row r="85" spans="1:2" ht="15">
      <c r="A85" s="33" t="s">
        <v>97</v>
      </c>
      <c r="B85" s="47" t="str">
        <f>_xlfn.IFERROR(AVERAGE(Vertices[Out-Degree]),NoMetricMessage)</f>
        <v>Not Available</v>
      </c>
    </row>
    <row r="86" spans="1:2" ht="15">
      <c r="A86" s="33" t="s">
        <v>98</v>
      </c>
      <c r="B86" s="47" t="str">
        <f>_xlfn.IFERROR(MEDIAN(Vertices[Out-Degree]),NoMetricMessage)</f>
        <v>Not Available</v>
      </c>
    </row>
    <row r="97" spans="1:2" ht="15">
      <c r="A97" s="33" t="s">
        <v>101</v>
      </c>
      <c r="B97" s="47">
        <f>IF(COUNT(Vertices[Betweenness Centrality])&gt;0,J2,NoMetricMessage)</f>
        <v>0</v>
      </c>
    </row>
    <row r="98" spans="1:2" ht="15">
      <c r="A98" s="33" t="s">
        <v>102</v>
      </c>
      <c r="B98" s="47">
        <f>IF(COUNT(Vertices[Betweenness Centrality])&gt;0,J57,NoMetricMessage)</f>
        <v>2394.5895</v>
      </c>
    </row>
    <row r="99" spans="1:2" ht="15">
      <c r="A99" s="33" t="s">
        <v>103</v>
      </c>
      <c r="B99" s="47">
        <f>_xlfn.IFERROR(AVERAGE(Vertices[Betweenness Centrality]),NoMetricMessage)</f>
        <v>169.11640211111114</v>
      </c>
    </row>
    <row r="100" spans="1:2" ht="15">
      <c r="A100" s="33" t="s">
        <v>104</v>
      </c>
      <c r="B100" s="47">
        <f>_xlfn.IFERROR(MEDIAN(Vertices[Betweenness Centrality]),NoMetricMessage)</f>
        <v>43.986959</v>
      </c>
    </row>
    <row r="111" spans="1:2" ht="15">
      <c r="A111" s="33" t="s">
        <v>107</v>
      </c>
      <c r="B111" s="47">
        <f>IF(COUNT(Vertices[Closeness Centrality])&gt;0,L2,NoMetricMessage)</f>
        <v>0</v>
      </c>
    </row>
    <row r="112" spans="1:2" ht="15">
      <c r="A112" s="33" t="s">
        <v>108</v>
      </c>
      <c r="B112" s="47">
        <f>IF(COUNT(Vertices[Closeness Centrality])&gt;0,L57,NoMetricMessage)</f>
        <v>1</v>
      </c>
    </row>
    <row r="113" spans="1:2" ht="15">
      <c r="A113" s="33" t="s">
        <v>109</v>
      </c>
      <c r="B113" s="47">
        <f>_xlfn.IFERROR(AVERAGE(Vertices[Closeness Centrality]),NoMetricMessage)</f>
        <v>0.01210966666666667</v>
      </c>
    </row>
    <row r="114" spans="1:2" ht="15">
      <c r="A114" s="33" t="s">
        <v>110</v>
      </c>
      <c r="B114" s="47">
        <f>_xlfn.IFERROR(MEDIAN(Vertices[Closeness Centrality]),NoMetricMessage)</f>
        <v>0.001821</v>
      </c>
    </row>
    <row r="125" spans="1:2" ht="15">
      <c r="A125" s="33" t="s">
        <v>113</v>
      </c>
      <c r="B125" s="47">
        <f>IF(COUNT(Vertices[Eigenvector Centrality])&gt;0,N2,NoMetricMessage)</f>
        <v>0</v>
      </c>
    </row>
    <row r="126" spans="1:2" ht="15">
      <c r="A126" s="33" t="s">
        <v>114</v>
      </c>
      <c r="B126" s="47">
        <f>IF(COUNT(Vertices[Eigenvector Centrality])&gt;0,N57,NoMetricMessage)</f>
        <v>0.030205</v>
      </c>
    </row>
    <row r="127" spans="1:2" ht="15">
      <c r="A127" s="33" t="s">
        <v>115</v>
      </c>
      <c r="B127" s="47">
        <f>_xlfn.IFERROR(AVERAGE(Vertices[Eigenvector Centrality]),NoMetricMessage)</f>
        <v>0.0052909947089947095</v>
      </c>
    </row>
    <row r="128" spans="1:2" ht="15">
      <c r="A128" s="33" t="s">
        <v>116</v>
      </c>
      <c r="B128" s="47">
        <f>_xlfn.IFERROR(MEDIAN(Vertices[Eigenvector Centrality]),NoMetricMessage)</f>
        <v>0.002836</v>
      </c>
    </row>
    <row r="139" spans="1:2" ht="15">
      <c r="A139" s="33" t="s">
        <v>141</v>
      </c>
      <c r="B139" s="47">
        <f>IF(COUNT(Vertices[PageRank])&gt;0,P2,NoMetricMessage)</f>
        <v>0</v>
      </c>
    </row>
    <row r="140" spans="1:2" ht="15">
      <c r="A140" s="33" t="s">
        <v>142</v>
      </c>
      <c r="B140" s="47">
        <f>IF(COUNT(Vertices[PageRank])&gt;0,P57,NoMetricMessage)</f>
        <v>3.20292</v>
      </c>
    </row>
    <row r="141" spans="1:2" ht="15">
      <c r="A141" s="33" t="s">
        <v>143</v>
      </c>
      <c r="B141" s="47">
        <f>_xlfn.IFERROR(AVERAGE(Vertices[PageRank]),NoMetricMessage)</f>
        <v>0.8359762592592584</v>
      </c>
    </row>
    <row r="142" spans="1:2" ht="15">
      <c r="A142" s="33" t="s">
        <v>144</v>
      </c>
      <c r="B142" s="47">
        <f>_xlfn.IFERROR(MEDIAN(Vertices[PageRank]),NoMetricMessage)</f>
        <v>0.79334</v>
      </c>
    </row>
    <row r="153" spans="1:2" ht="15">
      <c r="A153" s="33" t="s">
        <v>119</v>
      </c>
      <c r="B153" s="47">
        <f>IF(COUNT(Vertices[Clustering Coefficient])&gt;0,R2,NoMetricMessage)</f>
        <v>0</v>
      </c>
    </row>
    <row r="154" spans="1:2" ht="15">
      <c r="A154" s="33" t="s">
        <v>120</v>
      </c>
      <c r="B154" s="47">
        <f>IF(COUNT(Vertices[Clustering Coefficient])&gt;0,R57,NoMetricMessage)</f>
        <v>1</v>
      </c>
    </row>
    <row r="155" spans="1:2" ht="15">
      <c r="A155" s="33" t="s">
        <v>121</v>
      </c>
      <c r="B155" s="47">
        <f>_xlfn.IFERROR(AVERAGE(Vertices[Clustering Coefficient]),NoMetricMessage)</f>
        <v>0.19629482372246143</v>
      </c>
    </row>
    <row r="156" spans="1:2" ht="15">
      <c r="A156" s="33" t="s">
        <v>122</v>
      </c>
      <c r="B156" s="47">
        <f>_xlfn.IFERROR(MEDIAN(Vertices[Clustering Coefficient]),NoMetricMessage)</f>
        <v>0.13186813186813187</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132</v>
      </c>
      <c r="C1" s="4" t="s">
        <v>7</v>
      </c>
      <c r="D1" s="4" t="s">
        <v>9</v>
      </c>
      <c r="E1" s="4" t="s">
        <v>165</v>
      </c>
      <c r="F1" s="5" t="s">
        <v>170</v>
      </c>
      <c r="G1" s="4" t="s">
        <v>14</v>
      </c>
      <c r="H1" s="4" t="s">
        <v>68</v>
      </c>
      <c r="J1" s="4" t="s">
        <v>18</v>
      </c>
      <c r="K1" s="4" t="s">
        <v>17</v>
      </c>
      <c r="M1" s="4" t="s">
        <v>22</v>
      </c>
      <c r="N1" s="4" t="s">
        <v>23</v>
      </c>
      <c r="O1" s="4" t="s">
        <v>24</v>
      </c>
      <c r="P1" s="4" t="s">
        <v>25</v>
      </c>
    </row>
    <row r="2" spans="1:11" ht="15">
      <c r="A2" s="1" t="s">
        <v>52</v>
      </c>
      <c r="B2" s="1" t="s">
        <v>133</v>
      </c>
      <c r="C2" t="s">
        <v>55</v>
      </c>
      <c r="D2" t="s">
        <v>56</v>
      </c>
      <c r="E2" t="s">
        <v>56</v>
      </c>
      <c r="F2" s="1" t="s">
        <v>52</v>
      </c>
      <c r="G2" t="s">
        <v>66</v>
      </c>
      <c r="H2" t="s">
        <v>160</v>
      </c>
      <c r="J2" t="s">
        <v>19</v>
      </c>
      <c r="K2">
        <v>108</v>
      </c>
    </row>
    <row r="3" spans="1:11" ht="15">
      <c r="A3" s="1" t="s">
        <v>53</v>
      </c>
      <c r="B3" s="1" t="s">
        <v>134</v>
      </c>
      <c r="C3" t="s">
        <v>53</v>
      </c>
      <c r="D3" t="s">
        <v>57</v>
      </c>
      <c r="E3" t="s">
        <v>57</v>
      </c>
      <c r="F3" s="1" t="s">
        <v>53</v>
      </c>
      <c r="G3" t="s">
        <v>67</v>
      </c>
      <c r="H3" t="s">
        <v>69</v>
      </c>
      <c r="J3" t="s">
        <v>30</v>
      </c>
      <c r="K3" t="s">
        <v>31</v>
      </c>
    </row>
    <row r="4" spans="1:11" ht="15">
      <c r="A4" s="1" t="s">
        <v>54</v>
      </c>
      <c r="B4" s="1" t="s">
        <v>135</v>
      </c>
      <c r="C4" t="s">
        <v>54</v>
      </c>
      <c r="D4" t="s">
        <v>58</v>
      </c>
      <c r="E4" t="s">
        <v>58</v>
      </c>
      <c r="F4" s="1" t="s">
        <v>54</v>
      </c>
      <c r="G4">
        <v>0</v>
      </c>
      <c r="H4" t="s">
        <v>70</v>
      </c>
      <c r="J4" s="12" t="s">
        <v>79</v>
      </c>
      <c r="K4" s="12"/>
    </row>
    <row r="5" spans="1:11" ht="409.5">
      <c r="A5">
        <v>1</v>
      </c>
      <c r="B5" s="1" t="s">
        <v>136</v>
      </c>
      <c r="C5" t="s">
        <v>52</v>
      </c>
      <c r="D5" t="s">
        <v>59</v>
      </c>
      <c r="E5" t="s">
        <v>59</v>
      </c>
      <c r="F5">
        <v>1</v>
      </c>
      <c r="G5">
        <v>1</v>
      </c>
      <c r="H5" t="s">
        <v>71</v>
      </c>
      <c r="J5" t="s">
        <v>173</v>
      </c>
      <c r="K5" s="13" t="s">
        <v>175</v>
      </c>
    </row>
    <row r="6" spans="1:18" ht="15">
      <c r="A6">
        <v>0</v>
      </c>
      <c r="B6" s="1" t="s">
        <v>137</v>
      </c>
      <c r="C6">
        <v>1</v>
      </c>
      <c r="D6" t="s">
        <v>60</v>
      </c>
      <c r="E6" t="s">
        <v>60</v>
      </c>
      <c r="F6">
        <v>0</v>
      </c>
      <c r="H6" t="s">
        <v>72</v>
      </c>
      <c r="J6" t="s">
        <v>174</v>
      </c>
      <c r="K6">
        <v>18</v>
      </c>
      <c r="R6" t="s">
        <v>130</v>
      </c>
    </row>
    <row r="7" spans="1:11" ht="409.5">
      <c r="A7">
        <v>2</v>
      </c>
      <c r="B7">
        <v>1</v>
      </c>
      <c r="C7">
        <v>0</v>
      </c>
      <c r="D7" t="s">
        <v>61</v>
      </c>
      <c r="E7" t="s">
        <v>61</v>
      </c>
      <c r="F7">
        <v>2</v>
      </c>
      <c r="H7" t="s">
        <v>73</v>
      </c>
      <c r="J7" t="s">
        <v>176</v>
      </c>
      <c r="K7" s="13" t="s">
        <v>177</v>
      </c>
    </row>
    <row r="8" spans="1:11" ht="409.5">
      <c r="A8"/>
      <c r="B8">
        <v>2</v>
      </c>
      <c r="C8">
        <v>2</v>
      </c>
      <c r="D8" t="s">
        <v>62</v>
      </c>
      <c r="E8" t="s">
        <v>62</v>
      </c>
      <c r="H8" t="s">
        <v>74</v>
      </c>
      <c r="J8" t="s">
        <v>178</v>
      </c>
      <c r="K8" s="13" t="s">
        <v>179</v>
      </c>
    </row>
    <row r="9" spans="1:11" ht="409.5">
      <c r="A9"/>
      <c r="B9">
        <v>3</v>
      </c>
      <c r="C9">
        <v>4</v>
      </c>
      <c r="D9" t="s">
        <v>63</v>
      </c>
      <c r="E9" t="s">
        <v>63</v>
      </c>
      <c r="H9" t="s">
        <v>75</v>
      </c>
      <c r="J9" t="s">
        <v>180</v>
      </c>
      <c r="K9" s="13" t="s">
        <v>181</v>
      </c>
    </row>
    <row r="10" spans="1:11" ht="409.5">
      <c r="A10"/>
      <c r="B10">
        <v>4</v>
      </c>
      <c r="D10" t="s">
        <v>64</v>
      </c>
      <c r="E10" t="s">
        <v>64</v>
      </c>
      <c r="H10" t="s">
        <v>76</v>
      </c>
      <c r="J10" t="s">
        <v>182</v>
      </c>
      <c r="K10" s="13" t="s">
        <v>183</v>
      </c>
    </row>
    <row r="11" spans="1:11" ht="15">
      <c r="A11"/>
      <c r="B11">
        <v>5</v>
      </c>
      <c r="D11" t="s">
        <v>47</v>
      </c>
      <c r="E11">
        <v>1</v>
      </c>
      <c r="H11" t="s">
        <v>77</v>
      </c>
      <c r="J11" t="s">
        <v>184</v>
      </c>
      <c r="K11" t="s">
        <v>185</v>
      </c>
    </row>
    <row r="12" spans="1:11" ht="15">
      <c r="A12"/>
      <c r="B12"/>
      <c r="D12" t="s">
        <v>65</v>
      </c>
      <c r="E12">
        <v>2</v>
      </c>
      <c r="H12">
        <v>0</v>
      </c>
      <c r="J12" t="s">
        <v>186</v>
      </c>
      <c r="K12" t="s">
        <v>187</v>
      </c>
    </row>
    <row r="13" spans="1:11" ht="15">
      <c r="A13"/>
      <c r="B13"/>
      <c r="D13">
        <v>1</v>
      </c>
      <c r="E13">
        <v>3</v>
      </c>
      <c r="H13">
        <v>1</v>
      </c>
      <c r="J13" t="s">
        <v>188</v>
      </c>
      <c r="K13" t="s">
        <v>189</v>
      </c>
    </row>
    <row r="14" spans="4:11" ht="15">
      <c r="D14">
        <v>2</v>
      </c>
      <c r="E14">
        <v>4</v>
      </c>
      <c r="H14">
        <v>2</v>
      </c>
      <c r="J14" t="s">
        <v>190</v>
      </c>
      <c r="K14" t="s">
        <v>191</v>
      </c>
    </row>
    <row r="15" spans="4:11" ht="15">
      <c r="D15">
        <v>3</v>
      </c>
      <c r="E15">
        <v>5</v>
      </c>
      <c r="H15">
        <v>3</v>
      </c>
      <c r="J15" t="s">
        <v>192</v>
      </c>
      <c r="K15" t="s">
        <v>193</v>
      </c>
    </row>
    <row r="16" spans="4:11" ht="15">
      <c r="D16">
        <v>4</v>
      </c>
      <c r="E16">
        <v>6</v>
      </c>
      <c r="H16">
        <v>4</v>
      </c>
      <c r="J16" t="s">
        <v>194</v>
      </c>
      <c r="K16" t="s">
        <v>195</v>
      </c>
    </row>
    <row r="17" spans="4:11" ht="15">
      <c r="D17">
        <v>5</v>
      </c>
      <c r="E17">
        <v>7</v>
      </c>
      <c r="H17">
        <v>5</v>
      </c>
      <c r="J17" t="s">
        <v>196</v>
      </c>
      <c r="K17" t="s">
        <v>197</v>
      </c>
    </row>
    <row r="18" spans="4:11" ht="15">
      <c r="D18">
        <v>6</v>
      </c>
      <c r="E18">
        <v>8</v>
      </c>
      <c r="H18">
        <v>6</v>
      </c>
      <c r="J18" t="s">
        <v>198</v>
      </c>
      <c r="K18" t="s">
        <v>199</v>
      </c>
    </row>
    <row r="19" spans="4:11" ht="15">
      <c r="D19">
        <v>7</v>
      </c>
      <c r="E19">
        <v>9</v>
      </c>
      <c r="H19">
        <v>7</v>
      </c>
      <c r="J19" t="s">
        <v>200</v>
      </c>
      <c r="K19" t="s">
        <v>201</v>
      </c>
    </row>
    <row r="20" spans="4:11" ht="15">
      <c r="D20">
        <v>8</v>
      </c>
      <c r="H20">
        <v>8</v>
      </c>
      <c r="J20" t="s">
        <v>202</v>
      </c>
      <c r="K20" t="s">
        <v>203</v>
      </c>
    </row>
    <row r="21" spans="4:11" ht="409.5">
      <c r="D21">
        <v>9</v>
      </c>
      <c r="H21">
        <v>9</v>
      </c>
      <c r="J21" t="s">
        <v>204</v>
      </c>
      <c r="K21" s="13" t="s">
        <v>205</v>
      </c>
    </row>
    <row r="22" spans="4:11" ht="409.5">
      <c r="D22">
        <v>10</v>
      </c>
      <c r="J22" t="s">
        <v>206</v>
      </c>
      <c r="K22" s="13" t="s">
        <v>4920</v>
      </c>
    </row>
    <row r="23" spans="4:11" ht="409.5">
      <c r="D23">
        <v>11</v>
      </c>
      <c r="J23" t="s">
        <v>207</v>
      </c>
      <c r="K23" s="13" t="s">
        <v>4921</v>
      </c>
    </row>
    <row r="24" spans="10:11" ht="15">
      <c r="J24" t="s">
        <v>208</v>
      </c>
      <c r="K24" t="s">
        <v>4918</v>
      </c>
    </row>
    <row r="25" spans="10:11" ht="409.5">
      <c r="J25" t="s">
        <v>209</v>
      </c>
      <c r="K25" s="13" t="s">
        <v>4919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61F93-361D-4482-AEC3-5FCA1AA862CE}">
  <dimension ref="A1:C3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43</v>
      </c>
    </row>
    <row r="2" spans="1:3" ht="15" customHeight="1">
      <c r="A2" s="13" t="s">
        <v>3064</v>
      </c>
      <c r="B2" s="114" t="s">
        <v>3065</v>
      </c>
      <c r="C2" s="52" t="s">
        <v>3066</v>
      </c>
    </row>
    <row r="3" spans="1:3" ht="15">
      <c r="A3" s="113" t="s">
        <v>3042</v>
      </c>
      <c r="B3" s="113" t="s">
        <v>3042</v>
      </c>
      <c r="C3" s="34">
        <v>74</v>
      </c>
    </row>
    <row r="4" spans="1:3" ht="15">
      <c r="A4" s="113" t="s">
        <v>3042</v>
      </c>
      <c r="B4" s="113" t="s">
        <v>3044</v>
      </c>
      <c r="C4" s="34">
        <v>6</v>
      </c>
    </row>
    <row r="5" spans="1:3" ht="15">
      <c r="A5" s="113" t="s">
        <v>3042</v>
      </c>
      <c r="B5" s="113" t="s">
        <v>3045</v>
      </c>
      <c r="C5" s="34">
        <v>8</v>
      </c>
    </row>
    <row r="6" spans="1:3" ht="15">
      <c r="A6" s="113" t="s">
        <v>3042</v>
      </c>
      <c r="B6" s="113" t="s">
        <v>3046</v>
      </c>
      <c r="C6" s="34">
        <v>2</v>
      </c>
    </row>
    <row r="7" spans="1:3" ht="15">
      <c r="A7" s="113" t="s">
        <v>3042</v>
      </c>
      <c r="B7" s="113" t="s">
        <v>3048</v>
      </c>
      <c r="C7" s="34">
        <v>2</v>
      </c>
    </row>
    <row r="8" spans="1:3" ht="15">
      <c r="A8" s="113" t="s">
        <v>3043</v>
      </c>
      <c r="B8" s="113" t="s">
        <v>3043</v>
      </c>
      <c r="C8" s="34">
        <v>126</v>
      </c>
    </row>
    <row r="9" spans="1:3" ht="15">
      <c r="A9" s="113" t="s">
        <v>3043</v>
      </c>
      <c r="B9" s="113" t="s">
        <v>3044</v>
      </c>
      <c r="C9" s="34">
        <v>26</v>
      </c>
    </row>
    <row r="10" spans="1:3" ht="15">
      <c r="A10" s="113" t="s">
        <v>3043</v>
      </c>
      <c r="B10" s="113" t="s">
        <v>3045</v>
      </c>
      <c r="C10" s="34">
        <v>56</v>
      </c>
    </row>
    <row r="11" spans="1:3" ht="15">
      <c r="A11" s="113" t="s">
        <v>3043</v>
      </c>
      <c r="B11" s="113" t="s">
        <v>3046</v>
      </c>
      <c r="C11" s="34">
        <v>37</v>
      </c>
    </row>
    <row r="12" spans="1:3" ht="15">
      <c r="A12" s="113" t="s">
        <v>3043</v>
      </c>
      <c r="B12" s="113" t="s">
        <v>3047</v>
      </c>
      <c r="C12" s="34">
        <v>53</v>
      </c>
    </row>
    <row r="13" spans="1:3" ht="15">
      <c r="A13" s="113" t="s">
        <v>3043</v>
      </c>
      <c r="B13" s="113" t="s">
        <v>3048</v>
      </c>
      <c r="C13" s="34">
        <v>1</v>
      </c>
    </row>
    <row r="14" spans="1:3" ht="15">
      <c r="A14" s="113" t="s">
        <v>3043</v>
      </c>
      <c r="B14" s="113" t="s">
        <v>3049</v>
      </c>
      <c r="C14" s="34">
        <v>2</v>
      </c>
    </row>
    <row r="15" spans="1:3" ht="15">
      <c r="A15" s="113" t="s">
        <v>3044</v>
      </c>
      <c r="B15" s="113" t="s">
        <v>3044</v>
      </c>
      <c r="C15" s="34">
        <v>70</v>
      </c>
    </row>
    <row r="16" spans="1:3" ht="15">
      <c r="A16" s="113" t="s">
        <v>3044</v>
      </c>
      <c r="B16" s="113" t="s">
        <v>3045</v>
      </c>
      <c r="C16" s="34">
        <v>24</v>
      </c>
    </row>
    <row r="17" spans="1:3" ht="15">
      <c r="A17" s="113" t="s">
        <v>3044</v>
      </c>
      <c r="B17" s="113" t="s">
        <v>3046</v>
      </c>
      <c r="C17" s="34">
        <v>18</v>
      </c>
    </row>
    <row r="18" spans="1:3" ht="15">
      <c r="A18" s="113" t="s">
        <v>3044</v>
      </c>
      <c r="B18" s="113" t="s">
        <v>3047</v>
      </c>
      <c r="C18" s="34">
        <v>18</v>
      </c>
    </row>
    <row r="19" spans="1:3" ht="15">
      <c r="A19" s="113" t="s">
        <v>3044</v>
      </c>
      <c r="B19" s="113" t="s">
        <v>3048</v>
      </c>
      <c r="C19" s="34">
        <v>3</v>
      </c>
    </row>
    <row r="20" spans="1:3" ht="15">
      <c r="A20" s="113" t="s">
        <v>3044</v>
      </c>
      <c r="B20" s="113" t="s">
        <v>3049</v>
      </c>
      <c r="C20" s="34">
        <v>5</v>
      </c>
    </row>
    <row r="21" spans="1:3" ht="15">
      <c r="A21" s="113" t="s">
        <v>3045</v>
      </c>
      <c r="B21" s="113" t="s">
        <v>3045</v>
      </c>
      <c r="C21" s="34">
        <v>121</v>
      </c>
    </row>
    <row r="22" spans="1:3" ht="15">
      <c r="A22" s="113" t="s">
        <v>3045</v>
      </c>
      <c r="B22" s="113" t="s">
        <v>3046</v>
      </c>
      <c r="C22" s="34">
        <v>16</v>
      </c>
    </row>
    <row r="23" spans="1:3" ht="15">
      <c r="A23" s="113" t="s">
        <v>3045</v>
      </c>
      <c r="B23" s="113" t="s">
        <v>3047</v>
      </c>
      <c r="C23" s="34">
        <v>20</v>
      </c>
    </row>
    <row r="24" spans="1:3" ht="15">
      <c r="A24" s="113" t="s">
        <v>3045</v>
      </c>
      <c r="B24" s="113" t="s">
        <v>3048</v>
      </c>
      <c r="C24" s="34">
        <v>1</v>
      </c>
    </row>
    <row r="25" spans="1:3" ht="15">
      <c r="A25" s="113" t="s">
        <v>3045</v>
      </c>
      <c r="B25" s="113" t="s">
        <v>3049</v>
      </c>
      <c r="C25" s="34">
        <v>5</v>
      </c>
    </row>
    <row r="26" spans="1:3" ht="15">
      <c r="A26" s="113" t="s">
        <v>3046</v>
      </c>
      <c r="B26" s="113" t="s">
        <v>3046</v>
      </c>
      <c r="C26" s="34">
        <v>62</v>
      </c>
    </row>
    <row r="27" spans="1:3" ht="15">
      <c r="A27" s="113" t="s">
        <v>3046</v>
      </c>
      <c r="B27" s="113" t="s">
        <v>3047</v>
      </c>
      <c r="C27" s="34">
        <v>23</v>
      </c>
    </row>
    <row r="28" spans="1:3" ht="15">
      <c r="A28" s="113" t="s">
        <v>3046</v>
      </c>
      <c r="B28" s="113" t="s">
        <v>3048</v>
      </c>
      <c r="C28" s="34">
        <v>2</v>
      </c>
    </row>
    <row r="29" spans="1:3" ht="15">
      <c r="A29" s="113" t="s">
        <v>3046</v>
      </c>
      <c r="B29" s="113" t="s">
        <v>3049</v>
      </c>
      <c r="C29" s="34">
        <v>4</v>
      </c>
    </row>
    <row r="30" spans="1:3" ht="15">
      <c r="A30" s="113" t="s">
        <v>3047</v>
      </c>
      <c r="B30" s="113" t="s">
        <v>3047</v>
      </c>
      <c r="C30" s="34">
        <v>45</v>
      </c>
    </row>
    <row r="31" spans="1:3" ht="15">
      <c r="A31" s="113" t="s">
        <v>3047</v>
      </c>
      <c r="B31" s="113" t="s">
        <v>3048</v>
      </c>
      <c r="C31" s="34">
        <v>3</v>
      </c>
    </row>
    <row r="32" spans="1:3" ht="15">
      <c r="A32" s="113" t="s">
        <v>3047</v>
      </c>
      <c r="B32" s="113" t="s">
        <v>3049</v>
      </c>
      <c r="C32" s="34">
        <v>1</v>
      </c>
    </row>
    <row r="33" spans="1:3" ht="15">
      <c r="A33" s="113" t="s">
        <v>3048</v>
      </c>
      <c r="B33" s="113" t="s">
        <v>3048</v>
      </c>
      <c r="C33" s="34">
        <v>208</v>
      </c>
    </row>
    <row r="34" spans="1:3" ht="15">
      <c r="A34" s="113" t="s">
        <v>3049</v>
      </c>
      <c r="B34" s="113" t="s">
        <v>3049</v>
      </c>
      <c r="C34" s="34">
        <v>21</v>
      </c>
    </row>
    <row r="35" spans="1:3" ht="15">
      <c r="A35" s="113" t="s">
        <v>3050</v>
      </c>
      <c r="B35" s="113" t="s">
        <v>3050</v>
      </c>
      <c r="C35"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7F554-E88E-4416-B690-776183ABBA97}">
  <dimension ref="A1:G381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3072</v>
      </c>
      <c r="B1" s="13" t="s">
        <v>4758</v>
      </c>
      <c r="C1" s="13" t="s">
        <v>4759</v>
      </c>
      <c r="D1" s="13" t="s">
        <v>145</v>
      </c>
      <c r="E1" s="13" t="s">
        <v>4762</v>
      </c>
      <c r="F1" s="13" t="s">
        <v>4763</v>
      </c>
      <c r="G1" s="13" t="s">
        <v>4764</v>
      </c>
    </row>
    <row r="2" spans="1:7" ht="15">
      <c r="A2" s="79" t="s">
        <v>3073</v>
      </c>
      <c r="B2" s="79">
        <v>724</v>
      </c>
      <c r="C2" s="116">
        <v>0.03471756018030114</v>
      </c>
      <c r="D2" s="79" t="s">
        <v>4760</v>
      </c>
      <c r="E2" s="79"/>
      <c r="F2" s="79"/>
      <c r="G2" s="79"/>
    </row>
    <row r="3" spans="1:7" ht="15">
      <c r="A3" s="79" t="s">
        <v>3074</v>
      </c>
      <c r="B3" s="79">
        <v>312</v>
      </c>
      <c r="C3" s="116">
        <v>0.014961158530737508</v>
      </c>
      <c r="D3" s="79" t="s">
        <v>4760</v>
      </c>
      <c r="E3" s="79"/>
      <c r="F3" s="79"/>
      <c r="G3" s="79"/>
    </row>
    <row r="4" spans="1:7" ht="15">
      <c r="A4" s="79" t="s">
        <v>3075</v>
      </c>
      <c r="B4" s="79">
        <v>0</v>
      </c>
      <c r="C4" s="116">
        <v>0</v>
      </c>
      <c r="D4" s="79" t="s">
        <v>4760</v>
      </c>
      <c r="E4" s="79"/>
      <c r="F4" s="79"/>
      <c r="G4" s="79"/>
    </row>
    <row r="5" spans="1:7" ht="15">
      <c r="A5" s="79" t="s">
        <v>3076</v>
      </c>
      <c r="B5" s="79">
        <v>19818</v>
      </c>
      <c r="C5" s="116">
        <v>0.9503212812889613</v>
      </c>
      <c r="D5" s="79" t="s">
        <v>4760</v>
      </c>
      <c r="E5" s="79"/>
      <c r="F5" s="79"/>
      <c r="G5" s="79"/>
    </row>
    <row r="6" spans="1:7" ht="15">
      <c r="A6" s="79" t="s">
        <v>3077</v>
      </c>
      <c r="B6" s="79">
        <v>20854</v>
      </c>
      <c r="C6" s="116">
        <v>1</v>
      </c>
      <c r="D6" s="79" t="s">
        <v>4760</v>
      </c>
      <c r="E6" s="79"/>
      <c r="F6" s="79"/>
      <c r="G6" s="79"/>
    </row>
    <row r="7" spans="1:7" ht="15">
      <c r="A7" s="112" t="s">
        <v>3078</v>
      </c>
      <c r="B7" s="112">
        <v>264</v>
      </c>
      <c r="C7" s="117">
        <v>0.002435129701854933</v>
      </c>
      <c r="D7" s="112" t="s">
        <v>4760</v>
      </c>
      <c r="E7" s="112" t="b">
        <v>1</v>
      </c>
      <c r="F7" s="112" t="b">
        <v>0</v>
      </c>
      <c r="G7" s="112" t="b">
        <v>0</v>
      </c>
    </row>
    <row r="8" spans="1:7" ht="15">
      <c r="A8" s="112" t="s">
        <v>3079</v>
      </c>
      <c r="B8" s="112">
        <v>245</v>
      </c>
      <c r="C8" s="117">
        <v>0.002315838839180348</v>
      </c>
      <c r="D8" s="112" t="s">
        <v>4760</v>
      </c>
      <c r="E8" s="112" t="b">
        <v>0</v>
      </c>
      <c r="F8" s="112" t="b">
        <v>0</v>
      </c>
      <c r="G8" s="112" t="b">
        <v>0</v>
      </c>
    </row>
    <row r="9" spans="1:7" ht="15">
      <c r="A9" s="112" t="s">
        <v>3080</v>
      </c>
      <c r="B9" s="112">
        <v>212</v>
      </c>
      <c r="C9" s="117">
        <v>0.007679386272243402</v>
      </c>
      <c r="D9" s="112" t="s">
        <v>4760</v>
      </c>
      <c r="E9" s="112" t="b">
        <v>0</v>
      </c>
      <c r="F9" s="112" t="b">
        <v>0</v>
      </c>
      <c r="G9" s="112" t="b">
        <v>0</v>
      </c>
    </row>
    <row r="10" spans="1:7" ht="15">
      <c r="A10" s="112" t="s">
        <v>3081</v>
      </c>
      <c r="B10" s="112">
        <v>173</v>
      </c>
      <c r="C10" s="117">
        <v>0.005036539684793471</v>
      </c>
      <c r="D10" s="112" t="s">
        <v>4760</v>
      </c>
      <c r="E10" s="112" t="b">
        <v>0</v>
      </c>
      <c r="F10" s="112" t="b">
        <v>0</v>
      </c>
      <c r="G10" s="112" t="b">
        <v>0</v>
      </c>
    </row>
    <row r="11" spans="1:7" ht="15">
      <c r="A11" s="112" t="s">
        <v>3082</v>
      </c>
      <c r="B11" s="112">
        <v>150</v>
      </c>
      <c r="C11" s="117">
        <v>0.003825251160847648</v>
      </c>
      <c r="D11" s="112" t="s">
        <v>4760</v>
      </c>
      <c r="E11" s="112" t="b">
        <v>0</v>
      </c>
      <c r="F11" s="112" t="b">
        <v>0</v>
      </c>
      <c r="G11" s="112" t="b">
        <v>0</v>
      </c>
    </row>
    <row r="12" spans="1:7" ht="15">
      <c r="A12" s="112" t="s">
        <v>3083</v>
      </c>
      <c r="B12" s="112">
        <v>136</v>
      </c>
      <c r="C12" s="117">
        <v>0.011554344601602031</v>
      </c>
      <c r="D12" s="112" t="s">
        <v>4760</v>
      </c>
      <c r="E12" s="112" t="b">
        <v>0</v>
      </c>
      <c r="F12" s="112" t="b">
        <v>0</v>
      </c>
      <c r="G12" s="112" t="b">
        <v>0</v>
      </c>
    </row>
    <row r="13" spans="1:7" ht="15">
      <c r="A13" s="112" t="s">
        <v>3084</v>
      </c>
      <c r="B13" s="112">
        <v>135</v>
      </c>
      <c r="C13" s="117">
        <v>0.007871982353457548</v>
      </c>
      <c r="D13" s="112" t="s">
        <v>4760</v>
      </c>
      <c r="E13" s="112" t="b">
        <v>0</v>
      </c>
      <c r="F13" s="112" t="b">
        <v>0</v>
      </c>
      <c r="G13" s="112" t="b">
        <v>0</v>
      </c>
    </row>
    <row r="14" spans="1:7" ht="15">
      <c r="A14" s="112" t="s">
        <v>3085</v>
      </c>
      <c r="B14" s="112">
        <v>122</v>
      </c>
      <c r="C14" s="117">
        <v>0.002062863629624288</v>
      </c>
      <c r="D14" s="112" t="s">
        <v>4760</v>
      </c>
      <c r="E14" s="112" t="b">
        <v>0</v>
      </c>
      <c r="F14" s="112" t="b">
        <v>0</v>
      </c>
      <c r="G14" s="112" t="b">
        <v>0</v>
      </c>
    </row>
    <row r="15" spans="1:7" ht="15">
      <c r="A15" s="112" t="s">
        <v>3086</v>
      </c>
      <c r="B15" s="112">
        <v>115</v>
      </c>
      <c r="C15" s="117">
        <v>0.002639373735033503</v>
      </c>
      <c r="D15" s="112" t="s">
        <v>4760</v>
      </c>
      <c r="E15" s="112" t="b">
        <v>0</v>
      </c>
      <c r="F15" s="112" t="b">
        <v>0</v>
      </c>
      <c r="G15" s="112" t="b">
        <v>0</v>
      </c>
    </row>
    <row r="16" spans="1:7" ht="15">
      <c r="A16" s="112" t="s">
        <v>3087</v>
      </c>
      <c r="B16" s="112">
        <v>114</v>
      </c>
      <c r="C16" s="117">
        <v>0.002062152359305677</v>
      </c>
      <c r="D16" s="112" t="s">
        <v>4760</v>
      </c>
      <c r="E16" s="112" t="b">
        <v>0</v>
      </c>
      <c r="F16" s="112" t="b">
        <v>0</v>
      </c>
      <c r="G16" s="112" t="b">
        <v>0</v>
      </c>
    </row>
    <row r="17" spans="1:7" ht="15">
      <c r="A17" s="112" t="s">
        <v>3088</v>
      </c>
      <c r="B17" s="112">
        <v>110</v>
      </c>
      <c r="C17" s="117">
        <v>0.0028051841846216084</v>
      </c>
      <c r="D17" s="112" t="s">
        <v>4760</v>
      </c>
      <c r="E17" s="112" t="b">
        <v>0</v>
      </c>
      <c r="F17" s="112" t="b">
        <v>0</v>
      </c>
      <c r="G17" s="112" t="b">
        <v>0</v>
      </c>
    </row>
    <row r="18" spans="1:7" ht="15">
      <c r="A18" s="112" t="s">
        <v>3089</v>
      </c>
      <c r="B18" s="112">
        <v>108</v>
      </c>
      <c r="C18" s="117">
        <v>0.008460924160180645</v>
      </c>
      <c r="D18" s="112" t="s">
        <v>4760</v>
      </c>
      <c r="E18" s="112" t="b">
        <v>0</v>
      </c>
      <c r="F18" s="112" t="b">
        <v>0</v>
      </c>
      <c r="G18" s="112" t="b">
        <v>0</v>
      </c>
    </row>
    <row r="19" spans="1:7" ht="15">
      <c r="A19" s="112" t="s">
        <v>3090</v>
      </c>
      <c r="B19" s="112">
        <v>106</v>
      </c>
      <c r="C19" s="117">
        <v>0.002826017924406194</v>
      </c>
      <c r="D19" s="112" t="s">
        <v>4760</v>
      </c>
      <c r="E19" s="112" t="b">
        <v>0</v>
      </c>
      <c r="F19" s="112" t="b">
        <v>0</v>
      </c>
      <c r="G19" s="112" t="b">
        <v>0</v>
      </c>
    </row>
    <row r="20" spans="1:7" ht="15">
      <c r="A20" s="112" t="s">
        <v>3091</v>
      </c>
      <c r="B20" s="112">
        <v>99</v>
      </c>
      <c r="C20" s="117">
        <v>0.0032854552372491306</v>
      </c>
      <c r="D20" s="112" t="s">
        <v>4760</v>
      </c>
      <c r="E20" s="112" t="b">
        <v>0</v>
      </c>
      <c r="F20" s="112" t="b">
        <v>0</v>
      </c>
      <c r="G20" s="112" t="b">
        <v>0</v>
      </c>
    </row>
    <row r="21" spans="1:7" ht="15">
      <c r="A21" s="112" t="s">
        <v>3092</v>
      </c>
      <c r="B21" s="112">
        <v>87</v>
      </c>
      <c r="C21" s="117">
        <v>0.002251847217841146</v>
      </c>
      <c r="D21" s="112" t="s">
        <v>4760</v>
      </c>
      <c r="E21" s="112" t="b">
        <v>0</v>
      </c>
      <c r="F21" s="112" t="b">
        <v>0</v>
      </c>
      <c r="G21" s="112" t="b">
        <v>0</v>
      </c>
    </row>
    <row r="22" spans="1:7" ht="15">
      <c r="A22" s="112" t="s">
        <v>3093</v>
      </c>
      <c r="B22" s="112">
        <v>80</v>
      </c>
      <c r="C22" s="117">
        <v>0.007734091112170659</v>
      </c>
      <c r="D22" s="112" t="s">
        <v>4760</v>
      </c>
      <c r="E22" s="112" t="b">
        <v>0</v>
      </c>
      <c r="F22" s="112" t="b">
        <v>0</v>
      </c>
      <c r="G22" s="112" t="b">
        <v>0</v>
      </c>
    </row>
    <row r="23" spans="1:7" ht="15">
      <c r="A23" s="112" t="s">
        <v>3094</v>
      </c>
      <c r="B23" s="112">
        <v>78</v>
      </c>
      <c r="C23" s="117">
        <v>0.0037119525026642216</v>
      </c>
      <c r="D23" s="112" t="s">
        <v>4760</v>
      </c>
      <c r="E23" s="112" t="b">
        <v>0</v>
      </c>
      <c r="F23" s="112" t="b">
        <v>0</v>
      </c>
      <c r="G23" s="112" t="b">
        <v>0</v>
      </c>
    </row>
    <row r="24" spans="1:7" ht="15">
      <c r="A24" s="112" t="s">
        <v>3095</v>
      </c>
      <c r="B24" s="112">
        <v>77</v>
      </c>
      <c r="C24" s="117">
        <v>0.0027486540764165646</v>
      </c>
      <c r="D24" s="112" t="s">
        <v>4760</v>
      </c>
      <c r="E24" s="112" t="b">
        <v>0</v>
      </c>
      <c r="F24" s="112" t="b">
        <v>0</v>
      </c>
      <c r="G24" s="112" t="b">
        <v>0</v>
      </c>
    </row>
    <row r="25" spans="1:7" ht="15">
      <c r="A25" s="112" t="s">
        <v>3096</v>
      </c>
      <c r="B25" s="112">
        <v>72</v>
      </c>
      <c r="C25" s="117">
        <v>0.0035383576414274435</v>
      </c>
      <c r="D25" s="112" t="s">
        <v>4760</v>
      </c>
      <c r="E25" s="112" t="b">
        <v>0</v>
      </c>
      <c r="F25" s="112" t="b">
        <v>0</v>
      </c>
      <c r="G25" s="112" t="b">
        <v>0</v>
      </c>
    </row>
    <row r="26" spans="1:7" ht="15">
      <c r="A26" s="112" t="s">
        <v>3097</v>
      </c>
      <c r="B26" s="112">
        <v>61</v>
      </c>
      <c r="C26" s="117">
        <v>0.00569244537374176</v>
      </c>
      <c r="D26" s="112" t="s">
        <v>4760</v>
      </c>
      <c r="E26" s="112" t="b">
        <v>0</v>
      </c>
      <c r="F26" s="112" t="b">
        <v>0</v>
      </c>
      <c r="G26" s="112" t="b">
        <v>0</v>
      </c>
    </row>
    <row r="27" spans="1:7" ht="15">
      <c r="A27" s="112" t="s">
        <v>3098</v>
      </c>
      <c r="B27" s="112">
        <v>60</v>
      </c>
      <c r="C27" s="117">
        <v>0.006575788492858707</v>
      </c>
      <c r="D27" s="112" t="s">
        <v>4760</v>
      </c>
      <c r="E27" s="112" t="b">
        <v>0</v>
      </c>
      <c r="F27" s="112" t="b">
        <v>0</v>
      </c>
      <c r="G27" s="112" t="b">
        <v>0</v>
      </c>
    </row>
    <row r="28" spans="1:7" ht="15">
      <c r="A28" s="112" t="s">
        <v>3099</v>
      </c>
      <c r="B28" s="112">
        <v>57</v>
      </c>
      <c r="C28" s="117">
        <v>0.0055105399174215945</v>
      </c>
      <c r="D28" s="112" t="s">
        <v>4760</v>
      </c>
      <c r="E28" s="112" t="b">
        <v>0</v>
      </c>
      <c r="F28" s="112" t="b">
        <v>0</v>
      </c>
      <c r="G28" s="112" t="b">
        <v>0</v>
      </c>
    </row>
    <row r="29" spans="1:7" ht="15">
      <c r="A29" s="112" t="s">
        <v>3100</v>
      </c>
      <c r="B29" s="112">
        <v>54</v>
      </c>
      <c r="C29" s="117">
        <v>0.0032071285396160624</v>
      </c>
      <c r="D29" s="112" t="s">
        <v>4760</v>
      </c>
      <c r="E29" s="112" t="b">
        <v>0</v>
      </c>
      <c r="F29" s="112" t="b">
        <v>0</v>
      </c>
      <c r="G29" s="112" t="b">
        <v>0</v>
      </c>
    </row>
    <row r="30" spans="1:7" ht="15">
      <c r="A30" s="112" t="s">
        <v>3101</v>
      </c>
      <c r="B30" s="112">
        <v>51</v>
      </c>
      <c r="C30" s="117">
        <v>0.0025474816182412493</v>
      </c>
      <c r="D30" s="112" t="s">
        <v>4760</v>
      </c>
      <c r="E30" s="112" t="b">
        <v>0</v>
      </c>
      <c r="F30" s="112" t="b">
        <v>0</v>
      </c>
      <c r="G30" s="112" t="b">
        <v>0</v>
      </c>
    </row>
    <row r="31" spans="1:7" ht="15">
      <c r="A31" s="112" t="s">
        <v>3102</v>
      </c>
      <c r="B31" s="112">
        <v>51</v>
      </c>
      <c r="C31" s="117">
        <v>0.00410032047263348</v>
      </c>
      <c r="D31" s="112" t="s">
        <v>4760</v>
      </c>
      <c r="E31" s="112" t="b">
        <v>0</v>
      </c>
      <c r="F31" s="112" t="b">
        <v>0</v>
      </c>
      <c r="G31" s="112" t="b">
        <v>0</v>
      </c>
    </row>
    <row r="32" spans="1:7" ht="15">
      <c r="A32" s="112" t="s">
        <v>3103</v>
      </c>
      <c r="B32" s="112">
        <v>49</v>
      </c>
      <c r="C32" s="117">
        <v>0.00341415314977815</v>
      </c>
      <c r="D32" s="112" t="s">
        <v>4760</v>
      </c>
      <c r="E32" s="112" t="b">
        <v>0</v>
      </c>
      <c r="F32" s="112" t="b">
        <v>0</v>
      </c>
      <c r="G32" s="112" t="b">
        <v>0</v>
      </c>
    </row>
    <row r="33" spans="1:7" ht="15">
      <c r="A33" s="112" t="s">
        <v>3104</v>
      </c>
      <c r="B33" s="112">
        <v>49</v>
      </c>
      <c r="C33" s="117">
        <v>0.002572559702303278</v>
      </c>
      <c r="D33" s="112" t="s">
        <v>4760</v>
      </c>
      <c r="E33" s="112" t="b">
        <v>0</v>
      </c>
      <c r="F33" s="112" t="b">
        <v>0</v>
      </c>
      <c r="G33" s="112" t="b">
        <v>0</v>
      </c>
    </row>
    <row r="34" spans="1:7" ht="15">
      <c r="A34" s="112" t="s">
        <v>3105</v>
      </c>
      <c r="B34" s="112">
        <v>44</v>
      </c>
      <c r="C34" s="117">
        <v>0.002475194925638718</v>
      </c>
      <c r="D34" s="112" t="s">
        <v>4760</v>
      </c>
      <c r="E34" s="112" t="b">
        <v>0</v>
      </c>
      <c r="F34" s="112" t="b">
        <v>0</v>
      </c>
      <c r="G34" s="112" t="b">
        <v>0</v>
      </c>
    </row>
    <row r="35" spans="1:7" ht="15">
      <c r="A35" s="112" t="s">
        <v>3106</v>
      </c>
      <c r="B35" s="112">
        <v>44</v>
      </c>
      <c r="C35" s="117">
        <v>0.0038503966440318776</v>
      </c>
      <c r="D35" s="112" t="s">
        <v>4760</v>
      </c>
      <c r="E35" s="112" t="b">
        <v>0</v>
      </c>
      <c r="F35" s="112" t="b">
        <v>1</v>
      </c>
      <c r="G35" s="112" t="b">
        <v>0</v>
      </c>
    </row>
    <row r="36" spans="1:7" ht="15">
      <c r="A36" s="112" t="s">
        <v>3107</v>
      </c>
      <c r="B36" s="112">
        <v>43</v>
      </c>
      <c r="C36" s="117">
        <v>0.002418940495510566</v>
      </c>
      <c r="D36" s="112" t="s">
        <v>4760</v>
      </c>
      <c r="E36" s="112" t="b">
        <v>0</v>
      </c>
      <c r="F36" s="112" t="b">
        <v>0</v>
      </c>
      <c r="G36" s="112" t="b">
        <v>0</v>
      </c>
    </row>
    <row r="37" spans="1:7" ht="15">
      <c r="A37" s="112" t="s">
        <v>3108</v>
      </c>
      <c r="B37" s="112">
        <v>42</v>
      </c>
      <c r="C37" s="117">
        <v>0.0020640419574993424</v>
      </c>
      <c r="D37" s="112" t="s">
        <v>4760</v>
      </c>
      <c r="E37" s="112" t="b">
        <v>0</v>
      </c>
      <c r="F37" s="112" t="b">
        <v>0</v>
      </c>
      <c r="G37" s="112" t="b">
        <v>0</v>
      </c>
    </row>
    <row r="38" spans="1:7" ht="15">
      <c r="A38" s="112" t="s">
        <v>3109</v>
      </c>
      <c r="B38" s="112">
        <v>42</v>
      </c>
      <c r="C38" s="117">
        <v>0.0024490611766312376</v>
      </c>
      <c r="D38" s="112" t="s">
        <v>4760</v>
      </c>
      <c r="E38" s="112" t="b">
        <v>0</v>
      </c>
      <c r="F38" s="112" t="b">
        <v>0</v>
      </c>
      <c r="G38" s="112" t="b">
        <v>0</v>
      </c>
    </row>
    <row r="39" spans="1:7" ht="15">
      <c r="A39" s="112" t="s">
        <v>3110</v>
      </c>
      <c r="B39" s="112">
        <v>39</v>
      </c>
      <c r="C39" s="117">
        <v>0.0022333785747587365</v>
      </c>
      <c r="D39" s="112" t="s">
        <v>4760</v>
      </c>
      <c r="E39" s="112" t="b">
        <v>0</v>
      </c>
      <c r="F39" s="112" t="b">
        <v>0</v>
      </c>
      <c r="G39" s="112" t="b">
        <v>0</v>
      </c>
    </row>
    <row r="40" spans="1:7" ht="15">
      <c r="A40" s="112" t="s">
        <v>3111</v>
      </c>
      <c r="B40" s="112">
        <v>39</v>
      </c>
      <c r="C40" s="117">
        <v>0.0030553337245096774</v>
      </c>
      <c r="D40" s="112" t="s">
        <v>4760</v>
      </c>
      <c r="E40" s="112" t="b">
        <v>0</v>
      </c>
      <c r="F40" s="112" t="b">
        <v>0</v>
      </c>
      <c r="G40" s="112" t="b">
        <v>0</v>
      </c>
    </row>
    <row r="41" spans="1:7" ht="15">
      <c r="A41" s="112" t="s">
        <v>3112</v>
      </c>
      <c r="B41" s="112">
        <v>38</v>
      </c>
      <c r="C41" s="117">
        <v>0.0019618692151912214</v>
      </c>
      <c r="D41" s="112" t="s">
        <v>4760</v>
      </c>
      <c r="E41" s="112" t="b">
        <v>0</v>
      </c>
      <c r="F41" s="112" t="b">
        <v>0</v>
      </c>
      <c r="G41" s="112" t="b">
        <v>0</v>
      </c>
    </row>
    <row r="42" spans="1:7" ht="15">
      <c r="A42" s="112" t="s">
        <v>3113</v>
      </c>
      <c r="B42" s="112">
        <v>36</v>
      </c>
      <c r="C42" s="117">
        <v>0.0021380856930773746</v>
      </c>
      <c r="D42" s="112" t="s">
        <v>4760</v>
      </c>
      <c r="E42" s="112" t="b">
        <v>0</v>
      </c>
      <c r="F42" s="112" t="b">
        <v>0</v>
      </c>
      <c r="G42" s="112" t="b">
        <v>0</v>
      </c>
    </row>
    <row r="43" spans="1:7" ht="15">
      <c r="A43" s="112" t="s">
        <v>3114</v>
      </c>
      <c r="B43" s="112">
        <v>35</v>
      </c>
      <c r="C43" s="117">
        <v>0.004608937729370407</v>
      </c>
      <c r="D43" s="112" t="s">
        <v>4760</v>
      </c>
      <c r="E43" s="112" t="b">
        <v>0</v>
      </c>
      <c r="F43" s="112" t="b">
        <v>0</v>
      </c>
      <c r="G43" s="112" t="b">
        <v>0</v>
      </c>
    </row>
    <row r="44" spans="1:7" ht="15">
      <c r="A44" s="112" t="s">
        <v>3115</v>
      </c>
      <c r="B44" s="112">
        <v>34</v>
      </c>
      <c r="C44" s="117">
        <v>0.002224332849368726</v>
      </c>
      <c r="D44" s="112" t="s">
        <v>4760</v>
      </c>
      <c r="E44" s="112" t="b">
        <v>0</v>
      </c>
      <c r="F44" s="112" t="b">
        <v>0</v>
      </c>
      <c r="G44" s="112" t="b">
        <v>0</v>
      </c>
    </row>
    <row r="45" spans="1:7" ht="15">
      <c r="A45" s="112" t="s">
        <v>3116</v>
      </c>
      <c r="B45" s="112">
        <v>33</v>
      </c>
      <c r="C45" s="117">
        <v>0.001959911885320927</v>
      </c>
      <c r="D45" s="112" t="s">
        <v>4760</v>
      </c>
      <c r="E45" s="112" t="b">
        <v>0</v>
      </c>
      <c r="F45" s="112" t="b">
        <v>0</v>
      </c>
      <c r="G45" s="112" t="b">
        <v>0</v>
      </c>
    </row>
    <row r="46" spans="1:7" ht="15">
      <c r="A46" s="112" t="s">
        <v>3117</v>
      </c>
      <c r="B46" s="112">
        <v>31</v>
      </c>
      <c r="C46" s="117">
        <v>0.0021599744416963807</v>
      </c>
      <c r="D46" s="112" t="s">
        <v>4760</v>
      </c>
      <c r="E46" s="112" t="b">
        <v>0</v>
      </c>
      <c r="F46" s="112" t="b">
        <v>0</v>
      </c>
      <c r="G46" s="112" t="b">
        <v>0</v>
      </c>
    </row>
    <row r="47" spans="1:7" ht="15">
      <c r="A47" s="112" t="s">
        <v>3118</v>
      </c>
      <c r="B47" s="112">
        <v>30</v>
      </c>
      <c r="C47" s="117">
        <v>0.0018500502803819319</v>
      </c>
      <c r="D47" s="112" t="s">
        <v>4760</v>
      </c>
      <c r="E47" s="112" t="b">
        <v>0</v>
      </c>
      <c r="F47" s="112" t="b">
        <v>0</v>
      </c>
      <c r="G47" s="112" t="b">
        <v>0</v>
      </c>
    </row>
    <row r="48" spans="1:7" ht="15">
      <c r="A48" s="112" t="s">
        <v>3119</v>
      </c>
      <c r="B48" s="112">
        <v>29</v>
      </c>
      <c r="C48" s="117">
        <v>0.0019365543579901885</v>
      </c>
      <c r="D48" s="112" t="s">
        <v>4760</v>
      </c>
      <c r="E48" s="112" t="b">
        <v>0</v>
      </c>
      <c r="F48" s="112" t="b">
        <v>0</v>
      </c>
      <c r="G48" s="112" t="b">
        <v>0</v>
      </c>
    </row>
    <row r="49" spans="1:7" ht="15">
      <c r="A49" s="112" t="s">
        <v>3120</v>
      </c>
      <c r="B49" s="112">
        <v>28</v>
      </c>
      <c r="C49" s="117">
        <v>0.0016942651775948224</v>
      </c>
      <c r="D49" s="112" t="s">
        <v>4760</v>
      </c>
      <c r="E49" s="112" t="b">
        <v>0</v>
      </c>
      <c r="F49" s="112" t="b">
        <v>0</v>
      </c>
      <c r="G49" s="112" t="b">
        <v>0</v>
      </c>
    </row>
    <row r="50" spans="1:7" ht="15">
      <c r="A50" s="112" t="s">
        <v>3121</v>
      </c>
      <c r="B50" s="112">
        <v>28</v>
      </c>
      <c r="C50" s="117">
        <v>0.001994476858495157</v>
      </c>
      <c r="D50" s="112" t="s">
        <v>4760</v>
      </c>
      <c r="E50" s="112" t="b">
        <v>0</v>
      </c>
      <c r="F50" s="112" t="b">
        <v>0</v>
      </c>
      <c r="G50" s="112" t="b">
        <v>0</v>
      </c>
    </row>
    <row r="51" spans="1:7" ht="15">
      <c r="A51" s="112" t="s">
        <v>3122</v>
      </c>
      <c r="B51" s="112">
        <v>28</v>
      </c>
      <c r="C51" s="117">
        <v>0.003068701296667397</v>
      </c>
      <c r="D51" s="112" t="s">
        <v>4760</v>
      </c>
      <c r="E51" s="112" t="b">
        <v>0</v>
      </c>
      <c r="F51" s="112" t="b">
        <v>0</v>
      </c>
      <c r="G51" s="112" t="b">
        <v>0</v>
      </c>
    </row>
    <row r="52" spans="1:7" ht="15">
      <c r="A52" s="112" t="s">
        <v>3123</v>
      </c>
      <c r="B52" s="112">
        <v>27</v>
      </c>
      <c r="C52" s="117">
        <v>0.0019673766344382635</v>
      </c>
      <c r="D52" s="112" t="s">
        <v>4760</v>
      </c>
      <c r="E52" s="112" t="b">
        <v>0</v>
      </c>
      <c r="F52" s="112" t="b">
        <v>0</v>
      </c>
      <c r="G52" s="112" t="b">
        <v>0</v>
      </c>
    </row>
    <row r="53" spans="1:7" ht="15">
      <c r="A53" s="112" t="s">
        <v>3124</v>
      </c>
      <c r="B53" s="112">
        <v>26</v>
      </c>
      <c r="C53" s="117">
        <v>0.0016671393018178882</v>
      </c>
      <c r="D53" s="112" t="s">
        <v>4760</v>
      </c>
      <c r="E53" s="112" t="b">
        <v>0</v>
      </c>
      <c r="F53" s="112" t="b">
        <v>0</v>
      </c>
      <c r="G53" s="112" t="b">
        <v>0</v>
      </c>
    </row>
    <row r="54" spans="1:7" ht="15">
      <c r="A54" s="112" t="s">
        <v>3125</v>
      </c>
      <c r="B54" s="112">
        <v>26</v>
      </c>
      <c r="C54" s="117">
        <v>0.0018115914672292225</v>
      </c>
      <c r="D54" s="112" t="s">
        <v>4760</v>
      </c>
      <c r="E54" s="112" t="b">
        <v>0</v>
      </c>
      <c r="F54" s="112" t="b">
        <v>0</v>
      </c>
      <c r="G54" s="112" t="b">
        <v>0</v>
      </c>
    </row>
    <row r="55" spans="1:7" ht="15">
      <c r="A55" s="112" t="s">
        <v>3126</v>
      </c>
      <c r="B55" s="112">
        <v>26</v>
      </c>
      <c r="C55" s="117">
        <v>0.002611163116014267</v>
      </c>
      <c r="D55" s="112" t="s">
        <v>4760</v>
      </c>
      <c r="E55" s="112" t="b">
        <v>0</v>
      </c>
      <c r="F55" s="112" t="b">
        <v>0</v>
      </c>
      <c r="G55" s="112" t="b">
        <v>0</v>
      </c>
    </row>
    <row r="56" spans="1:7" ht="15">
      <c r="A56" s="112" t="s">
        <v>3127</v>
      </c>
      <c r="B56" s="112">
        <v>25</v>
      </c>
      <c r="C56" s="117">
        <v>0.001821645031887281</v>
      </c>
      <c r="D56" s="112" t="s">
        <v>4760</v>
      </c>
      <c r="E56" s="112" t="b">
        <v>0</v>
      </c>
      <c r="F56" s="112" t="b">
        <v>0</v>
      </c>
      <c r="G56" s="112" t="b">
        <v>0</v>
      </c>
    </row>
    <row r="57" spans="1:7" ht="15">
      <c r="A57" s="112" t="s">
        <v>3128</v>
      </c>
      <c r="B57" s="112">
        <v>25</v>
      </c>
      <c r="C57" s="117">
        <v>0.002332969415467934</v>
      </c>
      <c r="D57" s="112" t="s">
        <v>4760</v>
      </c>
      <c r="E57" s="112" t="b">
        <v>0</v>
      </c>
      <c r="F57" s="112" t="b">
        <v>0</v>
      </c>
      <c r="G57" s="112" t="b">
        <v>0</v>
      </c>
    </row>
    <row r="58" spans="1:7" ht="15">
      <c r="A58" s="112" t="s">
        <v>3129</v>
      </c>
      <c r="B58" s="112">
        <v>23</v>
      </c>
      <c r="C58" s="117">
        <v>0.001638320276621022</v>
      </c>
      <c r="D58" s="112" t="s">
        <v>4760</v>
      </c>
      <c r="E58" s="112" t="b">
        <v>0</v>
      </c>
      <c r="F58" s="112" t="b">
        <v>0</v>
      </c>
      <c r="G58" s="112" t="b">
        <v>0</v>
      </c>
    </row>
    <row r="59" spans="1:7" ht="15">
      <c r="A59" s="112" t="s">
        <v>3130</v>
      </c>
      <c r="B59" s="112">
        <v>23</v>
      </c>
      <c r="C59" s="117">
        <v>0.002223551194749065</v>
      </c>
      <c r="D59" s="112" t="s">
        <v>4760</v>
      </c>
      <c r="E59" s="112" t="b">
        <v>0</v>
      </c>
      <c r="F59" s="112" t="b">
        <v>0</v>
      </c>
      <c r="G59" s="112" t="b">
        <v>0</v>
      </c>
    </row>
    <row r="60" spans="1:7" ht="15">
      <c r="A60" s="112" t="s">
        <v>3131</v>
      </c>
      <c r="B60" s="112">
        <v>23</v>
      </c>
      <c r="C60" s="117">
        <v>0.0018018634785569893</v>
      </c>
      <c r="D60" s="112" t="s">
        <v>4760</v>
      </c>
      <c r="E60" s="112" t="b">
        <v>0</v>
      </c>
      <c r="F60" s="112" t="b">
        <v>0</v>
      </c>
      <c r="G60" s="112" t="b">
        <v>0</v>
      </c>
    </row>
    <row r="61" spans="1:7" ht="15">
      <c r="A61" s="112" t="s">
        <v>3132</v>
      </c>
      <c r="B61" s="112">
        <v>23</v>
      </c>
      <c r="C61" s="117">
        <v>0.0020764784791034046</v>
      </c>
      <c r="D61" s="112" t="s">
        <v>4760</v>
      </c>
      <c r="E61" s="112" t="b">
        <v>0</v>
      </c>
      <c r="F61" s="112" t="b">
        <v>0</v>
      </c>
      <c r="G61" s="112" t="b">
        <v>0</v>
      </c>
    </row>
    <row r="62" spans="1:7" ht="15">
      <c r="A62" s="112" t="s">
        <v>3133</v>
      </c>
      <c r="B62" s="112">
        <v>23</v>
      </c>
      <c r="C62" s="117">
        <v>0.0017155396091395876</v>
      </c>
      <c r="D62" s="112" t="s">
        <v>4760</v>
      </c>
      <c r="E62" s="112" t="b">
        <v>0</v>
      </c>
      <c r="F62" s="112" t="b">
        <v>0</v>
      </c>
      <c r="G62" s="112" t="b">
        <v>0</v>
      </c>
    </row>
    <row r="63" spans="1:7" ht="15">
      <c r="A63" s="112" t="s">
        <v>3134</v>
      </c>
      <c r="B63" s="112">
        <v>22</v>
      </c>
      <c r="C63" s="117">
        <v>0.0016409509304813445</v>
      </c>
      <c r="D63" s="112" t="s">
        <v>4760</v>
      </c>
      <c r="E63" s="112" t="b">
        <v>0</v>
      </c>
      <c r="F63" s="112" t="b">
        <v>0</v>
      </c>
      <c r="G63" s="112" t="b">
        <v>0</v>
      </c>
    </row>
    <row r="64" spans="1:7" ht="15">
      <c r="A64" s="112" t="s">
        <v>3135</v>
      </c>
      <c r="B64" s="112">
        <v>22</v>
      </c>
      <c r="C64" s="117">
        <v>0.0018690851561415048</v>
      </c>
      <c r="D64" s="112" t="s">
        <v>4760</v>
      </c>
      <c r="E64" s="112" t="b">
        <v>0</v>
      </c>
      <c r="F64" s="112" t="b">
        <v>0</v>
      </c>
      <c r="G64" s="112" t="b">
        <v>0</v>
      </c>
    </row>
    <row r="65" spans="1:7" ht="15">
      <c r="A65" s="112" t="s">
        <v>3136</v>
      </c>
      <c r="B65" s="112">
        <v>21</v>
      </c>
      <c r="C65" s="117">
        <v>0.0016451796978129032</v>
      </c>
      <c r="D65" s="112" t="s">
        <v>4760</v>
      </c>
      <c r="E65" s="112" t="b">
        <v>0</v>
      </c>
      <c r="F65" s="112" t="b">
        <v>0</v>
      </c>
      <c r="G65" s="112" t="b">
        <v>0</v>
      </c>
    </row>
    <row r="66" spans="1:7" ht="15">
      <c r="A66" s="112" t="s">
        <v>3137</v>
      </c>
      <c r="B66" s="112">
        <v>21</v>
      </c>
      <c r="C66" s="117">
        <v>0.001530181826785316</v>
      </c>
      <c r="D66" s="112" t="s">
        <v>4760</v>
      </c>
      <c r="E66" s="112" t="b">
        <v>0</v>
      </c>
      <c r="F66" s="112" t="b">
        <v>1</v>
      </c>
      <c r="G66" s="112" t="b">
        <v>0</v>
      </c>
    </row>
    <row r="67" spans="1:7" ht="15">
      <c r="A67" s="112" t="s">
        <v>3138</v>
      </c>
      <c r="B67" s="112">
        <v>21</v>
      </c>
      <c r="C67" s="117">
        <v>0.00219837221343951</v>
      </c>
      <c r="D67" s="112" t="s">
        <v>4760</v>
      </c>
      <c r="E67" s="112" t="b">
        <v>0</v>
      </c>
      <c r="F67" s="112" t="b">
        <v>0</v>
      </c>
      <c r="G67" s="112" t="b">
        <v>0</v>
      </c>
    </row>
    <row r="68" spans="1:7" ht="15">
      <c r="A68" s="112" t="s">
        <v>3139</v>
      </c>
      <c r="B68" s="112">
        <v>20</v>
      </c>
      <c r="C68" s="117">
        <v>0.001805633460089917</v>
      </c>
      <c r="D68" s="112" t="s">
        <v>4760</v>
      </c>
      <c r="E68" s="112" t="b">
        <v>0</v>
      </c>
      <c r="F68" s="112" t="b">
        <v>0</v>
      </c>
      <c r="G68" s="112" t="b">
        <v>0</v>
      </c>
    </row>
    <row r="69" spans="1:7" ht="15">
      <c r="A69" s="112" t="s">
        <v>3140</v>
      </c>
      <c r="B69" s="112">
        <v>20</v>
      </c>
      <c r="C69" s="117">
        <v>0.0014246263274965408</v>
      </c>
      <c r="D69" s="112" t="s">
        <v>4760</v>
      </c>
      <c r="E69" s="112" t="b">
        <v>0</v>
      </c>
      <c r="F69" s="112" t="b">
        <v>0</v>
      </c>
      <c r="G69" s="112" t="b">
        <v>0</v>
      </c>
    </row>
    <row r="70" spans="1:7" ht="15">
      <c r="A70" s="112" t="s">
        <v>3141</v>
      </c>
      <c r="B70" s="112">
        <v>20</v>
      </c>
      <c r="C70" s="117">
        <v>0.0016519386174455367</v>
      </c>
      <c r="D70" s="112" t="s">
        <v>4760</v>
      </c>
      <c r="E70" s="112" t="b">
        <v>0</v>
      </c>
      <c r="F70" s="112" t="b">
        <v>0</v>
      </c>
      <c r="G70" s="112" t="b">
        <v>0</v>
      </c>
    </row>
    <row r="71" spans="1:7" ht="15">
      <c r="A71" s="112" t="s">
        <v>3142</v>
      </c>
      <c r="B71" s="112">
        <v>20</v>
      </c>
      <c r="C71" s="117">
        <v>0.0026336787024973758</v>
      </c>
      <c r="D71" s="112" t="s">
        <v>4760</v>
      </c>
      <c r="E71" s="112" t="b">
        <v>0</v>
      </c>
      <c r="F71" s="112" t="b">
        <v>0</v>
      </c>
      <c r="G71" s="112" t="b">
        <v>0</v>
      </c>
    </row>
    <row r="72" spans="1:7" ht="15">
      <c r="A72" s="112" t="s">
        <v>3143</v>
      </c>
      <c r="B72" s="112">
        <v>20</v>
      </c>
      <c r="C72" s="117">
        <v>0.0016991683237650044</v>
      </c>
      <c r="D72" s="112" t="s">
        <v>4760</v>
      </c>
      <c r="E72" s="112" t="b">
        <v>0</v>
      </c>
      <c r="F72" s="112" t="b">
        <v>0</v>
      </c>
      <c r="G72" s="112" t="b">
        <v>0</v>
      </c>
    </row>
    <row r="73" spans="1:7" ht="15">
      <c r="A73" s="112" t="s">
        <v>3144</v>
      </c>
      <c r="B73" s="112">
        <v>20</v>
      </c>
      <c r="C73" s="117">
        <v>0.0016991683237650044</v>
      </c>
      <c r="D73" s="112" t="s">
        <v>4760</v>
      </c>
      <c r="E73" s="112" t="b">
        <v>0</v>
      </c>
      <c r="F73" s="112" t="b">
        <v>0</v>
      </c>
      <c r="G73" s="112" t="b">
        <v>0</v>
      </c>
    </row>
    <row r="74" spans="1:7" ht="15">
      <c r="A74" s="112" t="s">
        <v>3145</v>
      </c>
      <c r="B74" s="112">
        <v>20</v>
      </c>
      <c r="C74" s="117">
        <v>0.0016991683237650044</v>
      </c>
      <c r="D74" s="112" t="s">
        <v>4760</v>
      </c>
      <c r="E74" s="112" t="b">
        <v>0</v>
      </c>
      <c r="F74" s="112" t="b">
        <v>0</v>
      </c>
      <c r="G74" s="112" t="b">
        <v>0</v>
      </c>
    </row>
    <row r="75" spans="1:7" ht="15">
      <c r="A75" s="112" t="s">
        <v>3146</v>
      </c>
      <c r="B75" s="112">
        <v>20</v>
      </c>
      <c r="C75" s="117">
        <v>0.0014246263274965408</v>
      </c>
      <c r="D75" s="112" t="s">
        <v>4760</v>
      </c>
      <c r="E75" s="112" t="b">
        <v>0</v>
      </c>
      <c r="F75" s="112" t="b">
        <v>0</v>
      </c>
      <c r="G75" s="112" t="b">
        <v>0</v>
      </c>
    </row>
    <row r="76" spans="1:7" ht="15">
      <c r="A76" s="112" t="s">
        <v>3147</v>
      </c>
      <c r="B76" s="112">
        <v>20</v>
      </c>
      <c r="C76" s="117">
        <v>0.0019335227780426648</v>
      </c>
      <c r="D76" s="112" t="s">
        <v>4760</v>
      </c>
      <c r="E76" s="112" t="b">
        <v>0</v>
      </c>
      <c r="F76" s="112" t="b">
        <v>0</v>
      </c>
      <c r="G76" s="112" t="b">
        <v>0</v>
      </c>
    </row>
    <row r="77" spans="1:7" ht="15">
      <c r="A77" s="112" t="s">
        <v>3148</v>
      </c>
      <c r="B77" s="112">
        <v>19</v>
      </c>
      <c r="C77" s="117">
        <v>0.0014517911085190607</v>
      </c>
      <c r="D77" s="112" t="s">
        <v>4760</v>
      </c>
      <c r="E77" s="112" t="b">
        <v>0</v>
      </c>
      <c r="F77" s="112" t="b">
        <v>0</v>
      </c>
      <c r="G77" s="112" t="b">
        <v>0</v>
      </c>
    </row>
    <row r="78" spans="1:7" ht="15">
      <c r="A78" s="112" t="s">
        <v>3149</v>
      </c>
      <c r="B78" s="112">
        <v>19</v>
      </c>
      <c r="C78" s="117">
        <v>0.0014517911085190607</v>
      </c>
      <c r="D78" s="112" t="s">
        <v>4760</v>
      </c>
      <c r="E78" s="112" t="b">
        <v>0</v>
      </c>
      <c r="F78" s="112" t="b">
        <v>0</v>
      </c>
      <c r="G78" s="112" t="b">
        <v>0</v>
      </c>
    </row>
    <row r="79" spans="1:7" ht="15">
      <c r="A79" s="112" t="s">
        <v>3150</v>
      </c>
      <c r="B79" s="112">
        <v>19</v>
      </c>
      <c r="C79" s="117">
        <v>0.0014884959170688174</v>
      </c>
      <c r="D79" s="112" t="s">
        <v>4760</v>
      </c>
      <c r="E79" s="112" t="b">
        <v>1</v>
      </c>
      <c r="F79" s="112" t="b">
        <v>0</v>
      </c>
      <c r="G79" s="112" t="b">
        <v>0</v>
      </c>
    </row>
    <row r="80" spans="1:7" ht="15">
      <c r="A80" s="112" t="s">
        <v>3151</v>
      </c>
      <c r="B80" s="112">
        <v>19</v>
      </c>
      <c r="C80" s="117">
        <v>0.0014171848945066158</v>
      </c>
      <c r="D80" s="112" t="s">
        <v>4760</v>
      </c>
      <c r="E80" s="112" t="b">
        <v>0</v>
      </c>
      <c r="F80" s="112" t="b">
        <v>0</v>
      </c>
      <c r="G80" s="112" t="b">
        <v>0</v>
      </c>
    </row>
    <row r="81" spans="1:7" ht="15">
      <c r="A81" s="112" t="s">
        <v>3152</v>
      </c>
      <c r="B81" s="112">
        <v>18</v>
      </c>
      <c r="C81" s="117">
        <v>0.001342596215848373</v>
      </c>
      <c r="D81" s="112" t="s">
        <v>4760</v>
      </c>
      <c r="E81" s="112" t="b">
        <v>0</v>
      </c>
      <c r="F81" s="112" t="b">
        <v>0</v>
      </c>
      <c r="G81" s="112" t="b">
        <v>0</v>
      </c>
    </row>
    <row r="82" spans="1:7" ht="15">
      <c r="A82" s="112" t="s">
        <v>3153</v>
      </c>
      <c r="B82" s="112">
        <v>18</v>
      </c>
      <c r="C82" s="117">
        <v>0.0014471719315176988</v>
      </c>
      <c r="D82" s="112" t="s">
        <v>4760</v>
      </c>
      <c r="E82" s="112" t="b">
        <v>0</v>
      </c>
      <c r="F82" s="112" t="b">
        <v>0</v>
      </c>
      <c r="G82" s="112" t="b">
        <v>0</v>
      </c>
    </row>
    <row r="83" spans="1:7" ht="15">
      <c r="A83" s="112" t="s">
        <v>3154</v>
      </c>
      <c r="B83" s="112">
        <v>18</v>
      </c>
      <c r="C83" s="117">
        <v>0.001375381050175952</v>
      </c>
      <c r="D83" s="112" t="s">
        <v>4760</v>
      </c>
      <c r="E83" s="112" t="b">
        <v>0</v>
      </c>
      <c r="F83" s="112" t="b">
        <v>0</v>
      </c>
      <c r="G83" s="112" t="b">
        <v>0</v>
      </c>
    </row>
    <row r="84" spans="1:7" ht="15">
      <c r="A84" s="112" t="s">
        <v>3155</v>
      </c>
      <c r="B84" s="112">
        <v>18</v>
      </c>
      <c r="C84" s="117">
        <v>0.0016250701140809252</v>
      </c>
      <c r="D84" s="112" t="s">
        <v>4760</v>
      </c>
      <c r="E84" s="112" t="b">
        <v>0</v>
      </c>
      <c r="F84" s="112" t="b">
        <v>0</v>
      </c>
      <c r="G84" s="112" t="b">
        <v>0</v>
      </c>
    </row>
    <row r="85" spans="1:7" ht="15">
      <c r="A85" s="112" t="s">
        <v>3156</v>
      </c>
      <c r="B85" s="112">
        <v>17</v>
      </c>
      <c r="C85" s="117">
        <v>0.001298970991832844</v>
      </c>
      <c r="D85" s="112" t="s">
        <v>4760</v>
      </c>
      <c r="E85" s="112" t="b">
        <v>1</v>
      </c>
      <c r="F85" s="112" t="b">
        <v>0</v>
      </c>
      <c r="G85" s="112" t="b">
        <v>0</v>
      </c>
    </row>
    <row r="86" spans="1:7" ht="15">
      <c r="A86" s="112" t="s">
        <v>3157</v>
      </c>
      <c r="B86" s="112">
        <v>17</v>
      </c>
      <c r="C86" s="117">
        <v>0.0024582726087631376</v>
      </c>
      <c r="D86" s="112" t="s">
        <v>4760</v>
      </c>
      <c r="E86" s="112" t="b">
        <v>0</v>
      </c>
      <c r="F86" s="112" t="b">
        <v>0</v>
      </c>
      <c r="G86" s="112" t="b">
        <v>0</v>
      </c>
    </row>
    <row r="87" spans="1:7" ht="15">
      <c r="A87" s="112" t="s">
        <v>3158</v>
      </c>
      <c r="B87" s="112">
        <v>17</v>
      </c>
      <c r="C87" s="117">
        <v>0.0022386268971227694</v>
      </c>
      <c r="D87" s="112" t="s">
        <v>4760</v>
      </c>
      <c r="E87" s="112" t="b">
        <v>0</v>
      </c>
      <c r="F87" s="112" t="b">
        <v>0</v>
      </c>
      <c r="G87" s="112" t="b">
        <v>0</v>
      </c>
    </row>
    <row r="88" spans="1:7" ht="15">
      <c r="A88" s="112" t="s">
        <v>3159</v>
      </c>
      <c r="B88" s="112">
        <v>17</v>
      </c>
      <c r="C88" s="117">
        <v>0.001298970991832844</v>
      </c>
      <c r="D88" s="112" t="s">
        <v>4760</v>
      </c>
      <c r="E88" s="112" t="b">
        <v>1</v>
      </c>
      <c r="F88" s="112" t="b">
        <v>0</v>
      </c>
      <c r="G88" s="112" t="b">
        <v>0</v>
      </c>
    </row>
    <row r="89" spans="1:7" ht="15">
      <c r="A89" s="112" t="s">
        <v>3160</v>
      </c>
      <c r="B89" s="112">
        <v>17</v>
      </c>
      <c r="C89" s="117">
        <v>0.0013318121363247314</v>
      </c>
      <c r="D89" s="112" t="s">
        <v>4760</v>
      </c>
      <c r="E89" s="112" t="b">
        <v>0</v>
      </c>
      <c r="F89" s="112" t="b">
        <v>0</v>
      </c>
      <c r="G89" s="112" t="b">
        <v>0</v>
      </c>
    </row>
    <row r="90" spans="1:7" ht="15">
      <c r="A90" s="112" t="s">
        <v>3161</v>
      </c>
      <c r="B90" s="112">
        <v>17</v>
      </c>
      <c r="C90" s="117">
        <v>0.001444293075200254</v>
      </c>
      <c r="D90" s="112" t="s">
        <v>4760</v>
      </c>
      <c r="E90" s="112" t="b">
        <v>0</v>
      </c>
      <c r="F90" s="112" t="b">
        <v>0</v>
      </c>
      <c r="G90" s="112" t="b">
        <v>0</v>
      </c>
    </row>
    <row r="91" spans="1:7" ht="15">
      <c r="A91" s="112" t="s">
        <v>3162</v>
      </c>
      <c r="B91" s="112">
        <v>17</v>
      </c>
      <c r="C91" s="117">
        <v>0.0013318121363247314</v>
      </c>
      <c r="D91" s="112" t="s">
        <v>4760</v>
      </c>
      <c r="E91" s="112" t="b">
        <v>0</v>
      </c>
      <c r="F91" s="112" t="b">
        <v>0</v>
      </c>
      <c r="G91" s="112" t="b">
        <v>0</v>
      </c>
    </row>
    <row r="92" spans="1:7" ht="15">
      <c r="A92" s="112" t="s">
        <v>3163</v>
      </c>
      <c r="B92" s="112">
        <v>16</v>
      </c>
      <c r="C92" s="117">
        <v>0.0013215508939564294</v>
      </c>
      <c r="D92" s="112" t="s">
        <v>4760</v>
      </c>
      <c r="E92" s="112" t="b">
        <v>0</v>
      </c>
      <c r="F92" s="112" t="b">
        <v>0</v>
      </c>
      <c r="G92" s="112" t="b">
        <v>0</v>
      </c>
    </row>
    <row r="93" spans="1:7" ht="15">
      <c r="A93" s="112" t="s">
        <v>3164</v>
      </c>
      <c r="B93" s="112">
        <v>16</v>
      </c>
      <c r="C93" s="117">
        <v>0.001546818222434132</v>
      </c>
      <c r="D93" s="112" t="s">
        <v>4760</v>
      </c>
      <c r="E93" s="112" t="b">
        <v>0</v>
      </c>
      <c r="F93" s="112" t="b">
        <v>0</v>
      </c>
      <c r="G93" s="112" t="b">
        <v>0</v>
      </c>
    </row>
    <row r="94" spans="1:7" ht="15">
      <c r="A94" s="112" t="s">
        <v>3165</v>
      </c>
      <c r="B94" s="112">
        <v>16</v>
      </c>
      <c r="C94" s="117">
        <v>0.0023136683376594235</v>
      </c>
      <c r="D94" s="112" t="s">
        <v>4760</v>
      </c>
      <c r="E94" s="112" t="b">
        <v>0</v>
      </c>
      <c r="F94" s="112" t="b">
        <v>0</v>
      </c>
      <c r="G94" s="112" t="b">
        <v>0</v>
      </c>
    </row>
    <row r="95" spans="1:7" ht="15">
      <c r="A95" s="112" t="s">
        <v>3166</v>
      </c>
      <c r="B95" s="112">
        <v>15</v>
      </c>
      <c r="C95" s="117">
        <v>0.0012389539630841525</v>
      </c>
      <c r="D95" s="112" t="s">
        <v>4760</v>
      </c>
      <c r="E95" s="112" t="b">
        <v>0</v>
      </c>
      <c r="F95" s="112" t="b">
        <v>0</v>
      </c>
      <c r="G95" s="112" t="b">
        <v>0</v>
      </c>
    </row>
    <row r="96" spans="1:7" ht="15">
      <c r="A96" s="112" t="s">
        <v>3167</v>
      </c>
      <c r="B96" s="112">
        <v>15</v>
      </c>
      <c r="C96" s="117">
        <v>0.0013542250950674376</v>
      </c>
      <c r="D96" s="112" t="s">
        <v>4760</v>
      </c>
      <c r="E96" s="112" t="b">
        <v>0</v>
      </c>
      <c r="F96" s="112" t="b">
        <v>0</v>
      </c>
      <c r="G96" s="112" t="b">
        <v>0</v>
      </c>
    </row>
    <row r="97" spans="1:7" ht="15">
      <c r="A97" s="112" t="s">
        <v>3168</v>
      </c>
      <c r="B97" s="112">
        <v>15</v>
      </c>
      <c r="C97" s="117">
        <v>0.0013997816492807603</v>
      </c>
      <c r="D97" s="112" t="s">
        <v>4760</v>
      </c>
      <c r="E97" s="112" t="b">
        <v>0</v>
      </c>
      <c r="F97" s="112" t="b">
        <v>0</v>
      </c>
      <c r="G97" s="112" t="b">
        <v>0</v>
      </c>
    </row>
    <row r="98" spans="1:7" ht="15">
      <c r="A98" s="112" t="s">
        <v>3169</v>
      </c>
      <c r="B98" s="112">
        <v>15</v>
      </c>
      <c r="C98" s="117">
        <v>0.0012059766095980824</v>
      </c>
      <c r="D98" s="112" t="s">
        <v>4760</v>
      </c>
      <c r="E98" s="112" t="b">
        <v>0</v>
      </c>
      <c r="F98" s="112" t="b">
        <v>0</v>
      </c>
      <c r="G98" s="112" t="b">
        <v>0</v>
      </c>
    </row>
    <row r="99" spans="1:7" ht="15">
      <c r="A99" s="112" t="s">
        <v>3170</v>
      </c>
      <c r="B99" s="112">
        <v>15</v>
      </c>
      <c r="C99" s="117">
        <v>0.0013126352195563218</v>
      </c>
      <c r="D99" s="112" t="s">
        <v>4760</v>
      </c>
      <c r="E99" s="112" t="b">
        <v>0</v>
      </c>
      <c r="F99" s="112" t="b">
        <v>0</v>
      </c>
      <c r="G99" s="112" t="b">
        <v>0</v>
      </c>
    </row>
    <row r="100" spans="1:7" ht="15">
      <c r="A100" s="112" t="s">
        <v>3171</v>
      </c>
      <c r="B100" s="112">
        <v>15</v>
      </c>
      <c r="C100" s="117">
        <v>0.0012389539630841525</v>
      </c>
      <c r="D100" s="112" t="s">
        <v>4760</v>
      </c>
      <c r="E100" s="112" t="b">
        <v>0</v>
      </c>
      <c r="F100" s="112" t="b">
        <v>0</v>
      </c>
      <c r="G100" s="112" t="b">
        <v>0</v>
      </c>
    </row>
    <row r="101" spans="1:7" ht="15">
      <c r="A101" s="112" t="s">
        <v>3172</v>
      </c>
      <c r="B101" s="112">
        <v>15</v>
      </c>
      <c r="C101" s="117">
        <v>0.001731093552939115</v>
      </c>
      <c r="D101" s="112" t="s">
        <v>4760</v>
      </c>
      <c r="E101" s="112" t="b">
        <v>0</v>
      </c>
      <c r="F101" s="112" t="b">
        <v>0</v>
      </c>
      <c r="G101" s="112" t="b">
        <v>0</v>
      </c>
    </row>
    <row r="102" spans="1:7" ht="15">
      <c r="A102" s="112" t="s">
        <v>3173</v>
      </c>
      <c r="B102" s="112">
        <v>15</v>
      </c>
      <c r="C102" s="117">
        <v>0.0013126352195563218</v>
      </c>
      <c r="D102" s="112" t="s">
        <v>4760</v>
      </c>
      <c r="E102" s="112" t="b">
        <v>0</v>
      </c>
      <c r="F102" s="112" t="b">
        <v>0</v>
      </c>
      <c r="G102" s="112" t="b">
        <v>0</v>
      </c>
    </row>
    <row r="103" spans="1:7" ht="15">
      <c r="A103" s="112" t="s">
        <v>3174</v>
      </c>
      <c r="B103" s="112">
        <v>15</v>
      </c>
      <c r="C103" s="117">
        <v>0.0019752590268730316</v>
      </c>
      <c r="D103" s="112" t="s">
        <v>4760</v>
      </c>
      <c r="E103" s="112" t="b">
        <v>0</v>
      </c>
      <c r="F103" s="112" t="b">
        <v>0</v>
      </c>
      <c r="G103" s="112" t="b">
        <v>0</v>
      </c>
    </row>
    <row r="104" spans="1:7" ht="15">
      <c r="A104" s="112" t="s">
        <v>3175</v>
      </c>
      <c r="B104" s="112">
        <v>15</v>
      </c>
      <c r="C104" s="117">
        <v>0.0012059766095980824</v>
      </c>
      <c r="D104" s="112" t="s">
        <v>4760</v>
      </c>
      <c r="E104" s="112" t="b">
        <v>0</v>
      </c>
      <c r="F104" s="112" t="b">
        <v>0</v>
      </c>
      <c r="G104" s="112" t="b">
        <v>0</v>
      </c>
    </row>
    <row r="105" spans="1:7" ht="15">
      <c r="A105" s="112" t="s">
        <v>3176</v>
      </c>
      <c r="B105" s="112">
        <v>15</v>
      </c>
      <c r="C105" s="117">
        <v>0.001506440259239</v>
      </c>
      <c r="D105" s="112" t="s">
        <v>4760</v>
      </c>
      <c r="E105" s="112" t="b">
        <v>0</v>
      </c>
      <c r="F105" s="112" t="b">
        <v>0</v>
      </c>
      <c r="G105" s="112" t="b">
        <v>0</v>
      </c>
    </row>
    <row r="106" spans="1:7" ht="15">
      <c r="A106" s="112" t="s">
        <v>3177</v>
      </c>
      <c r="B106" s="112">
        <v>15</v>
      </c>
      <c r="C106" s="117">
        <v>0.0012743762428237533</v>
      </c>
      <c r="D106" s="112" t="s">
        <v>4760</v>
      </c>
      <c r="E106" s="112" t="b">
        <v>0</v>
      </c>
      <c r="F106" s="112" t="b">
        <v>0</v>
      </c>
      <c r="G106" s="112" t="b">
        <v>0</v>
      </c>
    </row>
    <row r="107" spans="1:7" ht="15">
      <c r="A107" s="112" t="s">
        <v>3178</v>
      </c>
      <c r="B107" s="112">
        <v>15</v>
      </c>
      <c r="C107" s="117">
        <v>0.001506440259239</v>
      </c>
      <c r="D107" s="112" t="s">
        <v>4760</v>
      </c>
      <c r="E107" s="112" t="b">
        <v>1</v>
      </c>
      <c r="F107" s="112" t="b">
        <v>0</v>
      </c>
      <c r="G107" s="112" t="b">
        <v>0</v>
      </c>
    </row>
    <row r="108" spans="1:7" ht="15">
      <c r="A108" s="112" t="s">
        <v>3179</v>
      </c>
      <c r="B108" s="112">
        <v>14</v>
      </c>
      <c r="C108" s="117">
        <v>0.0011894178266355032</v>
      </c>
      <c r="D108" s="112" t="s">
        <v>4760</v>
      </c>
      <c r="E108" s="112" t="b">
        <v>0</v>
      </c>
      <c r="F108" s="112" t="b">
        <v>0</v>
      </c>
      <c r="G108" s="112" t="b">
        <v>0</v>
      </c>
    </row>
    <row r="109" spans="1:7" ht="15">
      <c r="A109" s="112" t="s">
        <v>3180</v>
      </c>
      <c r="B109" s="112">
        <v>14</v>
      </c>
      <c r="C109" s="117">
        <v>0.001225126204919234</v>
      </c>
      <c r="D109" s="112" t="s">
        <v>4760</v>
      </c>
      <c r="E109" s="112" t="b">
        <v>0</v>
      </c>
      <c r="F109" s="112" t="b">
        <v>0</v>
      </c>
      <c r="G109" s="112" t="b">
        <v>0</v>
      </c>
    </row>
    <row r="110" spans="1:7" ht="15">
      <c r="A110" s="112" t="s">
        <v>3181</v>
      </c>
      <c r="B110" s="112">
        <v>14</v>
      </c>
      <c r="C110" s="117">
        <v>0.0013064628726620433</v>
      </c>
      <c r="D110" s="112" t="s">
        <v>4760</v>
      </c>
      <c r="E110" s="112" t="b">
        <v>0</v>
      </c>
      <c r="F110" s="112" t="b">
        <v>0</v>
      </c>
      <c r="G110" s="112" t="b">
        <v>0</v>
      </c>
    </row>
    <row r="111" spans="1:7" ht="15">
      <c r="A111" s="112" t="s">
        <v>3182</v>
      </c>
      <c r="B111" s="112">
        <v>14</v>
      </c>
      <c r="C111" s="117">
        <v>0.0011894178266355032</v>
      </c>
      <c r="D111" s="112" t="s">
        <v>4760</v>
      </c>
      <c r="E111" s="112" t="b">
        <v>0</v>
      </c>
      <c r="F111" s="112" t="b">
        <v>0</v>
      </c>
      <c r="G111" s="112" t="b">
        <v>0</v>
      </c>
    </row>
    <row r="112" spans="1:7" ht="15">
      <c r="A112" s="112" t="s">
        <v>3183</v>
      </c>
      <c r="B112" s="112">
        <v>14</v>
      </c>
      <c r="C112" s="117">
        <v>0.0011894178266355032</v>
      </c>
      <c r="D112" s="112" t="s">
        <v>4760</v>
      </c>
      <c r="E112" s="112" t="b">
        <v>0</v>
      </c>
      <c r="F112" s="112" t="b">
        <v>0</v>
      </c>
      <c r="G112" s="112" t="b">
        <v>0</v>
      </c>
    </row>
    <row r="113" spans="1:7" ht="15">
      <c r="A113" s="112" t="s">
        <v>3184</v>
      </c>
      <c r="B113" s="112">
        <v>14</v>
      </c>
      <c r="C113" s="117">
        <v>0.0011563570322118757</v>
      </c>
      <c r="D113" s="112" t="s">
        <v>4760</v>
      </c>
      <c r="E113" s="112" t="b">
        <v>0</v>
      </c>
      <c r="F113" s="112" t="b">
        <v>0</v>
      </c>
      <c r="G113" s="112" t="b">
        <v>0</v>
      </c>
    </row>
    <row r="114" spans="1:7" ht="15">
      <c r="A114" s="112" t="s">
        <v>3185</v>
      </c>
      <c r="B114" s="112">
        <v>14</v>
      </c>
      <c r="C114" s="117">
        <v>0.0014060109086230668</v>
      </c>
      <c r="D114" s="112" t="s">
        <v>4760</v>
      </c>
      <c r="E114" s="112" t="b">
        <v>0</v>
      </c>
      <c r="F114" s="112" t="b">
        <v>0</v>
      </c>
      <c r="G114" s="112" t="b">
        <v>0</v>
      </c>
    </row>
    <row r="115" spans="1:7" ht="15">
      <c r="A115" s="112" t="s">
        <v>3186</v>
      </c>
      <c r="B115" s="112">
        <v>14</v>
      </c>
      <c r="C115" s="117">
        <v>0.0014060109086230668</v>
      </c>
      <c r="D115" s="112" t="s">
        <v>4760</v>
      </c>
      <c r="E115" s="112" t="b">
        <v>0</v>
      </c>
      <c r="F115" s="112" t="b">
        <v>0</v>
      </c>
      <c r="G115" s="112" t="b">
        <v>0</v>
      </c>
    </row>
    <row r="116" spans="1:7" ht="15">
      <c r="A116" s="112" t="s">
        <v>3187</v>
      </c>
      <c r="B116" s="112">
        <v>14</v>
      </c>
      <c r="C116" s="117">
        <v>0.001225126204919234</v>
      </c>
      <c r="D116" s="112" t="s">
        <v>4760</v>
      </c>
      <c r="E116" s="112" t="b">
        <v>0</v>
      </c>
      <c r="F116" s="112" t="b">
        <v>0</v>
      </c>
      <c r="G116" s="112" t="b">
        <v>0</v>
      </c>
    </row>
    <row r="117" spans="1:7" ht="15">
      <c r="A117" s="112" t="s">
        <v>3188</v>
      </c>
      <c r="B117" s="112">
        <v>14</v>
      </c>
      <c r="C117" s="117">
        <v>0.0011563570322118757</v>
      </c>
      <c r="D117" s="112" t="s">
        <v>4760</v>
      </c>
      <c r="E117" s="112" t="b">
        <v>0</v>
      </c>
      <c r="F117" s="112" t="b">
        <v>0</v>
      </c>
      <c r="G117" s="112" t="b">
        <v>0</v>
      </c>
    </row>
    <row r="118" spans="1:7" ht="15">
      <c r="A118" s="112" t="s">
        <v>3189</v>
      </c>
      <c r="B118" s="112">
        <v>14</v>
      </c>
      <c r="C118" s="117">
        <v>0.0011563570322118757</v>
      </c>
      <c r="D118" s="112" t="s">
        <v>4760</v>
      </c>
      <c r="E118" s="112" t="b">
        <v>0</v>
      </c>
      <c r="F118" s="112" t="b">
        <v>0</v>
      </c>
      <c r="G118" s="112" t="b">
        <v>0</v>
      </c>
    </row>
    <row r="119" spans="1:7" ht="15">
      <c r="A119" s="112" t="s">
        <v>3190</v>
      </c>
      <c r="B119" s="112">
        <v>14</v>
      </c>
      <c r="C119" s="117">
        <v>0.0011563570322118757</v>
      </c>
      <c r="D119" s="112" t="s">
        <v>4760</v>
      </c>
      <c r="E119" s="112" t="b">
        <v>0</v>
      </c>
      <c r="F119" s="112" t="b">
        <v>0</v>
      </c>
      <c r="G119" s="112" t="b">
        <v>0</v>
      </c>
    </row>
    <row r="120" spans="1:7" ht="15">
      <c r="A120" s="112" t="s">
        <v>3191</v>
      </c>
      <c r="B120" s="112">
        <v>14</v>
      </c>
      <c r="C120" s="117">
        <v>0.0014655814756263403</v>
      </c>
      <c r="D120" s="112" t="s">
        <v>4760</v>
      </c>
      <c r="E120" s="112" t="b">
        <v>0</v>
      </c>
      <c r="F120" s="112" t="b">
        <v>0</v>
      </c>
      <c r="G120" s="112" t="b">
        <v>0</v>
      </c>
    </row>
    <row r="121" spans="1:7" ht="15">
      <c r="A121" s="112" t="s">
        <v>3192</v>
      </c>
      <c r="B121" s="112">
        <v>14</v>
      </c>
      <c r="C121" s="117">
        <v>0.0014655814756263403</v>
      </c>
      <c r="D121" s="112" t="s">
        <v>4760</v>
      </c>
      <c r="E121" s="112" t="b">
        <v>0</v>
      </c>
      <c r="F121" s="112" t="b">
        <v>1</v>
      </c>
      <c r="G121" s="112" t="b">
        <v>0</v>
      </c>
    </row>
    <row r="122" spans="1:7" ht="15">
      <c r="A122" s="112" t="s">
        <v>3193</v>
      </c>
      <c r="B122" s="112">
        <v>14</v>
      </c>
      <c r="C122" s="117">
        <v>0.0014655814756263403</v>
      </c>
      <c r="D122" s="112" t="s">
        <v>4760</v>
      </c>
      <c r="E122" s="112" t="b">
        <v>0</v>
      </c>
      <c r="F122" s="112" t="b">
        <v>0</v>
      </c>
      <c r="G122" s="112" t="b">
        <v>0</v>
      </c>
    </row>
    <row r="123" spans="1:7" ht="15">
      <c r="A123" s="112" t="s">
        <v>3194</v>
      </c>
      <c r="B123" s="112">
        <v>14</v>
      </c>
      <c r="C123" s="117">
        <v>0.001225126204919234</v>
      </c>
      <c r="D123" s="112" t="s">
        <v>4760</v>
      </c>
      <c r="E123" s="112" t="b">
        <v>0</v>
      </c>
      <c r="F123" s="112" t="b">
        <v>0</v>
      </c>
      <c r="G123" s="112" t="b">
        <v>0</v>
      </c>
    </row>
    <row r="124" spans="1:7" ht="15">
      <c r="A124" s="112" t="s">
        <v>3195</v>
      </c>
      <c r="B124" s="112">
        <v>14</v>
      </c>
      <c r="C124" s="117">
        <v>0.0011563570322118757</v>
      </c>
      <c r="D124" s="112" t="s">
        <v>4760</v>
      </c>
      <c r="E124" s="112" t="b">
        <v>0</v>
      </c>
      <c r="F124" s="112" t="b">
        <v>0</v>
      </c>
      <c r="G124" s="112" t="b">
        <v>0</v>
      </c>
    </row>
    <row r="125" spans="1:7" ht="15">
      <c r="A125" s="112" t="s">
        <v>3196</v>
      </c>
      <c r="B125" s="112">
        <v>14</v>
      </c>
      <c r="C125" s="117">
        <v>0.0013064628726620433</v>
      </c>
      <c r="D125" s="112" t="s">
        <v>4760</v>
      </c>
      <c r="E125" s="112" t="b">
        <v>1</v>
      </c>
      <c r="F125" s="112" t="b">
        <v>0</v>
      </c>
      <c r="G125" s="112" t="b">
        <v>0</v>
      </c>
    </row>
    <row r="126" spans="1:7" ht="15">
      <c r="A126" s="112" t="s">
        <v>3197</v>
      </c>
      <c r="B126" s="112">
        <v>14</v>
      </c>
      <c r="C126" s="117">
        <v>0.0011563570322118757</v>
      </c>
      <c r="D126" s="112" t="s">
        <v>4760</v>
      </c>
      <c r="E126" s="112" t="b">
        <v>0</v>
      </c>
      <c r="F126" s="112" t="b">
        <v>0</v>
      </c>
      <c r="G126" s="112" t="b">
        <v>0</v>
      </c>
    </row>
    <row r="127" spans="1:7" ht="15">
      <c r="A127" s="112" t="s">
        <v>3198</v>
      </c>
      <c r="B127" s="112">
        <v>14</v>
      </c>
      <c r="C127" s="117">
        <v>0.001263943422062942</v>
      </c>
      <c r="D127" s="112" t="s">
        <v>4760</v>
      </c>
      <c r="E127" s="112" t="b">
        <v>0</v>
      </c>
      <c r="F127" s="112" t="b">
        <v>0</v>
      </c>
      <c r="G127" s="112" t="b">
        <v>0</v>
      </c>
    </row>
    <row r="128" spans="1:7" ht="15">
      <c r="A128" s="112" t="s">
        <v>3199</v>
      </c>
      <c r="B128" s="112">
        <v>14</v>
      </c>
      <c r="C128" s="117">
        <v>0.0011894178266355032</v>
      </c>
      <c r="D128" s="112" t="s">
        <v>4760</v>
      </c>
      <c r="E128" s="112" t="b">
        <v>0</v>
      </c>
      <c r="F128" s="112" t="b">
        <v>0</v>
      </c>
      <c r="G128" s="112" t="b">
        <v>0</v>
      </c>
    </row>
    <row r="129" spans="1:7" ht="15">
      <c r="A129" s="112" t="s">
        <v>3200</v>
      </c>
      <c r="B129" s="112">
        <v>14</v>
      </c>
      <c r="C129" s="117">
        <v>0.0015343506483336984</v>
      </c>
      <c r="D129" s="112" t="s">
        <v>4760</v>
      </c>
      <c r="E129" s="112" t="b">
        <v>0</v>
      </c>
      <c r="F129" s="112" t="b">
        <v>0</v>
      </c>
      <c r="G129" s="112" t="b">
        <v>0</v>
      </c>
    </row>
    <row r="130" spans="1:7" ht="15">
      <c r="A130" s="112" t="s">
        <v>3201</v>
      </c>
      <c r="B130" s="112">
        <v>13</v>
      </c>
      <c r="C130" s="117">
        <v>0.001104459410447253</v>
      </c>
      <c r="D130" s="112" t="s">
        <v>4760</v>
      </c>
      <c r="E130" s="112" t="b">
        <v>0</v>
      </c>
      <c r="F130" s="112" t="b">
        <v>0</v>
      </c>
      <c r="G130" s="112" t="b">
        <v>0</v>
      </c>
    </row>
    <row r="131" spans="1:7" ht="15">
      <c r="A131" s="112" t="s">
        <v>3202</v>
      </c>
      <c r="B131" s="112">
        <v>13</v>
      </c>
      <c r="C131" s="117">
        <v>0.001104459410447253</v>
      </c>
      <c r="D131" s="112" t="s">
        <v>4760</v>
      </c>
      <c r="E131" s="112" t="b">
        <v>0</v>
      </c>
      <c r="F131" s="112" t="b">
        <v>0</v>
      </c>
      <c r="G131" s="112" t="b">
        <v>0</v>
      </c>
    </row>
    <row r="132" spans="1:7" ht="15">
      <c r="A132" s="112" t="s">
        <v>3203</v>
      </c>
      <c r="B132" s="112">
        <v>13</v>
      </c>
      <c r="C132" s="117">
        <v>0.001104459410447253</v>
      </c>
      <c r="D132" s="112" t="s">
        <v>4760</v>
      </c>
      <c r="E132" s="112" t="b">
        <v>0</v>
      </c>
      <c r="F132" s="112" t="b">
        <v>0</v>
      </c>
      <c r="G132" s="112" t="b">
        <v>0</v>
      </c>
    </row>
    <row r="133" spans="1:7" ht="15">
      <c r="A133" s="112" t="s">
        <v>3204</v>
      </c>
      <c r="B133" s="112">
        <v>13</v>
      </c>
      <c r="C133" s="117">
        <v>0.001104459410447253</v>
      </c>
      <c r="D133" s="112" t="s">
        <v>4760</v>
      </c>
      <c r="E133" s="112" t="b">
        <v>0</v>
      </c>
      <c r="F133" s="112" t="b">
        <v>0</v>
      </c>
      <c r="G133" s="112" t="b">
        <v>0</v>
      </c>
    </row>
    <row r="134" spans="1:7" ht="15">
      <c r="A134" s="112" t="s">
        <v>3205</v>
      </c>
      <c r="B134" s="112">
        <v>13</v>
      </c>
      <c r="C134" s="117">
        <v>0.0011376171902821458</v>
      </c>
      <c r="D134" s="112" t="s">
        <v>4760</v>
      </c>
      <c r="E134" s="112" t="b">
        <v>0</v>
      </c>
      <c r="F134" s="112" t="b">
        <v>0</v>
      </c>
      <c r="G134" s="112" t="b">
        <v>0</v>
      </c>
    </row>
    <row r="135" spans="1:7" ht="15">
      <c r="A135" s="112" t="s">
        <v>3206</v>
      </c>
      <c r="B135" s="112">
        <v>13</v>
      </c>
      <c r="C135" s="117">
        <v>0.001104459410447253</v>
      </c>
      <c r="D135" s="112" t="s">
        <v>4760</v>
      </c>
      <c r="E135" s="112" t="b">
        <v>0</v>
      </c>
      <c r="F135" s="112" t="b">
        <v>0</v>
      </c>
      <c r="G135" s="112" t="b">
        <v>0</v>
      </c>
    </row>
    <row r="136" spans="1:7" ht="15">
      <c r="A136" s="112" t="s">
        <v>3207</v>
      </c>
      <c r="B136" s="112">
        <v>13</v>
      </c>
      <c r="C136" s="117">
        <v>0.001104459410447253</v>
      </c>
      <c r="D136" s="112" t="s">
        <v>4760</v>
      </c>
      <c r="E136" s="112" t="b">
        <v>0</v>
      </c>
      <c r="F136" s="112" t="b">
        <v>0</v>
      </c>
      <c r="G136" s="112" t="b">
        <v>0</v>
      </c>
    </row>
    <row r="137" spans="1:7" ht="15">
      <c r="A137" s="112" t="s">
        <v>3208</v>
      </c>
      <c r="B137" s="112">
        <v>13</v>
      </c>
      <c r="C137" s="117">
        <v>0.001104459410447253</v>
      </c>
      <c r="D137" s="112" t="s">
        <v>4760</v>
      </c>
      <c r="E137" s="112" t="b">
        <v>0</v>
      </c>
      <c r="F137" s="112" t="b">
        <v>0</v>
      </c>
      <c r="G137" s="112" t="b">
        <v>0</v>
      </c>
    </row>
    <row r="138" spans="1:7" ht="15">
      <c r="A138" s="112" t="s">
        <v>3209</v>
      </c>
      <c r="B138" s="112">
        <v>13</v>
      </c>
      <c r="C138" s="117">
        <v>0.0012131440960433258</v>
      </c>
      <c r="D138" s="112" t="s">
        <v>4760</v>
      </c>
      <c r="E138" s="112" t="b">
        <v>0</v>
      </c>
      <c r="F138" s="112" t="b">
        <v>0</v>
      </c>
      <c r="G138" s="112" t="b">
        <v>0</v>
      </c>
    </row>
    <row r="139" spans="1:7" ht="15">
      <c r="A139" s="112" t="s">
        <v>3210</v>
      </c>
      <c r="B139" s="112">
        <v>13</v>
      </c>
      <c r="C139" s="117">
        <v>0.0011376171902821458</v>
      </c>
      <c r="D139" s="112" t="s">
        <v>4760</v>
      </c>
      <c r="E139" s="112" t="b">
        <v>0</v>
      </c>
      <c r="F139" s="112" t="b">
        <v>0</v>
      </c>
      <c r="G139" s="112" t="b">
        <v>0</v>
      </c>
    </row>
    <row r="140" spans="1:7" ht="15">
      <c r="A140" s="112" t="s">
        <v>3211</v>
      </c>
      <c r="B140" s="112">
        <v>13</v>
      </c>
      <c r="C140" s="117">
        <v>0.001360897084510173</v>
      </c>
      <c r="D140" s="112" t="s">
        <v>4760</v>
      </c>
      <c r="E140" s="112" t="b">
        <v>0</v>
      </c>
      <c r="F140" s="112" t="b">
        <v>0</v>
      </c>
      <c r="G140" s="112" t="b">
        <v>0</v>
      </c>
    </row>
    <row r="141" spans="1:7" ht="15">
      <c r="A141" s="112" t="s">
        <v>3212</v>
      </c>
      <c r="B141" s="112">
        <v>13</v>
      </c>
      <c r="C141" s="117">
        <v>0.0012131440960433258</v>
      </c>
      <c r="D141" s="112" t="s">
        <v>4760</v>
      </c>
      <c r="E141" s="112" t="b">
        <v>0</v>
      </c>
      <c r="F141" s="112" t="b">
        <v>0</v>
      </c>
      <c r="G141" s="112" t="b">
        <v>0</v>
      </c>
    </row>
    <row r="142" spans="1:7" ht="15">
      <c r="A142" s="112" t="s">
        <v>3213</v>
      </c>
      <c r="B142" s="112">
        <v>12</v>
      </c>
      <c r="C142" s="117">
        <v>0.0010833800760539501</v>
      </c>
      <c r="D142" s="112" t="s">
        <v>4760</v>
      </c>
      <c r="E142" s="112" t="b">
        <v>0</v>
      </c>
      <c r="F142" s="112" t="b">
        <v>0</v>
      </c>
      <c r="G142" s="112" t="b">
        <v>0</v>
      </c>
    </row>
    <row r="143" spans="1:7" ht="15">
      <c r="A143" s="112" t="s">
        <v>3214</v>
      </c>
      <c r="B143" s="112">
        <v>12</v>
      </c>
      <c r="C143" s="117">
        <v>0.0010501081756450574</v>
      </c>
      <c r="D143" s="112" t="s">
        <v>4760</v>
      </c>
      <c r="E143" s="112" t="b">
        <v>0</v>
      </c>
      <c r="F143" s="112" t="b">
        <v>0</v>
      </c>
      <c r="G143" s="112" t="b">
        <v>0</v>
      </c>
    </row>
    <row r="144" spans="1:7" ht="15">
      <c r="A144" s="112" t="s">
        <v>3215</v>
      </c>
      <c r="B144" s="112">
        <v>12</v>
      </c>
      <c r="C144" s="117">
        <v>0.001160113666825599</v>
      </c>
      <c r="D144" s="112" t="s">
        <v>4760</v>
      </c>
      <c r="E144" s="112" t="b">
        <v>0</v>
      </c>
      <c r="F144" s="112" t="b">
        <v>0</v>
      </c>
      <c r="G144" s="112" t="b">
        <v>0</v>
      </c>
    </row>
    <row r="145" spans="1:7" ht="15">
      <c r="A145" s="112" t="s">
        <v>3216</v>
      </c>
      <c r="B145" s="112">
        <v>12</v>
      </c>
      <c r="C145" s="117">
        <v>0.0010833800760539501</v>
      </c>
      <c r="D145" s="112" t="s">
        <v>4760</v>
      </c>
      <c r="E145" s="112" t="b">
        <v>0</v>
      </c>
      <c r="F145" s="112" t="b">
        <v>0</v>
      </c>
      <c r="G145" s="112" t="b">
        <v>0</v>
      </c>
    </row>
    <row r="146" spans="1:7" ht="15">
      <c r="A146" s="112" t="s">
        <v>3217</v>
      </c>
      <c r="B146" s="112">
        <v>12</v>
      </c>
      <c r="C146" s="117">
        <v>0.0012051522073912</v>
      </c>
      <c r="D146" s="112" t="s">
        <v>4760</v>
      </c>
      <c r="E146" s="112" t="b">
        <v>0</v>
      </c>
      <c r="F146" s="112" t="b">
        <v>0</v>
      </c>
      <c r="G146" s="112" t="b">
        <v>0</v>
      </c>
    </row>
    <row r="147" spans="1:7" ht="15">
      <c r="A147" s="112" t="s">
        <v>3218</v>
      </c>
      <c r="B147" s="112">
        <v>12</v>
      </c>
      <c r="C147" s="117">
        <v>0.0010833800760539501</v>
      </c>
      <c r="D147" s="112" t="s">
        <v>4760</v>
      </c>
      <c r="E147" s="112" t="b">
        <v>0</v>
      </c>
      <c r="F147" s="112" t="b">
        <v>0</v>
      </c>
      <c r="G147" s="112" t="b">
        <v>0</v>
      </c>
    </row>
    <row r="148" spans="1:7" ht="15">
      <c r="A148" s="112" t="s">
        <v>3219</v>
      </c>
      <c r="B148" s="112">
        <v>12</v>
      </c>
      <c r="C148" s="117">
        <v>0.0010833800760539501</v>
      </c>
      <c r="D148" s="112" t="s">
        <v>4760</v>
      </c>
      <c r="E148" s="112" t="b">
        <v>0</v>
      </c>
      <c r="F148" s="112" t="b">
        <v>0</v>
      </c>
      <c r="G148" s="112" t="b">
        <v>0</v>
      </c>
    </row>
    <row r="149" spans="1:7" ht="15">
      <c r="A149" s="112" t="s">
        <v>3220</v>
      </c>
      <c r="B149" s="112">
        <v>12</v>
      </c>
      <c r="C149" s="117">
        <v>0.0010833800760539501</v>
      </c>
      <c r="D149" s="112" t="s">
        <v>4760</v>
      </c>
      <c r="E149" s="112" t="b">
        <v>0</v>
      </c>
      <c r="F149" s="112" t="b">
        <v>0</v>
      </c>
      <c r="G149" s="112" t="b">
        <v>0</v>
      </c>
    </row>
    <row r="150" spans="1:7" ht="15">
      <c r="A150" s="112" t="s">
        <v>3221</v>
      </c>
      <c r="B150" s="112">
        <v>12</v>
      </c>
      <c r="C150" s="117">
        <v>0.0010833800760539501</v>
      </c>
      <c r="D150" s="112" t="s">
        <v>4760</v>
      </c>
      <c r="E150" s="112" t="b">
        <v>0</v>
      </c>
      <c r="F150" s="112" t="b">
        <v>0</v>
      </c>
      <c r="G150" s="112" t="b">
        <v>0</v>
      </c>
    </row>
    <row r="151" spans="1:7" ht="15">
      <c r="A151" s="112" t="s">
        <v>3222</v>
      </c>
      <c r="B151" s="112">
        <v>12</v>
      </c>
      <c r="C151" s="117">
        <v>0.0011198253194246084</v>
      </c>
      <c r="D151" s="112" t="s">
        <v>4760</v>
      </c>
      <c r="E151" s="112" t="b">
        <v>0</v>
      </c>
      <c r="F151" s="112" t="b">
        <v>0</v>
      </c>
      <c r="G151" s="112" t="b">
        <v>0</v>
      </c>
    </row>
    <row r="152" spans="1:7" ht="15">
      <c r="A152" s="112" t="s">
        <v>3223</v>
      </c>
      <c r="B152" s="112">
        <v>12</v>
      </c>
      <c r="C152" s="117">
        <v>0.0015802072214984252</v>
      </c>
      <c r="D152" s="112" t="s">
        <v>4760</v>
      </c>
      <c r="E152" s="112" t="b">
        <v>0</v>
      </c>
      <c r="F152" s="112" t="b">
        <v>0</v>
      </c>
      <c r="G152" s="112" t="b">
        <v>0</v>
      </c>
    </row>
    <row r="153" spans="1:7" ht="15">
      <c r="A153" s="112" t="s">
        <v>3224</v>
      </c>
      <c r="B153" s="112">
        <v>12</v>
      </c>
      <c r="C153" s="117">
        <v>0.0010501081756450574</v>
      </c>
      <c r="D153" s="112" t="s">
        <v>4760</v>
      </c>
      <c r="E153" s="112" t="b">
        <v>0</v>
      </c>
      <c r="F153" s="112" t="b">
        <v>0</v>
      </c>
      <c r="G153" s="112" t="b">
        <v>0</v>
      </c>
    </row>
    <row r="154" spans="1:7" ht="15">
      <c r="A154" s="112" t="s">
        <v>3225</v>
      </c>
      <c r="B154" s="112">
        <v>12</v>
      </c>
      <c r="C154" s="117">
        <v>0.0017352512532445676</v>
      </c>
      <c r="D154" s="112" t="s">
        <v>4760</v>
      </c>
      <c r="E154" s="112" t="b">
        <v>0</v>
      </c>
      <c r="F154" s="112" t="b">
        <v>0</v>
      </c>
      <c r="G154" s="112" t="b">
        <v>0</v>
      </c>
    </row>
    <row r="155" spans="1:7" ht="15">
      <c r="A155" s="112" t="s">
        <v>3226</v>
      </c>
      <c r="B155" s="112">
        <v>12</v>
      </c>
      <c r="C155" s="117">
        <v>0.0010833800760539501</v>
      </c>
      <c r="D155" s="112" t="s">
        <v>4760</v>
      </c>
      <c r="E155" s="112" t="b">
        <v>0</v>
      </c>
      <c r="F155" s="112" t="b">
        <v>0</v>
      </c>
      <c r="G155" s="112" t="b">
        <v>0</v>
      </c>
    </row>
    <row r="156" spans="1:7" ht="15">
      <c r="A156" s="112" t="s">
        <v>3227</v>
      </c>
      <c r="B156" s="112">
        <v>12</v>
      </c>
      <c r="C156" s="117">
        <v>0.0013151576985717414</v>
      </c>
      <c r="D156" s="112" t="s">
        <v>4760</v>
      </c>
      <c r="E156" s="112" t="b">
        <v>0</v>
      </c>
      <c r="F156" s="112" t="b">
        <v>0</v>
      </c>
      <c r="G156" s="112" t="b">
        <v>0</v>
      </c>
    </row>
    <row r="157" spans="1:7" ht="15">
      <c r="A157" s="112" t="s">
        <v>3228</v>
      </c>
      <c r="B157" s="112">
        <v>12</v>
      </c>
      <c r="C157" s="117">
        <v>0.0012051522073912</v>
      </c>
      <c r="D157" s="112" t="s">
        <v>4760</v>
      </c>
      <c r="E157" s="112" t="b">
        <v>0</v>
      </c>
      <c r="F157" s="112" t="b">
        <v>0</v>
      </c>
      <c r="G157" s="112" t="b">
        <v>0</v>
      </c>
    </row>
    <row r="158" spans="1:7" ht="15">
      <c r="A158" s="112" t="s">
        <v>3229</v>
      </c>
      <c r="B158" s="112">
        <v>12</v>
      </c>
      <c r="C158" s="117">
        <v>0.0015802072214984252</v>
      </c>
      <c r="D158" s="112" t="s">
        <v>4760</v>
      </c>
      <c r="E158" s="112" t="b">
        <v>0</v>
      </c>
      <c r="F158" s="112" t="b">
        <v>0</v>
      </c>
      <c r="G158" s="112" t="b">
        <v>0</v>
      </c>
    </row>
    <row r="159" spans="1:7" ht="15">
      <c r="A159" s="112" t="s">
        <v>3230</v>
      </c>
      <c r="B159" s="112">
        <v>12</v>
      </c>
      <c r="C159" s="117">
        <v>0.0010833800760539501</v>
      </c>
      <c r="D159" s="112" t="s">
        <v>4760</v>
      </c>
      <c r="E159" s="112" t="b">
        <v>0</v>
      </c>
      <c r="F159" s="112" t="b">
        <v>0</v>
      </c>
      <c r="G159" s="112" t="b">
        <v>0</v>
      </c>
    </row>
    <row r="160" spans="1:7" ht="15">
      <c r="A160" s="112" t="s">
        <v>3231</v>
      </c>
      <c r="B160" s="112">
        <v>12</v>
      </c>
      <c r="C160" s="117">
        <v>0.001160113666825599</v>
      </c>
      <c r="D160" s="112" t="s">
        <v>4760</v>
      </c>
      <c r="E160" s="112" t="b">
        <v>0</v>
      </c>
      <c r="F160" s="112" t="b">
        <v>0</v>
      </c>
      <c r="G160" s="112" t="b">
        <v>0</v>
      </c>
    </row>
    <row r="161" spans="1:7" ht="15">
      <c r="A161" s="112" t="s">
        <v>3232</v>
      </c>
      <c r="B161" s="112">
        <v>12</v>
      </c>
      <c r="C161" s="117">
        <v>0.0013151576985717414</v>
      </c>
      <c r="D161" s="112" t="s">
        <v>4760</v>
      </c>
      <c r="E161" s="112" t="b">
        <v>0</v>
      </c>
      <c r="F161" s="112" t="b">
        <v>0</v>
      </c>
      <c r="G161" s="112" t="b">
        <v>0</v>
      </c>
    </row>
    <row r="162" spans="1:7" ht="15">
      <c r="A162" s="112" t="s">
        <v>3233</v>
      </c>
      <c r="B162" s="112">
        <v>12</v>
      </c>
      <c r="C162" s="117">
        <v>0.0014702017303178836</v>
      </c>
      <c r="D162" s="112" t="s">
        <v>4760</v>
      </c>
      <c r="E162" s="112" t="b">
        <v>0</v>
      </c>
      <c r="F162" s="112" t="b">
        <v>0</v>
      </c>
      <c r="G162" s="112" t="b">
        <v>0</v>
      </c>
    </row>
    <row r="163" spans="1:7" ht="15">
      <c r="A163" s="112" t="s">
        <v>3234</v>
      </c>
      <c r="B163" s="112">
        <v>12</v>
      </c>
      <c r="C163" s="117">
        <v>0.0020003007761712514</v>
      </c>
      <c r="D163" s="112" t="s">
        <v>4760</v>
      </c>
      <c r="E163" s="112" t="b">
        <v>0</v>
      </c>
      <c r="F163" s="112" t="b">
        <v>0</v>
      </c>
      <c r="G163" s="112" t="b">
        <v>0</v>
      </c>
    </row>
    <row r="164" spans="1:7" ht="15">
      <c r="A164" s="112" t="s">
        <v>3235</v>
      </c>
      <c r="B164" s="112">
        <v>12</v>
      </c>
      <c r="C164" s="117">
        <v>0.0017352512532445676</v>
      </c>
      <c r="D164" s="112" t="s">
        <v>4760</v>
      </c>
      <c r="E164" s="112" t="b">
        <v>0</v>
      </c>
      <c r="F164" s="112" t="b">
        <v>0</v>
      </c>
      <c r="G164" s="112" t="b">
        <v>0</v>
      </c>
    </row>
    <row r="165" spans="1:7" ht="15">
      <c r="A165" s="112" t="s">
        <v>3236</v>
      </c>
      <c r="B165" s="112">
        <v>12</v>
      </c>
      <c r="C165" s="117">
        <v>0.0020003007761712514</v>
      </c>
      <c r="D165" s="112" t="s">
        <v>4760</v>
      </c>
      <c r="E165" s="112" t="b">
        <v>0</v>
      </c>
      <c r="F165" s="112" t="b">
        <v>0</v>
      </c>
      <c r="G165" s="112" t="b">
        <v>0</v>
      </c>
    </row>
    <row r="166" spans="1:7" ht="15">
      <c r="A166" s="112" t="s">
        <v>3237</v>
      </c>
      <c r="B166" s="112">
        <v>11</v>
      </c>
      <c r="C166" s="117">
        <v>0.0009930984030494543</v>
      </c>
      <c r="D166" s="112" t="s">
        <v>4760</v>
      </c>
      <c r="E166" s="112" t="b">
        <v>0</v>
      </c>
      <c r="F166" s="112" t="b">
        <v>0</v>
      </c>
      <c r="G166" s="112" t="b">
        <v>0</v>
      </c>
    </row>
    <row r="167" spans="1:7" ht="15">
      <c r="A167" s="112" t="s">
        <v>3238</v>
      </c>
      <c r="B167" s="112">
        <v>11</v>
      </c>
      <c r="C167" s="117">
        <v>0.0009930984030494543</v>
      </c>
      <c r="D167" s="112" t="s">
        <v>4760</v>
      </c>
      <c r="E167" s="112" t="b">
        <v>0</v>
      </c>
      <c r="F167" s="112" t="b">
        <v>0</v>
      </c>
      <c r="G167" s="112" t="b">
        <v>0</v>
      </c>
    </row>
    <row r="168" spans="1:7" ht="15">
      <c r="A168" s="112" t="s">
        <v>3239</v>
      </c>
      <c r="B168" s="112">
        <v>11</v>
      </c>
      <c r="C168" s="117">
        <v>0.0010634375279234658</v>
      </c>
      <c r="D168" s="112" t="s">
        <v>4760</v>
      </c>
      <c r="E168" s="112" t="b">
        <v>0</v>
      </c>
      <c r="F168" s="112" t="b">
        <v>0</v>
      </c>
      <c r="G168" s="112" t="b">
        <v>0</v>
      </c>
    </row>
    <row r="169" spans="1:7" ht="15">
      <c r="A169" s="112" t="s">
        <v>3240</v>
      </c>
      <c r="B169" s="112">
        <v>11</v>
      </c>
      <c r="C169" s="117">
        <v>0.0009930984030494543</v>
      </c>
      <c r="D169" s="112" t="s">
        <v>4760</v>
      </c>
      <c r="E169" s="112" t="b">
        <v>0</v>
      </c>
      <c r="F169" s="112" t="b">
        <v>0</v>
      </c>
      <c r="G169" s="112" t="b">
        <v>0</v>
      </c>
    </row>
    <row r="170" spans="1:7" ht="15">
      <c r="A170" s="112" t="s">
        <v>3241</v>
      </c>
      <c r="B170" s="112">
        <v>11</v>
      </c>
      <c r="C170" s="117">
        <v>0.0010265065428058911</v>
      </c>
      <c r="D170" s="112" t="s">
        <v>4760</v>
      </c>
      <c r="E170" s="112" t="b">
        <v>0</v>
      </c>
      <c r="F170" s="112" t="b">
        <v>0</v>
      </c>
      <c r="G170" s="112" t="b">
        <v>0</v>
      </c>
    </row>
    <row r="171" spans="1:7" ht="15">
      <c r="A171" s="112" t="s">
        <v>3242</v>
      </c>
      <c r="B171" s="112">
        <v>11</v>
      </c>
      <c r="C171" s="117">
        <v>0.0010265065428058911</v>
      </c>
      <c r="D171" s="112" t="s">
        <v>4760</v>
      </c>
      <c r="E171" s="112" t="b">
        <v>0</v>
      </c>
      <c r="F171" s="112" t="b">
        <v>0</v>
      </c>
      <c r="G171" s="112" t="b">
        <v>0</v>
      </c>
    </row>
    <row r="172" spans="1:7" ht="15">
      <c r="A172" s="112" t="s">
        <v>3243</v>
      </c>
      <c r="B172" s="112">
        <v>11</v>
      </c>
      <c r="C172" s="117">
        <v>0.0010265065428058911</v>
      </c>
      <c r="D172" s="112" t="s">
        <v>4760</v>
      </c>
      <c r="E172" s="112" t="b">
        <v>0</v>
      </c>
      <c r="F172" s="112" t="b">
        <v>0</v>
      </c>
      <c r="G172" s="112" t="b">
        <v>0</v>
      </c>
    </row>
    <row r="173" spans="1:7" ht="15">
      <c r="A173" s="112" t="s">
        <v>3244</v>
      </c>
      <c r="B173" s="112">
        <v>11</v>
      </c>
      <c r="C173" s="117">
        <v>0.0009930984030494543</v>
      </c>
      <c r="D173" s="112" t="s">
        <v>4760</v>
      </c>
      <c r="E173" s="112" t="b">
        <v>0</v>
      </c>
      <c r="F173" s="112" t="b">
        <v>0</v>
      </c>
      <c r="G173" s="112" t="b">
        <v>0</v>
      </c>
    </row>
    <row r="174" spans="1:7" ht="15">
      <c r="A174" s="112" t="s">
        <v>3245</v>
      </c>
      <c r="B174" s="112">
        <v>11</v>
      </c>
      <c r="C174" s="117">
        <v>0.0015906469821408537</v>
      </c>
      <c r="D174" s="112" t="s">
        <v>4760</v>
      </c>
      <c r="E174" s="112" t="b">
        <v>0</v>
      </c>
      <c r="F174" s="112" t="b">
        <v>0</v>
      </c>
      <c r="G174" s="112" t="b">
        <v>0</v>
      </c>
    </row>
    <row r="175" spans="1:7" ht="15">
      <c r="A175" s="112" t="s">
        <v>3246</v>
      </c>
      <c r="B175" s="112">
        <v>11</v>
      </c>
      <c r="C175" s="117">
        <v>0.0009930984030494543</v>
      </c>
      <c r="D175" s="112" t="s">
        <v>4760</v>
      </c>
      <c r="E175" s="112" t="b">
        <v>0</v>
      </c>
      <c r="F175" s="112" t="b">
        <v>0</v>
      </c>
      <c r="G175" s="112" t="b">
        <v>0</v>
      </c>
    </row>
    <row r="176" spans="1:7" ht="15">
      <c r="A176" s="112" t="s">
        <v>3247</v>
      </c>
      <c r="B176" s="112">
        <v>11</v>
      </c>
      <c r="C176" s="117">
        <v>0.0010265065428058911</v>
      </c>
      <c r="D176" s="112" t="s">
        <v>4760</v>
      </c>
      <c r="E176" s="112" t="b">
        <v>0</v>
      </c>
      <c r="F176" s="112" t="b">
        <v>0</v>
      </c>
      <c r="G176" s="112" t="b">
        <v>0</v>
      </c>
    </row>
    <row r="177" spans="1:7" ht="15">
      <c r="A177" s="112" t="s">
        <v>3248</v>
      </c>
      <c r="B177" s="112">
        <v>11</v>
      </c>
      <c r="C177" s="117">
        <v>0.0010265065428058911</v>
      </c>
      <c r="D177" s="112" t="s">
        <v>4760</v>
      </c>
      <c r="E177" s="112" t="b">
        <v>0</v>
      </c>
      <c r="F177" s="112" t="b">
        <v>0</v>
      </c>
      <c r="G177" s="112" t="b">
        <v>0</v>
      </c>
    </row>
    <row r="178" spans="1:7" ht="15">
      <c r="A178" s="112" t="s">
        <v>3249</v>
      </c>
      <c r="B178" s="112">
        <v>11</v>
      </c>
      <c r="C178" s="117">
        <v>0.0010634375279234658</v>
      </c>
      <c r="D178" s="112" t="s">
        <v>4760</v>
      </c>
      <c r="E178" s="112" t="b">
        <v>0</v>
      </c>
      <c r="F178" s="112" t="b">
        <v>0</v>
      </c>
      <c r="G178" s="112" t="b">
        <v>0</v>
      </c>
    </row>
    <row r="179" spans="1:7" ht="15">
      <c r="A179" s="112" t="s">
        <v>3250</v>
      </c>
      <c r="B179" s="112">
        <v>11</v>
      </c>
      <c r="C179" s="117">
        <v>0.0010265065428058911</v>
      </c>
      <c r="D179" s="112" t="s">
        <v>4760</v>
      </c>
      <c r="E179" s="112" t="b">
        <v>0</v>
      </c>
      <c r="F179" s="112" t="b">
        <v>0</v>
      </c>
      <c r="G179" s="112" t="b">
        <v>0</v>
      </c>
    </row>
    <row r="180" spans="1:7" ht="15">
      <c r="A180" s="112" t="s">
        <v>3251</v>
      </c>
      <c r="B180" s="112">
        <v>11</v>
      </c>
      <c r="C180" s="117">
        <v>0.0010634375279234658</v>
      </c>
      <c r="D180" s="112" t="s">
        <v>4760</v>
      </c>
      <c r="E180" s="112" t="b">
        <v>0</v>
      </c>
      <c r="F180" s="112" t="b">
        <v>0</v>
      </c>
      <c r="G180" s="112" t="b">
        <v>0</v>
      </c>
    </row>
    <row r="181" spans="1:7" ht="15">
      <c r="A181" s="112" t="s">
        <v>3252</v>
      </c>
      <c r="B181" s="112">
        <v>11</v>
      </c>
      <c r="C181" s="117">
        <v>0.0010634375279234658</v>
      </c>
      <c r="D181" s="112" t="s">
        <v>4760</v>
      </c>
      <c r="E181" s="112" t="b">
        <v>0</v>
      </c>
      <c r="F181" s="112" t="b">
        <v>0</v>
      </c>
      <c r="G181" s="112" t="b">
        <v>0</v>
      </c>
    </row>
    <row r="182" spans="1:7" ht="15">
      <c r="A182" s="112" t="s">
        <v>3253</v>
      </c>
      <c r="B182" s="112">
        <v>11</v>
      </c>
      <c r="C182" s="117">
        <v>0.0011515283022778386</v>
      </c>
      <c r="D182" s="112" t="s">
        <v>4760</v>
      </c>
      <c r="E182" s="112" t="b">
        <v>0</v>
      </c>
      <c r="F182" s="112" t="b">
        <v>0</v>
      </c>
      <c r="G182" s="112" t="b">
        <v>0</v>
      </c>
    </row>
    <row r="183" spans="1:7" ht="15">
      <c r="A183" s="112" t="s">
        <v>3254</v>
      </c>
      <c r="B183" s="112">
        <v>11</v>
      </c>
      <c r="C183" s="117">
        <v>0.0010634375279234658</v>
      </c>
      <c r="D183" s="112" t="s">
        <v>4760</v>
      </c>
      <c r="E183" s="112" t="b">
        <v>0</v>
      </c>
      <c r="F183" s="112" t="b">
        <v>0</v>
      </c>
      <c r="G183" s="112" t="b">
        <v>0</v>
      </c>
    </row>
    <row r="184" spans="1:7" ht="15">
      <c r="A184" s="112" t="s">
        <v>3255</v>
      </c>
      <c r="B184" s="112">
        <v>11</v>
      </c>
      <c r="C184" s="117">
        <v>0.0018336090448236473</v>
      </c>
      <c r="D184" s="112" t="s">
        <v>4760</v>
      </c>
      <c r="E184" s="112" t="b">
        <v>0</v>
      </c>
      <c r="F184" s="112" t="b">
        <v>0</v>
      </c>
      <c r="G184" s="112" t="b">
        <v>0</v>
      </c>
    </row>
    <row r="185" spans="1:7" ht="15">
      <c r="A185" s="112" t="s">
        <v>3256</v>
      </c>
      <c r="B185" s="112">
        <v>11</v>
      </c>
      <c r="C185" s="117">
        <v>0.0009930984030494543</v>
      </c>
      <c r="D185" s="112" t="s">
        <v>4760</v>
      </c>
      <c r="E185" s="112" t="b">
        <v>0</v>
      </c>
      <c r="F185" s="112" t="b">
        <v>0</v>
      </c>
      <c r="G185" s="112" t="b">
        <v>0</v>
      </c>
    </row>
    <row r="186" spans="1:7" ht="15">
      <c r="A186" s="112" t="s">
        <v>3257</v>
      </c>
      <c r="B186" s="112">
        <v>11</v>
      </c>
      <c r="C186" s="117">
        <v>0.00134768491945806</v>
      </c>
      <c r="D186" s="112" t="s">
        <v>4760</v>
      </c>
      <c r="E186" s="112" t="b">
        <v>0</v>
      </c>
      <c r="F186" s="112" t="b">
        <v>0</v>
      </c>
      <c r="G186" s="112" t="b">
        <v>0</v>
      </c>
    </row>
    <row r="187" spans="1:7" ht="15">
      <c r="A187" s="112" t="s">
        <v>3258</v>
      </c>
      <c r="B187" s="112">
        <v>10</v>
      </c>
      <c r="C187" s="117">
        <v>0.0009331877661871736</v>
      </c>
      <c r="D187" s="112" t="s">
        <v>4760</v>
      </c>
      <c r="E187" s="112" t="b">
        <v>0</v>
      </c>
      <c r="F187" s="112" t="b">
        <v>0</v>
      </c>
      <c r="G187" s="112" t="b">
        <v>0</v>
      </c>
    </row>
    <row r="188" spans="1:7" ht="15">
      <c r="A188" s="112" t="s">
        <v>3259</v>
      </c>
      <c r="B188" s="112">
        <v>10</v>
      </c>
      <c r="C188" s="117">
        <v>0.0009331877661871736</v>
      </c>
      <c r="D188" s="112" t="s">
        <v>4760</v>
      </c>
      <c r="E188" s="112" t="b">
        <v>1</v>
      </c>
      <c r="F188" s="112" t="b">
        <v>0</v>
      </c>
      <c r="G188" s="112" t="b">
        <v>0</v>
      </c>
    </row>
    <row r="189" spans="1:7" ht="15">
      <c r="A189" s="112" t="s">
        <v>3260</v>
      </c>
      <c r="B189" s="112">
        <v>10</v>
      </c>
      <c r="C189" s="117">
        <v>0.0009667613890213324</v>
      </c>
      <c r="D189" s="112" t="s">
        <v>4760</v>
      </c>
      <c r="E189" s="112" t="b">
        <v>0</v>
      </c>
      <c r="F189" s="112" t="b">
        <v>0</v>
      </c>
      <c r="G189" s="112" t="b">
        <v>0</v>
      </c>
    </row>
    <row r="190" spans="1:7" ht="15">
      <c r="A190" s="112" t="s">
        <v>3261</v>
      </c>
      <c r="B190" s="112">
        <v>10</v>
      </c>
      <c r="C190" s="117">
        <v>0.0009667613890213324</v>
      </c>
      <c r="D190" s="112" t="s">
        <v>4760</v>
      </c>
      <c r="E190" s="112" t="b">
        <v>0</v>
      </c>
      <c r="F190" s="112" t="b">
        <v>0</v>
      </c>
      <c r="G190" s="112" t="b">
        <v>0</v>
      </c>
    </row>
    <row r="191" spans="1:7" ht="15">
      <c r="A191" s="112" t="s">
        <v>3262</v>
      </c>
      <c r="B191" s="112">
        <v>10</v>
      </c>
      <c r="C191" s="117">
        <v>0.0009331877661871736</v>
      </c>
      <c r="D191" s="112" t="s">
        <v>4760</v>
      </c>
      <c r="E191" s="112" t="b">
        <v>1</v>
      </c>
      <c r="F191" s="112" t="b">
        <v>0</v>
      </c>
      <c r="G191" s="112" t="b">
        <v>0</v>
      </c>
    </row>
    <row r="192" spans="1:7" ht="15">
      <c r="A192" s="112" t="s">
        <v>3263</v>
      </c>
      <c r="B192" s="112">
        <v>10</v>
      </c>
      <c r="C192" s="117">
        <v>0.0010959647488097846</v>
      </c>
      <c r="D192" s="112" t="s">
        <v>4760</v>
      </c>
      <c r="E192" s="112" t="b">
        <v>0</v>
      </c>
      <c r="F192" s="112" t="b">
        <v>0</v>
      </c>
      <c r="G192" s="112" t="b">
        <v>0</v>
      </c>
    </row>
    <row r="193" spans="1:7" ht="15">
      <c r="A193" s="112" t="s">
        <v>3264</v>
      </c>
      <c r="B193" s="112">
        <v>10</v>
      </c>
      <c r="C193" s="117">
        <v>0.0009667613890213324</v>
      </c>
      <c r="D193" s="112" t="s">
        <v>4760</v>
      </c>
      <c r="E193" s="112" t="b">
        <v>0</v>
      </c>
      <c r="F193" s="112" t="b">
        <v>0</v>
      </c>
      <c r="G193" s="112" t="b">
        <v>0</v>
      </c>
    </row>
    <row r="194" spans="1:7" ht="15">
      <c r="A194" s="112" t="s">
        <v>3265</v>
      </c>
      <c r="B194" s="112">
        <v>10</v>
      </c>
      <c r="C194" s="117">
        <v>0.0009331877661871736</v>
      </c>
      <c r="D194" s="112" t="s">
        <v>4760</v>
      </c>
      <c r="E194" s="112" t="b">
        <v>0</v>
      </c>
      <c r="F194" s="112" t="b">
        <v>0</v>
      </c>
      <c r="G194" s="112" t="b">
        <v>0</v>
      </c>
    </row>
    <row r="195" spans="1:7" ht="15">
      <c r="A195" s="112" t="s">
        <v>3266</v>
      </c>
      <c r="B195" s="112">
        <v>10</v>
      </c>
      <c r="C195" s="117">
        <v>0.0010468439111616715</v>
      </c>
      <c r="D195" s="112" t="s">
        <v>4760</v>
      </c>
      <c r="E195" s="112" t="b">
        <v>0</v>
      </c>
      <c r="F195" s="112" t="b">
        <v>0</v>
      </c>
      <c r="G195" s="112" t="b">
        <v>0</v>
      </c>
    </row>
    <row r="196" spans="1:7" ht="15">
      <c r="A196" s="112" t="s">
        <v>3267</v>
      </c>
      <c r="B196" s="112">
        <v>10</v>
      </c>
      <c r="C196" s="117">
        <v>0.0009331877661871736</v>
      </c>
      <c r="D196" s="112" t="s">
        <v>4760</v>
      </c>
      <c r="E196" s="112" t="b">
        <v>1</v>
      </c>
      <c r="F196" s="112" t="b">
        <v>0</v>
      </c>
      <c r="G196" s="112" t="b">
        <v>0</v>
      </c>
    </row>
    <row r="197" spans="1:7" ht="15">
      <c r="A197" s="112" t="s">
        <v>3268</v>
      </c>
      <c r="B197" s="112">
        <v>10</v>
      </c>
      <c r="C197" s="117">
        <v>0.0009331877661871736</v>
      </c>
      <c r="D197" s="112" t="s">
        <v>4760</v>
      </c>
      <c r="E197" s="112" t="b">
        <v>0</v>
      </c>
      <c r="F197" s="112" t="b">
        <v>0</v>
      </c>
      <c r="G197" s="112" t="b">
        <v>0</v>
      </c>
    </row>
    <row r="198" spans="1:7" ht="15">
      <c r="A198" s="112" t="s">
        <v>3269</v>
      </c>
      <c r="B198" s="112">
        <v>10</v>
      </c>
      <c r="C198" s="117">
        <v>0.0009331877661871736</v>
      </c>
      <c r="D198" s="112" t="s">
        <v>4760</v>
      </c>
      <c r="E198" s="112" t="b">
        <v>0</v>
      </c>
      <c r="F198" s="112" t="b">
        <v>0</v>
      </c>
      <c r="G198" s="112" t="b">
        <v>0</v>
      </c>
    </row>
    <row r="199" spans="1:7" ht="15">
      <c r="A199" s="112" t="s">
        <v>3270</v>
      </c>
      <c r="B199" s="112">
        <v>10</v>
      </c>
      <c r="C199" s="117">
        <v>0.0009331877661871736</v>
      </c>
      <c r="D199" s="112" t="s">
        <v>4760</v>
      </c>
      <c r="E199" s="112" t="b">
        <v>0</v>
      </c>
      <c r="F199" s="112" t="b">
        <v>0</v>
      </c>
      <c r="G199" s="112" t="b">
        <v>0</v>
      </c>
    </row>
    <row r="200" spans="1:7" ht="15">
      <c r="A200" s="112" t="s">
        <v>3271</v>
      </c>
      <c r="B200" s="112">
        <v>10</v>
      </c>
      <c r="C200" s="117">
        <v>0.0009331877661871736</v>
      </c>
      <c r="D200" s="112" t="s">
        <v>4760</v>
      </c>
      <c r="E200" s="112" t="b">
        <v>0</v>
      </c>
      <c r="F200" s="112" t="b">
        <v>0</v>
      </c>
      <c r="G200" s="112" t="b">
        <v>0</v>
      </c>
    </row>
    <row r="201" spans="1:7" ht="15">
      <c r="A201" s="112" t="s">
        <v>3272</v>
      </c>
      <c r="B201" s="112">
        <v>10</v>
      </c>
      <c r="C201" s="117">
        <v>0.0009331877661871736</v>
      </c>
      <c r="D201" s="112" t="s">
        <v>4760</v>
      </c>
      <c r="E201" s="112" t="b">
        <v>0</v>
      </c>
      <c r="F201" s="112" t="b">
        <v>0</v>
      </c>
      <c r="G201" s="112" t="b">
        <v>0</v>
      </c>
    </row>
    <row r="202" spans="1:7" ht="15">
      <c r="A202" s="112" t="s">
        <v>3273</v>
      </c>
      <c r="B202" s="112">
        <v>10</v>
      </c>
      <c r="C202" s="117">
        <v>0.0009331877661871736</v>
      </c>
      <c r="D202" s="112" t="s">
        <v>4760</v>
      </c>
      <c r="E202" s="112" t="b">
        <v>0</v>
      </c>
      <c r="F202" s="112" t="b">
        <v>0</v>
      </c>
      <c r="G202" s="112" t="b">
        <v>0</v>
      </c>
    </row>
    <row r="203" spans="1:7" ht="15">
      <c r="A203" s="112" t="s">
        <v>3274</v>
      </c>
      <c r="B203" s="112">
        <v>10</v>
      </c>
      <c r="C203" s="117">
        <v>0.0014460427110371398</v>
      </c>
      <c r="D203" s="112" t="s">
        <v>4760</v>
      </c>
      <c r="E203" s="112" t="b">
        <v>0</v>
      </c>
      <c r="F203" s="112" t="b">
        <v>0</v>
      </c>
      <c r="G203" s="112" t="b">
        <v>0</v>
      </c>
    </row>
    <row r="204" spans="1:7" ht="15">
      <c r="A204" s="112" t="s">
        <v>3275</v>
      </c>
      <c r="B204" s="112">
        <v>10</v>
      </c>
      <c r="C204" s="117">
        <v>0.0010042935061593333</v>
      </c>
      <c r="D204" s="112" t="s">
        <v>4760</v>
      </c>
      <c r="E204" s="112" t="b">
        <v>0</v>
      </c>
      <c r="F204" s="112" t="b">
        <v>0</v>
      </c>
      <c r="G204" s="112" t="b">
        <v>0</v>
      </c>
    </row>
    <row r="205" spans="1:7" ht="15">
      <c r="A205" s="112" t="s">
        <v>3276</v>
      </c>
      <c r="B205" s="112">
        <v>10</v>
      </c>
      <c r="C205" s="117">
        <v>0.0011540623686260767</v>
      </c>
      <c r="D205" s="112" t="s">
        <v>4760</v>
      </c>
      <c r="E205" s="112" t="b">
        <v>0</v>
      </c>
      <c r="F205" s="112" t="b">
        <v>0</v>
      </c>
      <c r="G205" s="112" t="b">
        <v>0</v>
      </c>
    </row>
    <row r="206" spans="1:7" ht="15">
      <c r="A206" s="112" t="s">
        <v>3277</v>
      </c>
      <c r="B206" s="112">
        <v>10</v>
      </c>
      <c r="C206" s="117">
        <v>0.0009331877661871736</v>
      </c>
      <c r="D206" s="112" t="s">
        <v>4760</v>
      </c>
      <c r="E206" s="112" t="b">
        <v>0</v>
      </c>
      <c r="F206" s="112" t="b">
        <v>0</v>
      </c>
      <c r="G206" s="112" t="b">
        <v>0</v>
      </c>
    </row>
    <row r="207" spans="1:7" ht="15">
      <c r="A207" s="112" t="s">
        <v>3278</v>
      </c>
      <c r="B207" s="112">
        <v>10</v>
      </c>
      <c r="C207" s="117">
        <v>0.0011540623686260767</v>
      </c>
      <c r="D207" s="112" t="s">
        <v>4760</v>
      </c>
      <c r="E207" s="112" t="b">
        <v>0</v>
      </c>
      <c r="F207" s="112" t="b">
        <v>0</v>
      </c>
      <c r="G207" s="112" t="b">
        <v>0</v>
      </c>
    </row>
    <row r="208" spans="1:7" ht="15">
      <c r="A208" s="112" t="s">
        <v>3279</v>
      </c>
      <c r="B208" s="112">
        <v>10</v>
      </c>
      <c r="C208" s="117">
        <v>0.0010042935061593333</v>
      </c>
      <c r="D208" s="112" t="s">
        <v>4760</v>
      </c>
      <c r="E208" s="112" t="b">
        <v>0</v>
      </c>
      <c r="F208" s="112" t="b">
        <v>0</v>
      </c>
      <c r="G208" s="112" t="b">
        <v>0</v>
      </c>
    </row>
    <row r="209" spans="1:7" ht="15">
      <c r="A209" s="112" t="s">
        <v>3280</v>
      </c>
      <c r="B209" s="112">
        <v>10</v>
      </c>
      <c r="C209" s="117">
        <v>0.0010959647488097846</v>
      </c>
      <c r="D209" s="112" t="s">
        <v>4760</v>
      </c>
      <c r="E209" s="112" t="b">
        <v>0</v>
      </c>
      <c r="F209" s="112" t="b">
        <v>0</v>
      </c>
      <c r="G209" s="112" t="b">
        <v>0</v>
      </c>
    </row>
    <row r="210" spans="1:7" ht="15">
      <c r="A210" s="112" t="s">
        <v>3281</v>
      </c>
      <c r="B210" s="112">
        <v>10</v>
      </c>
      <c r="C210" s="117">
        <v>0.0010468439111616715</v>
      </c>
      <c r="D210" s="112" t="s">
        <v>4760</v>
      </c>
      <c r="E210" s="112" t="b">
        <v>0</v>
      </c>
      <c r="F210" s="112" t="b">
        <v>0</v>
      </c>
      <c r="G210" s="112" t="b">
        <v>0</v>
      </c>
    </row>
    <row r="211" spans="1:7" ht="15">
      <c r="A211" s="112" t="s">
        <v>3282</v>
      </c>
      <c r="B211" s="112">
        <v>9</v>
      </c>
      <c r="C211" s="117">
        <v>0.0008700852501191993</v>
      </c>
      <c r="D211" s="112" t="s">
        <v>4760</v>
      </c>
      <c r="E211" s="112" t="b">
        <v>0</v>
      </c>
      <c r="F211" s="112" t="b">
        <v>0</v>
      </c>
      <c r="G211" s="112" t="b">
        <v>0</v>
      </c>
    </row>
    <row r="212" spans="1:7" ht="15">
      <c r="A212" s="112" t="s">
        <v>3283</v>
      </c>
      <c r="B212" s="112">
        <v>9</v>
      </c>
      <c r="C212" s="117">
        <v>0.0009421595200455043</v>
      </c>
      <c r="D212" s="112" t="s">
        <v>4760</v>
      </c>
      <c r="E212" s="112" t="b">
        <v>0</v>
      </c>
      <c r="F212" s="112" t="b">
        <v>0</v>
      </c>
      <c r="G212" s="112" t="b">
        <v>0</v>
      </c>
    </row>
    <row r="213" spans="1:7" ht="15">
      <c r="A213" s="112" t="s">
        <v>3284</v>
      </c>
      <c r="B213" s="112">
        <v>9</v>
      </c>
      <c r="C213" s="117">
        <v>0.0008700852501191993</v>
      </c>
      <c r="D213" s="112" t="s">
        <v>4760</v>
      </c>
      <c r="E213" s="112" t="b">
        <v>0</v>
      </c>
      <c r="F213" s="112" t="b">
        <v>0</v>
      </c>
      <c r="G213" s="112" t="b">
        <v>0</v>
      </c>
    </row>
    <row r="214" spans="1:7" ht="15">
      <c r="A214" s="112" t="s">
        <v>3285</v>
      </c>
      <c r="B214" s="112">
        <v>9</v>
      </c>
      <c r="C214" s="117">
        <v>0.0009421595200455043</v>
      </c>
      <c r="D214" s="112" t="s">
        <v>4760</v>
      </c>
      <c r="E214" s="112" t="b">
        <v>0</v>
      </c>
      <c r="F214" s="112" t="b">
        <v>0</v>
      </c>
      <c r="G214" s="112" t="b">
        <v>0</v>
      </c>
    </row>
    <row r="215" spans="1:7" ht="15">
      <c r="A215" s="112" t="s">
        <v>3286</v>
      </c>
      <c r="B215" s="112">
        <v>9</v>
      </c>
      <c r="C215" s="117">
        <v>0.0009038641555434001</v>
      </c>
      <c r="D215" s="112" t="s">
        <v>4760</v>
      </c>
      <c r="E215" s="112" t="b">
        <v>0</v>
      </c>
      <c r="F215" s="112" t="b">
        <v>0</v>
      </c>
      <c r="G215" s="112" t="b">
        <v>0</v>
      </c>
    </row>
    <row r="216" spans="1:7" ht="15">
      <c r="A216" s="112" t="s">
        <v>3287</v>
      </c>
      <c r="B216" s="112">
        <v>9</v>
      </c>
      <c r="C216" s="117">
        <v>0.0008700852501191993</v>
      </c>
      <c r="D216" s="112" t="s">
        <v>4760</v>
      </c>
      <c r="E216" s="112" t="b">
        <v>0</v>
      </c>
      <c r="F216" s="112" t="b">
        <v>0</v>
      </c>
      <c r="G216" s="112" t="b">
        <v>0</v>
      </c>
    </row>
    <row r="217" spans="1:7" ht="15">
      <c r="A217" s="112" t="s">
        <v>3288</v>
      </c>
      <c r="B217" s="112">
        <v>9</v>
      </c>
      <c r="C217" s="117">
        <v>0.0009421595200455043</v>
      </c>
      <c r="D217" s="112" t="s">
        <v>4760</v>
      </c>
      <c r="E217" s="112" t="b">
        <v>0</v>
      </c>
      <c r="F217" s="112" t="b">
        <v>0</v>
      </c>
      <c r="G217" s="112" t="b">
        <v>0</v>
      </c>
    </row>
    <row r="218" spans="1:7" ht="15">
      <c r="A218" s="112" t="s">
        <v>3289</v>
      </c>
      <c r="B218" s="112">
        <v>9</v>
      </c>
      <c r="C218" s="117">
        <v>0.0009863682739288061</v>
      </c>
      <c r="D218" s="112" t="s">
        <v>4760</v>
      </c>
      <c r="E218" s="112" t="b">
        <v>0</v>
      </c>
      <c r="F218" s="112" t="b">
        <v>0</v>
      </c>
      <c r="G218" s="112" t="b">
        <v>0</v>
      </c>
    </row>
    <row r="219" spans="1:7" ht="15">
      <c r="A219" s="112" t="s">
        <v>3290</v>
      </c>
      <c r="B219" s="112">
        <v>9</v>
      </c>
      <c r="C219" s="117">
        <v>0.001038656131763469</v>
      </c>
      <c r="D219" s="112" t="s">
        <v>4760</v>
      </c>
      <c r="E219" s="112" t="b">
        <v>0</v>
      </c>
      <c r="F219" s="112" t="b">
        <v>0</v>
      </c>
      <c r="G219" s="112" t="b">
        <v>0</v>
      </c>
    </row>
    <row r="220" spans="1:7" ht="15">
      <c r="A220" s="112" t="s">
        <v>3291</v>
      </c>
      <c r="B220" s="112">
        <v>9</v>
      </c>
      <c r="C220" s="117">
        <v>0.0008700852501191993</v>
      </c>
      <c r="D220" s="112" t="s">
        <v>4760</v>
      </c>
      <c r="E220" s="112" t="b">
        <v>0</v>
      </c>
      <c r="F220" s="112" t="b">
        <v>0</v>
      </c>
      <c r="G220" s="112" t="b">
        <v>0</v>
      </c>
    </row>
    <row r="221" spans="1:7" ht="15">
      <c r="A221" s="112" t="s">
        <v>3292</v>
      </c>
      <c r="B221" s="112">
        <v>9</v>
      </c>
      <c r="C221" s="117">
        <v>0.0008700852501191993</v>
      </c>
      <c r="D221" s="112" t="s">
        <v>4760</v>
      </c>
      <c r="E221" s="112" t="b">
        <v>0</v>
      </c>
      <c r="F221" s="112" t="b">
        <v>0</v>
      </c>
      <c r="G221" s="112" t="b">
        <v>0</v>
      </c>
    </row>
    <row r="222" spans="1:7" ht="15">
      <c r="A222" s="112" t="s">
        <v>3293</v>
      </c>
      <c r="B222" s="112">
        <v>9</v>
      </c>
      <c r="C222" s="117">
        <v>0.0008700852501191993</v>
      </c>
      <c r="D222" s="112" t="s">
        <v>4760</v>
      </c>
      <c r="E222" s="112" t="b">
        <v>0</v>
      </c>
      <c r="F222" s="112" t="b">
        <v>0</v>
      </c>
      <c r="G222" s="112" t="b">
        <v>0</v>
      </c>
    </row>
    <row r="223" spans="1:7" ht="15">
      <c r="A223" s="112" t="s">
        <v>3294</v>
      </c>
      <c r="B223" s="112">
        <v>9</v>
      </c>
      <c r="C223" s="117">
        <v>0.0008700852501191993</v>
      </c>
      <c r="D223" s="112" t="s">
        <v>4760</v>
      </c>
      <c r="E223" s="112" t="b">
        <v>0</v>
      </c>
      <c r="F223" s="112" t="b">
        <v>0</v>
      </c>
      <c r="G223" s="112" t="b">
        <v>0</v>
      </c>
    </row>
    <row r="224" spans="1:7" ht="15">
      <c r="A224" s="112" t="s">
        <v>3295</v>
      </c>
      <c r="B224" s="112">
        <v>9</v>
      </c>
      <c r="C224" s="117">
        <v>0.0008700852501191993</v>
      </c>
      <c r="D224" s="112" t="s">
        <v>4760</v>
      </c>
      <c r="E224" s="112" t="b">
        <v>0</v>
      </c>
      <c r="F224" s="112" t="b">
        <v>0</v>
      </c>
      <c r="G224" s="112" t="b">
        <v>0</v>
      </c>
    </row>
    <row r="225" spans="1:7" ht="15">
      <c r="A225" s="112" t="s">
        <v>3296</v>
      </c>
      <c r="B225" s="112">
        <v>9</v>
      </c>
      <c r="C225" s="117">
        <v>0.0008700852501191993</v>
      </c>
      <c r="D225" s="112" t="s">
        <v>4760</v>
      </c>
      <c r="E225" s="112" t="b">
        <v>0</v>
      </c>
      <c r="F225" s="112" t="b">
        <v>0</v>
      </c>
      <c r="G225" s="112" t="b">
        <v>0</v>
      </c>
    </row>
    <row r="226" spans="1:7" ht="15">
      <c r="A226" s="112" t="s">
        <v>3297</v>
      </c>
      <c r="B226" s="112">
        <v>9</v>
      </c>
      <c r="C226" s="117">
        <v>0.0008700852501191993</v>
      </c>
      <c r="D226" s="112" t="s">
        <v>4760</v>
      </c>
      <c r="E226" s="112" t="b">
        <v>0</v>
      </c>
      <c r="F226" s="112" t="b">
        <v>0</v>
      </c>
      <c r="G226" s="112" t="b">
        <v>0</v>
      </c>
    </row>
    <row r="227" spans="1:7" ht="15">
      <c r="A227" s="112" t="s">
        <v>3298</v>
      </c>
      <c r="B227" s="112">
        <v>9</v>
      </c>
      <c r="C227" s="117">
        <v>0.0008700852501191993</v>
      </c>
      <c r="D227" s="112" t="s">
        <v>4760</v>
      </c>
      <c r="E227" s="112" t="b">
        <v>0</v>
      </c>
      <c r="F227" s="112" t="b">
        <v>0</v>
      </c>
      <c r="G227" s="112" t="b">
        <v>0</v>
      </c>
    </row>
    <row r="228" spans="1:7" ht="15">
      <c r="A228" s="112" t="s">
        <v>3299</v>
      </c>
      <c r="B228" s="112">
        <v>9</v>
      </c>
      <c r="C228" s="117">
        <v>0.0008700852501191993</v>
      </c>
      <c r="D228" s="112" t="s">
        <v>4760</v>
      </c>
      <c r="E228" s="112" t="b">
        <v>0</v>
      </c>
      <c r="F228" s="112" t="b">
        <v>0</v>
      </c>
      <c r="G228" s="112" t="b">
        <v>0</v>
      </c>
    </row>
    <row r="229" spans="1:7" ht="15">
      <c r="A229" s="112" t="s">
        <v>3300</v>
      </c>
      <c r="B229" s="112">
        <v>9</v>
      </c>
      <c r="C229" s="117">
        <v>0.0008700852501191993</v>
      </c>
      <c r="D229" s="112" t="s">
        <v>4760</v>
      </c>
      <c r="E229" s="112" t="b">
        <v>0</v>
      </c>
      <c r="F229" s="112" t="b">
        <v>0</v>
      </c>
      <c r="G229" s="112" t="b">
        <v>0</v>
      </c>
    </row>
    <row r="230" spans="1:7" ht="15">
      <c r="A230" s="112" t="s">
        <v>3301</v>
      </c>
      <c r="B230" s="112">
        <v>9</v>
      </c>
      <c r="C230" s="117">
        <v>0.0009038641555434001</v>
      </c>
      <c r="D230" s="112" t="s">
        <v>4760</v>
      </c>
      <c r="E230" s="112" t="b">
        <v>0</v>
      </c>
      <c r="F230" s="112" t="b">
        <v>0</v>
      </c>
      <c r="G230" s="112" t="b">
        <v>0</v>
      </c>
    </row>
    <row r="231" spans="1:7" ht="15">
      <c r="A231" s="112" t="s">
        <v>3302</v>
      </c>
      <c r="B231" s="112">
        <v>9</v>
      </c>
      <c r="C231" s="117">
        <v>0.0009421595200455043</v>
      </c>
      <c r="D231" s="112" t="s">
        <v>4760</v>
      </c>
      <c r="E231" s="112" t="b">
        <v>0</v>
      </c>
      <c r="F231" s="112" t="b">
        <v>0</v>
      </c>
      <c r="G231" s="112" t="b">
        <v>0</v>
      </c>
    </row>
    <row r="232" spans="1:7" ht="15">
      <c r="A232" s="112" t="s">
        <v>3303</v>
      </c>
      <c r="B232" s="112">
        <v>9</v>
      </c>
      <c r="C232" s="117">
        <v>0.0008700852501191993</v>
      </c>
      <c r="D232" s="112" t="s">
        <v>4760</v>
      </c>
      <c r="E232" s="112" t="b">
        <v>0</v>
      </c>
      <c r="F232" s="112" t="b">
        <v>0</v>
      </c>
      <c r="G232" s="112" t="b">
        <v>0</v>
      </c>
    </row>
    <row r="233" spans="1:7" ht="15">
      <c r="A233" s="112" t="s">
        <v>3304</v>
      </c>
      <c r="B233" s="112">
        <v>9</v>
      </c>
      <c r="C233" s="117">
        <v>0.0009421595200455043</v>
      </c>
      <c r="D233" s="112" t="s">
        <v>4760</v>
      </c>
      <c r="E233" s="112" t="b">
        <v>0</v>
      </c>
      <c r="F233" s="112" t="b">
        <v>0</v>
      </c>
      <c r="G233" s="112" t="b">
        <v>0</v>
      </c>
    </row>
    <row r="234" spans="1:7" ht="15">
      <c r="A234" s="112" t="s">
        <v>3305</v>
      </c>
      <c r="B234" s="112">
        <v>9</v>
      </c>
      <c r="C234" s="117">
        <v>0.0011026512977384128</v>
      </c>
      <c r="D234" s="112" t="s">
        <v>4760</v>
      </c>
      <c r="E234" s="112" t="b">
        <v>0</v>
      </c>
      <c r="F234" s="112" t="b">
        <v>0</v>
      </c>
      <c r="G234" s="112" t="b">
        <v>0</v>
      </c>
    </row>
    <row r="235" spans="1:7" ht="15">
      <c r="A235" s="112" t="s">
        <v>3306</v>
      </c>
      <c r="B235" s="112">
        <v>9</v>
      </c>
      <c r="C235" s="117">
        <v>0.0009421595200455043</v>
      </c>
      <c r="D235" s="112" t="s">
        <v>4760</v>
      </c>
      <c r="E235" s="112" t="b">
        <v>0</v>
      </c>
      <c r="F235" s="112" t="b">
        <v>0</v>
      </c>
      <c r="G235" s="112" t="b">
        <v>0</v>
      </c>
    </row>
    <row r="236" spans="1:7" ht="15">
      <c r="A236" s="112" t="s">
        <v>3307</v>
      </c>
      <c r="B236" s="112">
        <v>9</v>
      </c>
      <c r="C236" s="117">
        <v>0.0008700852501191993</v>
      </c>
      <c r="D236" s="112" t="s">
        <v>4760</v>
      </c>
      <c r="E236" s="112" t="b">
        <v>0</v>
      </c>
      <c r="F236" s="112" t="b">
        <v>0</v>
      </c>
      <c r="G236" s="112" t="b">
        <v>0</v>
      </c>
    </row>
    <row r="237" spans="1:7" ht="15">
      <c r="A237" s="112" t="s">
        <v>3308</v>
      </c>
      <c r="B237" s="112">
        <v>9</v>
      </c>
      <c r="C237" s="117">
        <v>0.0009421595200455043</v>
      </c>
      <c r="D237" s="112" t="s">
        <v>4760</v>
      </c>
      <c r="E237" s="112" t="b">
        <v>0</v>
      </c>
      <c r="F237" s="112" t="b">
        <v>0</v>
      </c>
      <c r="G237" s="112" t="b">
        <v>0</v>
      </c>
    </row>
    <row r="238" spans="1:7" ht="15">
      <c r="A238" s="112" t="s">
        <v>3309</v>
      </c>
      <c r="B238" s="112">
        <v>9</v>
      </c>
      <c r="C238" s="117">
        <v>0.001038656131763469</v>
      </c>
      <c r="D238" s="112" t="s">
        <v>4760</v>
      </c>
      <c r="E238" s="112" t="b">
        <v>0</v>
      </c>
      <c r="F238" s="112" t="b">
        <v>0</v>
      </c>
      <c r="G238" s="112" t="b">
        <v>0</v>
      </c>
    </row>
    <row r="239" spans="1:7" ht="15">
      <c r="A239" s="112" t="s">
        <v>3310</v>
      </c>
      <c r="B239" s="112">
        <v>8</v>
      </c>
      <c r="C239" s="117">
        <v>0.0008034348049274667</v>
      </c>
      <c r="D239" s="112" t="s">
        <v>4760</v>
      </c>
      <c r="E239" s="112" t="b">
        <v>1</v>
      </c>
      <c r="F239" s="112" t="b">
        <v>0</v>
      </c>
      <c r="G239" s="112" t="b">
        <v>0</v>
      </c>
    </row>
    <row r="240" spans="1:7" ht="15">
      <c r="A240" s="112" t="s">
        <v>3311</v>
      </c>
      <c r="B240" s="112">
        <v>8</v>
      </c>
      <c r="C240" s="117">
        <v>0.0008034348049274667</v>
      </c>
      <c r="D240" s="112" t="s">
        <v>4760</v>
      </c>
      <c r="E240" s="112" t="b">
        <v>0</v>
      </c>
      <c r="F240" s="112" t="b">
        <v>0</v>
      </c>
      <c r="G240" s="112" t="b">
        <v>0</v>
      </c>
    </row>
    <row r="241" spans="1:7" ht="15">
      <c r="A241" s="112" t="s">
        <v>3312</v>
      </c>
      <c r="B241" s="112">
        <v>8</v>
      </c>
      <c r="C241" s="117">
        <v>0.0008034348049274667</v>
      </c>
      <c r="D241" s="112" t="s">
        <v>4760</v>
      </c>
      <c r="E241" s="112" t="b">
        <v>0</v>
      </c>
      <c r="F241" s="112" t="b">
        <v>0</v>
      </c>
      <c r="G241" s="112" t="b">
        <v>0</v>
      </c>
    </row>
    <row r="242" spans="1:7" ht="15">
      <c r="A242" s="112" t="s">
        <v>3313</v>
      </c>
      <c r="B242" s="112">
        <v>8</v>
      </c>
      <c r="C242" s="117">
        <v>0.0008034348049274667</v>
      </c>
      <c r="D242" s="112" t="s">
        <v>4760</v>
      </c>
      <c r="E242" s="112" t="b">
        <v>1</v>
      </c>
      <c r="F242" s="112" t="b">
        <v>0</v>
      </c>
      <c r="G242" s="112" t="b">
        <v>0</v>
      </c>
    </row>
    <row r="243" spans="1:7" ht="15">
      <c r="A243" s="112" t="s">
        <v>3314</v>
      </c>
      <c r="B243" s="112">
        <v>8</v>
      </c>
      <c r="C243" s="117">
        <v>0.0008374751289293372</v>
      </c>
      <c r="D243" s="112" t="s">
        <v>4760</v>
      </c>
      <c r="E243" s="112" t="b">
        <v>1</v>
      </c>
      <c r="F243" s="112" t="b">
        <v>0</v>
      </c>
      <c r="G243" s="112" t="b">
        <v>0</v>
      </c>
    </row>
    <row r="244" spans="1:7" ht="15">
      <c r="A244" s="112" t="s">
        <v>3315</v>
      </c>
      <c r="B244" s="112">
        <v>8</v>
      </c>
      <c r="C244" s="117">
        <v>0.0008034348049274667</v>
      </c>
      <c r="D244" s="112" t="s">
        <v>4760</v>
      </c>
      <c r="E244" s="112" t="b">
        <v>0</v>
      </c>
      <c r="F244" s="112" t="b">
        <v>0</v>
      </c>
      <c r="G244" s="112" t="b">
        <v>0</v>
      </c>
    </row>
    <row r="245" spans="1:7" ht="15">
      <c r="A245" s="112" t="s">
        <v>3316</v>
      </c>
      <c r="B245" s="112">
        <v>8</v>
      </c>
      <c r="C245" s="117">
        <v>0.0008374751289293372</v>
      </c>
      <c r="D245" s="112" t="s">
        <v>4760</v>
      </c>
      <c r="E245" s="112" t="b">
        <v>0</v>
      </c>
      <c r="F245" s="112" t="b">
        <v>0</v>
      </c>
      <c r="G245" s="112" t="b">
        <v>0</v>
      </c>
    </row>
    <row r="246" spans="1:7" ht="15">
      <c r="A246" s="112" t="s">
        <v>3317</v>
      </c>
      <c r="B246" s="112">
        <v>8</v>
      </c>
      <c r="C246" s="117">
        <v>0.0008034348049274667</v>
      </c>
      <c r="D246" s="112" t="s">
        <v>4760</v>
      </c>
      <c r="E246" s="112" t="b">
        <v>0</v>
      </c>
      <c r="F246" s="112" t="b">
        <v>0</v>
      </c>
      <c r="G246" s="112" t="b">
        <v>0</v>
      </c>
    </row>
    <row r="247" spans="1:7" ht="15">
      <c r="A247" s="112" t="s">
        <v>3318</v>
      </c>
      <c r="B247" s="112">
        <v>8</v>
      </c>
      <c r="C247" s="117">
        <v>0.0008034348049274667</v>
      </c>
      <c r="D247" s="112" t="s">
        <v>4760</v>
      </c>
      <c r="E247" s="112" t="b">
        <v>0</v>
      </c>
      <c r="F247" s="112" t="b">
        <v>0</v>
      </c>
      <c r="G247" s="112" t="b">
        <v>0</v>
      </c>
    </row>
    <row r="248" spans="1:7" ht="15">
      <c r="A248" s="112" t="s">
        <v>3319</v>
      </c>
      <c r="B248" s="112">
        <v>8</v>
      </c>
      <c r="C248" s="117">
        <v>0.0008034348049274667</v>
      </c>
      <c r="D248" s="112" t="s">
        <v>4760</v>
      </c>
      <c r="E248" s="112" t="b">
        <v>0</v>
      </c>
      <c r="F248" s="112" t="b">
        <v>0</v>
      </c>
      <c r="G248" s="112" t="b">
        <v>0</v>
      </c>
    </row>
    <row r="249" spans="1:7" ht="15">
      <c r="A249" s="112" t="s">
        <v>3320</v>
      </c>
      <c r="B249" s="112">
        <v>8</v>
      </c>
      <c r="C249" s="117">
        <v>0.0008374751289293372</v>
      </c>
      <c r="D249" s="112" t="s">
        <v>4760</v>
      </c>
      <c r="E249" s="112" t="b">
        <v>0</v>
      </c>
      <c r="F249" s="112" t="b">
        <v>0</v>
      </c>
      <c r="G249" s="112" t="b">
        <v>0</v>
      </c>
    </row>
    <row r="250" spans="1:7" ht="15">
      <c r="A250" s="112" t="s">
        <v>3321</v>
      </c>
      <c r="B250" s="112">
        <v>8</v>
      </c>
      <c r="C250" s="117">
        <v>0.0008767717990478276</v>
      </c>
      <c r="D250" s="112" t="s">
        <v>4760</v>
      </c>
      <c r="E250" s="112" t="b">
        <v>0</v>
      </c>
      <c r="F250" s="112" t="b">
        <v>0</v>
      </c>
      <c r="G250" s="112" t="b">
        <v>0</v>
      </c>
    </row>
    <row r="251" spans="1:7" ht="15">
      <c r="A251" s="112" t="s">
        <v>3322</v>
      </c>
      <c r="B251" s="112">
        <v>8</v>
      </c>
      <c r="C251" s="117">
        <v>0.0008034348049274667</v>
      </c>
      <c r="D251" s="112" t="s">
        <v>4760</v>
      </c>
      <c r="E251" s="112" t="b">
        <v>0</v>
      </c>
      <c r="F251" s="112" t="b">
        <v>0</v>
      </c>
      <c r="G251" s="112" t="b">
        <v>0</v>
      </c>
    </row>
    <row r="252" spans="1:7" ht="15">
      <c r="A252" s="112" t="s">
        <v>3323</v>
      </c>
      <c r="B252" s="112">
        <v>8</v>
      </c>
      <c r="C252" s="117">
        <v>0.0008034348049274667</v>
      </c>
      <c r="D252" s="112" t="s">
        <v>4760</v>
      </c>
      <c r="E252" s="112" t="b">
        <v>0</v>
      </c>
      <c r="F252" s="112" t="b">
        <v>0</v>
      </c>
      <c r="G252" s="112" t="b">
        <v>0</v>
      </c>
    </row>
    <row r="253" spans="1:7" ht="15">
      <c r="A253" s="112" t="s">
        <v>3324</v>
      </c>
      <c r="B253" s="112">
        <v>8</v>
      </c>
      <c r="C253" s="117">
        <v>0.0008034348049274667</v>
      </c>
      <c r="D253" s="112" t="s">
        <v>4760</v>
      </c>
      <c r="E253" s="112" t="b">
        <v>0</v>
      </c>
      <c r="F253" s="112" t="b">
        <v>0</v>
      </c>
      <c r="G253" s="112" t="b">
        <v>0</v>
      </c>
    </row>
    <row r="254" spans="1:7" ht="15">
      <c r="A254" s="112" t="s">
        <v>3325</v>
      </c>
      <c r="B254" s="112">
        <v>8</v>
      </c>
      <c r="C254" s="117">
        <v>0.0008034348049274667</v>
      </c>
      <c r="D254" s="112" t="s">
        <v>4760</v>
      </c>
      <c r="E254" s="112" t="b">
        <v>0</v>
      </c>
      <c r="F254" s="112" t="b">
        <v>0</v>
      </c>
      <c r="G254" s="112" t="b">
        <v>0</v>
      </c>
    </row>
    <row r="255" spans="1:7" ht="15">
      <c r="A255" s="112" t="s">
        <v>3326</v>
      </c>
      <c r="B255" s="112">
        <v>8</v>
      </c>
      <c r="C255" s="117">
        <v>0.0008034348049274667</v>
      </c>
      <c r="D255" s="112" t="s">
        <v>4760</v>
      </c>
      <c r="E255" s="112" t="b">
        <v>0</v>
      </c>
      <c r="F255" s="112" t="b">
        <v>0</v>
      </c>
      <c r="G255" s="112" t="b">
        <v>0</v>
      </c>
    </row>
    <row r="256" spans="1:7" ht="15">
      <c r="A256" s="112" t="s">
        <v>3327</v>
      </c>
      <c r="B256" s="112">
        <v>8</v>
      </c>
      <c r="C256" s="117">
        <v>0.0008034348049274667</v>
      </c>
      <c r="D256" s="112" t="s">
        <v>4760</v>
      </c>
      <c r="E256" s="112" t="b">
        <v>0</v>
      </c>
      <c r="F256" s="112" t="b">
        <v>0</v>
      </c>
      <c r="G256" s="112" t="b">
        <v>0</v>
      </c>
    </row>
    <row r="257" spans="1:7" ht="15">
      <c r="A257" s="112" t="s">
        <v>3328</v>
      </c>
      <c r="B257" s="112">
        <v>8</v>
      </c>
      <c r="C257" s="117">
        <v>0.0008034348049274667</v>
      </c>
      <c r="D257" s="112" t="s">
        <v>4760</v>
      </c>
      <c r="E257" s="112" t="b">
        <v>0</v>
      </c>
      <c r="F257" s="112" t="b">
        <v>0</v>
      </c>
      <c r="G257" s="112" t="b">
        <v>0</v>
      </c>
    </row>
    <row r="258" spans="1:7" ht="15">
      <c r="A258" s="112" t="s">
        <v>3329</v>
      </c>
      <c r="B258" s="112">
        <v>8</v>
      </c>
      <c r="C258" s="117">
        <v>0.0008034348049274667</v>
      </c>
      <c r="D258" s="112" t="s">
        <v>4760</v>
      </c>
      <c r="E258" s="112" t="b">
        <v>0</v>
      </c>
      <c r="F258" s="112" t="b">
        <v>0</v>
      </c>
      <c r="G258" s="112" t="b">
        <v>0</v>
      </c>
    </row>
    <row r="259" spans="1:7" ht="15">
      <c r="A259" s="112" t="s">
        <v>3330</v>
      </c>
      <c r="B259" s="112">
        <v>8</v>
      </c>
      <c r="C259" s="117">
        <v>0.0008034348049274667</v>
      </c>
      <c r="D259" s="112" t="s">
        <v>4760</v>
      </c>
      <c r="E259" s="112" t="b">
        <v>1</v>
      </c>
      <c r="F259" s="112" t="b">
        <v>0</v>
      </c>
      <c r="G259" s="112" t="b">
        <v>0</v>
      </c>
    </row>
    <row r="260" spans="1:7" ht="15">
      <c r="A260" s="112" t="s">
        <v>3331</v>
      </c>
      <c r="B260" s="112">
        <v>8</v>
      </c>
      <c r="C260" s="117">
        <v>0.0008034348049274667</v>
      </c>
      <c r="D260" s="112" t="s">
        <v>4760</v>
      </c>
      <c r="E260" s="112" t="b">
        <v>0</v>
      </c>
      <c r="F260" s="112" t="b">
        <v>0</v>
      </c>
      <c r="G260" s="112" t="b">
        <v>0</v>
      </c>
    </row>
    <row r="261" spans="1:7" ht="15">
      <c r="A261" s="112" t="s">
        <v>3332</v>
      </c>
      <c r="B261" s="112">
        <v>8</v>
      </c>
      <c r="C261" s="117">
        <v>0.0008034348049274667</v>
      </c>
      <c r="D261" s="112" t="s">
        <v>4760</v>
      </c>
      <c r="E261" s="112" t="b">
        <v>0</v>
      </c>
      <c r="F261" s="112" t="b">
        <v>0</v>
      </c>
      <c r="G261" s="112" t="b">
        <v>0</v>
      </c>
    </row>
    <row r="262" spans="1:7" ht="15">
      <c r="A262" s="112" t="s">
        <v>3333</v>
      </c>
      <c r="B262" s="112">
        <v>8</v>
      </c>
      <c r="C262" s="117">
        <v>0.0008034348049274667</v>
      </c>
      <c r="D262" s="112" t="s">
        <v>4760</v>
      </c>
      <c r="E262" s="112" t="b">
        <v>0</v>
      </c>
      <c r="F262" s="112" t="b">
        <v>0</v>
      </c>
      <c r="G262" s="112" t="b">
        <v>0</v>
      </c>
    </row>
    <row r="263" spans="1:7" ht="15">
      <c r="A263" s="112" t="s">
        <v>3334</v>
      </c>
      <c r="B263" s="112">
        <v>8</v>
      </c>
      <c r="C263" s="117">
        <v>0.0008374751289293372</v>
      </c>
      <c r="D263" s="112" t="s">
        <v>4760</v>
      </c>
      <c r="E263" s="112" t="b">
        <v>0</v>
      </c>
      <c r="F263" s="112" t="b">
        <v>0</v>
      </c>
      <c r="G263" s="112" t="b">
        <v>0</v>
      </c>
    </row>
    <row r="264" spans="1:7" ht="15">
      <c r="A264" s="112" t="s">
        <v>3335</v>
      </c>
      <c r="B264" s="112">
        <v>8</v>
      </c>
      <c r="C264" s="117">
        <v>0.0008374751289293372</v>
      </c>
      <c r="D264" s="112" t="s">
        <v>4760</v>
      </c>
      <c r="E264" s="112" t="b">
        <v>0</v>
      </c>
      <c r="F264" s="112" t="b">
        <v>0</v>
      </c>
      <c r="G264" s="112" t="b">
        <v>0</v>
      </c>
    </row>
    <row r="265" spans="1:7" ht="15">
      <c r="A265" s="112" t="s">
        <v>3336</v>
      </c>
      <c r="B265" s="112">
        <v>8</v>
      </c>
      <c r="C265" s="117">
        <v>0.0008374751289293372</v>
      </c>
      <c r="D265" s="112" t="s">
        <v>4760</v>
      </c>
      <c r="E265" s="112" t="b">
        <v>0</v>
      </c>
      <c r="F265" s="112" t="b">
        <v>0</v>
      </c>
      <c r="G265" s="112" t="b">
        <v>0</v>
      </c>
    </row>
    <row r="266" spans="1:7" ht="15">
      <c r="A266" s="112" t="s">
        <v>3337</v>
      </c>
      <c r="B266" s="112">
        <v>8</v>
      </c>
      <c r="C266" s="117">
        <v>0.0008767717990478276</v>
      </c>
      <c r="D266" s="112" t="s">
        <v>4760</v>
      </c>
      <c r="E266" s="112" t="b">
        <v>0</v>
      </c>
      <c r="F266" s="112" t="b">
        <v>0</v>
      </c>
      <c r="G266" s="112" t="b">
        <v>0</v>
      </c>
    </row>
    <row r="267" spans="1:7" ht="15">
      <c r="A267" s="112" t="s">
        <v>3338</v>
      </c>
      <c r="B267" s="112">
        <v>8</v>
      </c>
      <c r="C267" s="117">
        <v>0.0009801344868785892</v>
      </c>
      <c r="D267" s="112" t="s">
        <v>4760</v>
      </c>
      <c r="E267" s="112" t="b">
        <v>0</v>
      </c>
      <c r="F267" s="112" t="b">
        <v>0</v>
      </c>
      <c r="G267" s="112" t="b">
        <v>0</v>
      </c>
    </row>
    <row r="268" spans="1:7" ht="15">
      <c r="A268" s="112" t="s">
        <v>3339</v>
      </c>
      <c r="B268" s="112">
        <v>8</v>
      </c>
      <c r="C268" s="117">
        <v>0.0009232498949008614</v>
      </c>
      <c r="D268" s="112" t="s">
        <v>4760</v>
      </c>
      <c r="E268" s="112" t="b">
        <v>0</v>
      </c>
      <c r="F268" s="112" t="b">
        <v>0</v>
      </c>
      <c r="G268" s="112" t="b">
        <v>0</v>
      </c>
    </row>
    <row r="269" spans="1:7" ht="15">
      <c r="A269" s="112" t="s">
        <v>3340</v>
      </c>
      <c r="B269" s="112">
        <v>8</v>
      </c>
      <c r="C269" s="117">
        <v>0.0008374751289293372</v>
      </c>
      <c r="D269" s="112" t="s">
        <v>4760</v>
      </c>
      <c r="E269" s="112" t="b">
        <v>0</v>
      </c>
      <c r="F269" s="112" t="b">
        <v>0</v>
      </c>
      <c r="G269" s="112" t="b">
        <v>0</v>
      </c>
    </row>
    <row r="270" spans="1:7" ht="15">
      <c r="A270" s="112" t="s">
        <v>3341</v>
      </c>
      <c r="B270" s="112">
        <v>8</v>
      </c>
      <c r="C270" s="117">
        <v>0.0008034348049274667</v>
      </c>
      <c r="D270" s="112" t="s">
        <v>4760</v>
      </c>
      <c r="E270" s="112" t="b">
        <v>0</v>
      </c>
      <c r="F270" s="112" t="b">
        <v>0</v>
      </c>
      <c r="G270" s="112" t="b">
        <v>0</v>
      </c>
    </row>
    <row r="271" spans="1:7" ht="15">
      <c r="A271" s="112" t="s">
        <v>3342</v>
      </c>
      <c r="B271" s="112">
        <v>8</v>
      </c>
      <c r="C271" s="117">
        <v>0.0008767717990478276</v>
      </c>
      <c r="D271" s="112" t="s">
        <v>4760</v>
      </c>
      <c r="E271" s="112" t="b">
        <v>1</v>
      </c>
      <c r="F271" s="112" t="b">
        <v>0</v>
      </c>
      <c r="G271" s="112" t="b">
        <v>0</v>
      </c>
    </row>
    <row r="272" spans="1:7" ht="15">
      <c r="A272" s="112" t="s">
        <v>3343</v>
      </c>
      <c r="B272" s="112">
        <v>8</v>
      </c>
      <c r="C272" s="117">
        <v>0.0008767717990478276</v>
      </c>
      <c r="D272" s="112" t="s">
        <v>4760</v>
      </c>
      <c r="E272" s="112" t="b">
        <v>0</v>
      </c>
      <c r="F272" s="112" t="b">
        <v>0</v>
      </c>
      <c r="G272" s="112" t="b">
        <v>0</v>
      </c>
    </row>
    <row r="273" spans="1:7" ht="15">
      <c r="A273" s="112" t="s">
        <v>3344</v>
      </c>
      <c r="B273" s="112">
        <v>8</v>
      </c>
      <c r="C273" s="117">
        <v>0.0008374751289293372</v>
      </c>
      <c r="D273" s="112" t="s">
        <v>4760</v>
      </c>
      <c r="E273" s="112" t="b">
        <v>0</v>
      </c>
      <c r="F273" s="112" t="b">
        <v>0</v>
      </c>
      <c r="G273" s="112" t="b">
        <v>0</v>
      </c>
    </row>
    <row r="274" spans="1:7" ht="15">
      <c r="A274" s="112" t="s">
        <v>3345</v>
      </c>
      <c r="B274" s="112">
        <v>8</v>
      </c>
      <c r="C274" s="117">
        <v>0.0008374751289293372</v>
      </c>
      <c r="D274" s="112" t="s">
        <v>4760</v>
      </c>
      <c r="E274" s="112" t="b">
        <v>0</v>
      </c>
      <c r="F274" s="112" t="b">
        <v>0</v>
      </c>
      <c r="G274" s="112" t="b">
        <v>0</v>
      </c>
    </row>
    <row r="275" spans="1:7" ht="15">
      <c r="A275" s="112" t="s">
        <v>3346</v>
      </c>
      <c r="B275" s="112">
        <v>8</v>
      </c>
      <c r="C275" s="117">
        <v>0.0009801344868785892</v>
      </c>
      <c r="D275" s="112" t="s">
        <v>4760</v>
      </c>
      <c r="E275" s="112" t="b">
        <v>0</v>
      </c>
      <c r="F275" s="112" t="b">
        <v>0</v>
      </c>
      <c r="G275" s="112" t="b">
        <v>0</v>
      </c>
    </row>
    <row r="276" spans="1:7" ht="15">
      <c r="A276" s="112" t="s">
        <v>3347</v>
      </c>
      <c r="B276" s="112">
        <v>8</v>
      </c>
      <c r="C276" s="117">
        <v>0.0009232498949008614</v>
      </c>
      <c r="D276" s="112" t="s">
        <v>4760</v>
      </c>
      <c r="E276" s="112" t="b">
        <v>0</v>
      </c>
      <c r="F276" s="112" t="b">
        <v>0</v>
      </c>
      <c r="G276" s="112" t="b">
        <v>0</v>
      </c>
    </row>
    <row r="277" spans="1:7" ht="15">
      <c r="A277" s="112" t="s">
        <v>3348</v>
      </c>
      <c r="B277" s="112">
        <v>8</v>
      </c>
      <c r="C277" s="117">
        <v>0.0008767717990478276</v>
      </c>
      <c r="D277" s="112" t="s">
        <v>4760</v>
      </c>
      <c r="E277" s="112" t="b">
        <v>0</v>
      </c>
      <c r="F277" s="112" t="b">
        <v>0</v>
      </c>
      <c r="G277" s="112" t="b">
        <v>0</v>
      </c>
    </row>
    <row r="278" spans="1:7" ht="15">
      <c r="A278" s="112" t="s">
        <v>3349</v>
      </c>
      <c r="B278" s="112">
        <v>8</v>
      </c>
      <c r="C278" s="117">
        <v>0.0009801344868785892</v>
      </c>
      <c r="D278" s="112" t="s">
        <v>4760</v>
      </c>
      <c r="E278" s="112" t="b">
        <v>0</v>
      </c>
      <c r="F278" s="112" t="b">
        <v>0</v>
      </c>
      <c r="G278" s="112" t="b">
        <v>0</v>
      </c>
    </row>
    <row r="279" spans="1:7" ht="15">
      <c r="A279" s="112" t="s">
        <v>3350</v>
      </c>
      <c r="B279" s="112">
        <v>8</v>
      </c>
      <c r="C279" s="117">
        <v>0.0010534714809989504</v>
      </c>
      <c r="D279" s="112" t="s">
        <v>4760</v>
      </c>
      <c r="E279" s="112" t="b">
        <v>0</v>
      </c>
      <c r="F279" s="112" t="b">
        <v>0</v>
      </c>
      <c r="G279" s="112" t="b">
        <v>0</v>
      </c>
    </row>
    <row r="280" spans="1:7" ht="15">
      <c r="A280" s="112" t="s">
        <v>3351</v>
      </c>
      <c r="B280" s="112">
        <v>8</v>
      </c>
      <c r="C280" s="117">
        <v>0.0008767717990478276</v>
      </c>
      <c r="D280" s="112" t="s">
        <v>4760</v>
      </c>
      <c r="E280" s="112" t="b">
        <v>0</v>
      </c>
      <c r="F280" s="112" t="b">
        <v>0</v>
      </c>
      <c r="G280" s="112" t="b">
        <v>0</v>
      </c>
    </row>
    <row r="281" spans="1:7" ht="15">
      <c r="A281" s="112" t="s">
        <v>3352</v>
      </c>
      <c r="B281" s="112">
        <v>8</v>
      </c>
      <c r="C281" s="117">
        <v>0.0009801344868785892</v>
      </c>
      <c r="D281" s="112" t="s">
        <v>4760</v>
      </c>
      <c r="E281" s="112" t="b">
        <v>0</v>
      </c>
      <c r="F281" s="112" t="b">
        <v>0</v>
      </c>
      <c r="G281" s="112" t="b">
        <v>0</v>
      </c>
    </row>
    <row r="282" spans="1:7" ht="15">
      <c r="A282" s="112" t="s">
        <v>3353</v>
      </c>
      <c r="B282" s="112">
        <v>8</v>
      </c>
      <c r="C282" s="117">
        <v>0.0009801344868785892</v>
      </c>
      <c r="D282" s="112" t="s">
        <v>4760</v>
      </c>
      <c r="E282" s="112" t="b">
        <v>0</v>
      </c>
      <c r="F282" s="112" t="b">
        <v>0</v>
      </c>
      <c r="G282" s="112" t="b">
        <v>0</v>
      </c>
    </row>
    <row r="283" spans="1:7" ht="15">
      <c r="A283" s="112" t="s">
        <v>3354</v>
      </c>
      <c r="B283" s="112">
        <v>8</v>
      </c>
      <c r="C283" s="117">
        <v>0.0008034348049274667</v>
      </c>
      <c r="D283" s="112" t="s">
        <v>4760</v>
      </c>
      <c r="E283" s="112" t="b">
        <v>0</v>
      </c>
      <c r="F283" s="112" t="b">
        <v>0</v>
      </c>
      <c r="G283" s="112" t="b">
        <v>0</v>
      </c>
    </row>
    <row r="284" spans="1:7" ht="15">
      <c r="A284" s="112" t="s">
        <v>3355</v>
      </c>
      <c r="B284" s="112">
        <v>8</v>
      </c>
      <c r="C284" s="117">
        <v>0.0008374751289293372</v>
      </c>
      <c r="D284" s="112" t="s">
        <v>4760</v>
      </c>
      <c r="E284" s="112" t="b">
        <v>0</v>
      </c>
      <c r="F284" s="112" t="b">
        <v>0</v>
      </c>
      <c r="G284" s="112" t="b">
        <v>0</v>
      </c>
    </row>
    <row r="285" spans="1:7" ht="15">
      <c r="A285" s="112" t="s">
        <v>3356</v>
      </c>
      <c r="B285" s="112">
        <v>8</v>
      </c>
      <c r="C285" s="117">
        <v>0.0009232498949008614</v>
      </c>
      <c r="D285" s="112" t="s">
        <v>4760</v>
      </c>
      <c r="E285" s="112" t="b">
        <v>0</v>
      </c>
      <c r="F285" s="112" t="b">
        <v>0</v>
      </c>
      <c r="G285" s="112" t="b">
        <v>0</v>
      </c>
    </row>
    <row r="286" spans="1:7" ht="15">
      <c r="A286" s="112" t="s">
        <v>3357</v>
      </c>
      <c r="B286" s="112">
        <v>8</v>
      </c>
      <c r="C286" s="117">
        <v>0.0008374751289293372</v>
      </c>
      <c r="D286" s="112" t="s">
        <v>4760</v>
      </c>
      <c r="E286" s="112" t="b">
        <v>0</v>
      </c>
      <c r="F286" s="112" t="b">
        <v>0</v>
      </c>
      <c r="G286" s="112" t="b">
        <v>0</v>
      </c>
    </row>
    <row r="287" spans="1:7" ht="15">
      <c r="A287" s="112" t="s">
        <v>3358</v>
      </c>
      <c r="B287" s="112">
        <v>8</v>
      </c>
      <c r="C287" s="117">
        <v>0.0008374751289293372</v>
      </c>
      <c r="D287" s="112" t="s">
        <v>4760</v>
      </c>
      <c r="E287" s="112" t="b">
        <v>0</v>
      </c>
      <c r="F287" s="112" t="b">
        <v>0</v>
      </c>
      <c r="G287" s="112" t="b">
        <v>0</v>
      </c>
    </row>
    <row r="288" spans="1:7" ht="15">
      <c r="A288" s="112" t="s">
        <v>3359</v>
      </c>
      <c r="B288" s="112">
        <v>8</v>
      </c>
      <c r="C288" s="117">
        <v>0.0009801344868785892</v>
      </c>
      <c r="D288" s="112" t="s">
        <v>4760</v>
      </c>
      <c r="E288" s="112" t="b">
        <v>0</v>
      </c>
      <c r="F288" s="112" t="b">
        <v>0</v>
      </c>
      <c r="G288" s="112" t="b">
        <v>0</v>
      </c>
    </row>
    <row r="289" spans="1:7" ht="15">
      <c r="A289" s="112" t="s">
        <v>3360</v>
      </c>
      <c r="B289" s="112">
        <v>8</v>
      </c>
      <c r="C289" s="117">
        <v>0.0008374751289293372</v>
      </c>
      <c r="D289" s="112" t="s">
        <v>4760</v>
      </c>
      <c r="E289" s="112" t="b">
        <v>0</v>
      </c>
      <c r="F289" s="112" t="b">
        <v>0</v>
      </c>
      <c r="G289" s="112" t="b">
        <v>0</v>
      </c>
    </row>
    <row r="290" spans="1:7" ht="15">
      <c r="A290" s="112" t="s">
        <v>3361</v>
      </c>
      <c r="B290" s="112">
        <v>8</v>
      </c>
      <c r="C290" s="117">
        <v>0.0011568341688297117</v>
      </c>
      <c r="D290" s="112" t="s">
        <v>4760</v>
      </c>
      <c r="E290" s="112" t="b">
        <v>0</v>
      </c>
      <c r="F290" s="112" t="b">
        <v>0</v>
      </c>
      <c r="G290" s="112" t="b">
        <v>0</v>
      </c>
    </row>
    <row r="291" spans="1:7" ht="15">
      <c r="A291" s="112" t="s">
        <v>3362</v>
      </c>
      <c r="B291" s="112">
        <v>8</v>
      </c>
      <c r="C291" s="117">
        <v>0.0008374751289293372</v>
      </c>
      <c r="D291" s="112" t="s">
        <v>4760</v>
      </c>
      <c r="E291" s="112" t="b">
        <v>0</v>
      </c>
      <c r="F291" s="112" t="b">
        <v>0</v>
      </c>
      <c r="G291" s="112" t="b">
        <v>0</v>
      </c>
    </row>
    <row r="292" spans="1:7" ht="15">
      <c r="A292" s="112" t="s">
        <v>3363</v>
      </c>
      <c r="B292" s="112">
        <v>8</v>
      </c>
      <c r="C292" s="117">
        <v>0.0013335338507808345</v>
      </c>
      <c r="D292" s="112" t="s">
        <v>4760</v>
      </c>
      <c r="E292" s="112" t="b">
        <v>0</v>
      </c>
      <c r="F292" s="112" t="b">
        <v>0</v>
      </c>
      <c r="G292" s="112" t="b">
        <v>0</v>
      </c>
    </row>
    <row r="293" spans="1:7" ht="15">
      <c r="A293" s="112" t="s">
        <v>3364</v>
      </c>
      <c r="B293" s="112">
        <v>7</v>
      </c>
      <c r="C293" s="117">
        <v>0.0007327907378131701</v>
      </c>
      <c r="D293" s="112" t="s">
        <v>4760</v>
      </c>
      <c r="E293" s="112" t="b">
        <v>0</v>
      </c>
      <c r="F293" s="112" t="b">
        <v>0</v>
      </c>
      <c r="G293" s="112" t="b">
        <v>0</v>
      </c>
    </row>
    <row r="294" spans="1:7" ht="15">
      <c r="A294" s="112" t="s">
        <v>3365</v>
      </c>
      <c r="B294" s="112">
        <v>7</v>
      </c>
      <c r="C294" s="117">
        <v>0.0007671753241668492</v>
      </c>
      <c r="D294" s="112" t="s">
        <v>4760</v>
      </c>
      <c r="E294" s="112" t="b">
        <v>0</v>
      </c>
      <c r="F294" s="112" t="b">
        <v>0</v>
      </c>
      <c r="G294" s="112" t="b">
        <v>0</v>
      </c>
    </row>
    <row r="295" spans="1:7" ht="15">
      <c r="A295" s="112" t="s">
        <v>3366</v>
      </c>
      <c r="B295" s="112">
        <v>7</v>
      </c>
      <c r="C295" s="117">
        <v>0.0007327907378131701</v>
      </c>
      <c r="D295" s="112" t="s">
        <v>4760</v>
      </c>
      <c r="E295" s="112" t="b">
        <v>0</v>
      </c>
      <c r="F295" s="112" t="b">
        <v>1</v>
      </c>
      <c r="G295" s="112" t="b">
        <v>0</v>
      </c>
    </row>
    <row r="296" spans="1:7" ht="15">
      <c r="A296" s="112" t="s">
        <v>3367</v>
      </c>
      <c r="B296" s="112">
        <v>7</v>
      </c>
      <c r="C296" s="117">
        <v>0.0007671753241668492</v>
      </c>
      <c r="D296" s="112" t="s">
        <v>4760</v>
      </c>
      <c r="E296" s="112" t="b">
        <v>0</v>
      </c>
      <c r="F296" s="112" t="b">
        <v>0</v>
      </c>
      <c r="G296" s="112" t="b">
        <v>0</v>
      </c>
    </row>
    <row r="297" spans="1:7" ht="15">
      <c r="A297" s="112" t="s">
        <v>3368</v>
      </c>
      <c r="B297" s="112">
        <v>7</v>
      </c>
      <c r="C297" s="117">
        <v>0.0007327907378131701</v>
      </c>
      <c r="D297" s="112" t="s">
        <v>4760</v>
      </c>
      <c r="E297" s="112" t="b">
        <v>0</v>
      </c>
      <c r="F297" s="112" t="b">
        <v>0</v>
      </c>
      <c r="G297" s="112" t="b">
        <v>0</v>
      </c>
    </row>
    <row r="298" spans="1:7" ht="15">
      <c r="A298" s="112" t="s">
        <v>3369</v>
      </c>
      <c r="B298" s="112">
        <v>7</v>
      </c>
      <c r="C298" s="117">
        <v>0.0007327907378131701</v>
      </c>
      <c r="D298" s="112" t="s">
        <v>4760</v>
      </c>
      <c r="E298" s="112" t="b">
        <v>0</v>
      </c>
      <c r="F298" s="112" t="b">
        <v>0</v>
      </c>
      <c r="G298" s="112" t="b">
        <v>0</v>
      </c>
    </row>
    <row r="299" spans="1:7" ht="15">
      <c r="A299" s="112" t="s">
        <v>3370</v>
      </c>
      <c r="B299" s="112">
        <v>7</v>
      </c>
      <c r="C299" s="117">
        <v>0.0007327907378131701</v>
      </c>
      <c r="D299" s="112" t="s">
        <v>4760</v>
      </c>
      <c r="E299" s="112" t="b">
        <v>0</v>
      </c>
      <c r="F299" s="112" t="b">
        <v>0</v>
      </c>
      <c r="G299" s="112" t="b">
        <v>0</v>
      </c>
    </row>
    <row r="300" spans="1:7" ht="15">
      <c r="A300" s="112" t="s">
        <v>3371</v>
      </c>
      <c r="B300" s="112">
        <v>7</v>
      </c>
      <c r="C300" s="117">
        <v>0.0007327907378131701</v>
      </c>
      <c r="D300" s="112" t="s">
        <v>4760</v>
      </c>
      <c r="E300" s="112" t="b">
        <v>0</v>
      </c>
      <c r="F300" s="112" t="b">
        <v>0</v>
      </c>
      <c r="G300" s="112" t="b">
        <v>0</v>
      </c>
    </row>
    <row r="301" spans="1:7" ht="15">
      <c r="A301" s="112" t="s">
        <v>3372</v>
      </c>
      <c r="B301" s="112">
        <v>7</v>
      </c>
      <c r="C301" s="117">
        <v>0.0007327907378131701</v>
      </c>
      <c r="D301" s="112" t="s">
        <v>4760</v>
      </c>
      <c r="E301" s="112" t="b">
        <v>0</v>
      </c>
      <c r="F301" s="112" t="b">
        <v>0</v>
      </c>
      <c r="G301" s="112" t="b">
        <v>0</v>
      </c>
    </row>
    <row r="302" spans="1:7" ht="15">
      <c r="A302" s="112" t="s">
        <v>3373</v>
      </c>
      <c r="B302" s="112">
        <v>7</v>
      </c>
      <c r="C302" s="117">
        <v>0.0007327907378131701</v>
      </c>
      <c r="D302" s="112" t="s">
        <v>4760</v>
      </c>
      <c r="E302" s="112" t="b">
        <v>0</v>
      </c>
      <c r="F302" s="112" t="b">
        <v>0</v>
      </c>
      <c r="G302" s="112" t="b">
        <v>0</v>
      </c>
    </row>
    <row r="303" spans="1:7" ht="15">
      <c r="A303" s="112" t="s">
        <v>3374</v>
      </c>
      <c r="B303" s="112">
        <v>7</v>
      </c>
      <c r="C303" s="117">
        <v>0.0007327907378131701</v>
      </c>
      <c r="D303" s="112" t="s">
        <v>4760</v>
      </c>
      <c r="E303" s="112" t="b">
        <v>0</v>
      </c>
      <c r="F303" s="112" t="b">
        <v>0</v>
      </c>
      <c r="G303" s="112" t="b">
        <v>0</v>
      </c>
    </row>
    <row r="304" spans="1:7" ht="15">
      <c r="A304" s="112" t="s">
        <v>3375</v>
      </c>
      <c r="B304" s="112">
        <v>7</v>
      </c>
      <c r="C304" s="117">
        <v>0.0007327907378131701</v>
      </c>
      <c r="D304" s="112" t="s">
        <v>4760</v>
      </c>
      <c r="E304" s="112" t="b">
        <v>0</v>
      </c>
      <c r="F304" s="112" t="b">
        <v>0</v>
      </c>
      <c r="G304" s="112" t="b">
        <v>0</v>
      </c>
    </row>
    <row r="305" spans="1:7" ht="15">
      <c r="A305" s="112" t="s">
        <v>3376</v>
      </c>
      <c r="B305" s="112">
        <v>7</v>
      </c>
      <c r="C305" s="117">
        <v>0.0007327907378131701</v>
      </c>
      <c r="D305" s="112" t="s">
        <v>4760</v>
      </c>
      <c r="E305" s="112" t="b">
        <v>0</v>
      </c>
      <c r="F305" s="112" t="b">
        <v>0</v>
      </c>
      <c r="G305" s="112" t="b">
        <v>0</v>
      </c>
    </row>
    <row r="306" spans="1:7" ht="15">
      <c r="A306" s="112" t="s">
        <v>3377</v>
      </c>
      <c r="B306" s="112">
        <v>7</v>
      </c>
      <c r="C306" s="117">
        <v>0.0007327907378131701</v>
      </c>
      <c r="D306" s="112" t="s">
        <v>4760</v>
      </c>
      <c r="E306" s="112" t="b">
        <v>0</v>
      </c>
      <c r="F306" s="112" t="b">
        <v>0</v>
      </c>
      <c r="G306" s="112" t="b">
        <v>0</v>
      </c>
    </row>
    <row r="307" spans="1:7" ht="15">
      <c r="A307" s="112" t="s">
        <v>3378</v>
      </c>
      <c r="B307" s="112">
        <v>7</v>
      </c>
      <c r="C307" s="117">
        <v>0.0007327907378131701</v>
      </c>
      <c r="D307" s="112" t="s">
        <v>4760</v>
      </c>
      <c r="E307" s="112" t="b">
        <v>0</v>
      </c>
      <c r="F307" s="112" t="b">
        <v>0</v>
      </c>
      <c r="G307" s="112" t="b">
        <v>0</v>
      </c>
    </row>
    <row r="308" spans="1:7" ht="15">
      <c r="A308" s="112" t="s">
        <v>3379</v>
      </c>
      <c r="B308" s="112">
        <v>7</v>
      </c>
      <c r="C308" s="117">
        <v>0.0007327907378131701</v>
      </c>
      <c r="D308" s="112" t="s">
        <v>4760</v>
      </c>
      <c r="E308" s="112" t="b">
        <v>0</v>
      </c>
      <c r="F308" s="112" t="b">
        <v>0</v>
      </c>
      <c r="G308" s="112" t="b">
        <v>0</v>
      </c>
    </row>
    <row r="309" spans="1:7" ht="15">
      <c r="A309" s="112" t="s">
        <v>3380</v>
      </c>
      <c r="B309" s="112">
        <v>7</v>
      </c>
      <c r="C309" s="117">
        <v>0.0007327907378131701</v>
      </c>
      <c r="D309" s="112" t="s">
        <v>4760</v>
      </c>
      <c r="E309" s="112" t="b">
        <v>1</v>
      </c>
      <c r="F309" s="112" t="b">
        <v>0</v>
      </c>
      <c r="G309" s="112" t="b">
        <v>0</v>
      </c>
    </row>
    <row r="310" spans="1:7" ht="15">
      <c r="A310" s="112" t="s">
        <v>3381</v>
      </c>
      <c r="B310" s="112">
        <v>7</v>
      </c>
      <c r="C310" s="117">
        <v>0.0007327907378131701</v>
      </c>
      <c r="D310" s="112" t="s">
        <v>4760</v>
      </c>
      <c r="E310" s="112" t="b">
        <v>1</v>
      </c>
      <c r="F310" s="112" t="b">
        <v>0</v>
      </c>
      <c r="G310" s="112" t="b">
        <v>0</v>
      </c>
    </row>
    <row r="311" spans="1:7" ht="15">
      <c r="A311" s="112" t="s">
        <v>3382</v>
      </c>
      <c r="B311" s="112">
        <v>7</v>
      </c>
      <c r="C311" s="117">
        <v>0.0007327907378131701</v>
      </c>
      <c r="D311" s="112" t="s">
        <v>4760</v>
      </c>
      <c r="E311" s="112" t="b">
        <v>0</v>
      </c>
      <c r="F311" s="112" t="b">
        <v>0</v>
      </c>
      <c r="G311" s="112" t="b">
        <v>0</v>
      </c>
    </row>
    <row r="312" spans="1:7" ht="15">
      <c r="A312" s="112" t="s">
        <v>3383</v>
      </c>
      <c r="B312" s="112">
        <v>7</v>
      </c>
      <c r="C312" s="117">
        <v>0.0007327907378131701</v>
      </c>
      <c r="D312" s="112" t="s">
        <v>4760</v>
      </c>
      <c r="E312" s="112" t="b">
        <v>1</v>
      </c>
      <c r="F312" s="112" t="b">
        <v>0</v>
      </c>
      <c r="G312" s="112" t="b">
        <v>0</v>
      </c>
    </row>
    <row r="313" spans="1:7" ht="15">
      <c r="A313" s="112" t="s">
        <v>3384</v>
      </c>
      <c r="B313" s="112">
        <v>7</v>
      </c>
      <c r="C313" s="117">
        <v>0.0007327907378131701</v>
      </c>
      <c r="D313" s="112" t="s">
        <v>4760</v>
      </c>
      <c r="E313" s="112" t="b">
        <v>0</v>
      </c>
      <c r="F313" s="112" t="b">
        <v>0</v>
      </c>
      <c r="G313" s="112" t="b">
        <v>0</v>
      </c>
    </row>
    <row r="314" spans="1:7" ht="15">
      <c r="A314" s="112" t="s">
        <v>3385</v>
      </c>
      <c r="B314" s="112">
        <v>7</v>
      </c>
      <c r="C314" s="117">
        <v>0.0007327907378131701</v>
      </c>
      <c r="D314" s="112" t="s">
        <v>4760</v>
      </c>
      <c r="E314" s="112" t="b">
        <v>0</v>
      </c>
      <c r="F314" s="112" t="b">
        <v>0</v>
      </c>
      <c r="G314" s="112" t="b">
        <v>0</v>
      </c>
    </row>
    <row r="315" spans="1:7" ht="15">
      <c r="A315" s="112" t="s">
        <v>3386</v>
      </c>
      <c r="B315" s="112">
        <v>7</v>
      </c>
      <c r="C315" s="117">
        <v>0.0007327907378131701</v>
      </c>
      <c r="D315" s="112" t="s">
        <v>4760</v>
      </c>
      <c r="E315" s="112" t="b">
        <v>0</v>
      </c>
      <c r="F315" s="112" t="b">
        <v>0</v>
      </c>
      <c r="G315" s="112" t="b">
        <v>0</v>
      </c>
    </row>
    <row r="316" spans="1:7" ht="15">
      <c r="A316" s="112" t="s">
        <v>3387</v>
      </c>
      <c r="B316" s="112">
        <v>7</v>
      </c>
      <c r="C316" s="117">
        <v>0.0007327907378131701</v>
      </c>
      <c r="D316" s="112" t="s">
        <v>4760</v>
      </c>
      <c r="E316" s="112" t="b">
        <v>0</v>
      </c>
      <c r="F316" s="112" t="b">
        <v>0</v>
      </c>
      <c r="G316" s="112" t="b">
        <v>0</v>
      </c>
    </row>
    <row r="317" spans="1:7" ht="15">
      <c r="A317" s="112" t="s">
        <v>3388</v>
      </c>
      <c r="B317" s="112">
        <v>7</v>
      </c>
      <c r="C317" s="117">
        <v>0.0007327907378131701</v>
      </c>
      <c r="D317" s="112" t="s">
        <v>4760</v>
      </c>
      <c r="E317" s="112" t="b">
        <v>0</v>
      </c>
      <c r="F317" s="112" t="b">
        <v>0</v>
      </c>
      <c r="G317" s="112" t="b">
        <v>0</v>
      </c>
    </row>
    <row r="318" spans="1:7" ht="15">
      <c r="A318" s="112" t="s">
        <v>3389</v>
      </c>
      <c r="B318" s="112">
        <v>7</v>
      </c>
      <c r="C318" s="117">
        <v>0.0007671753241668492</v>
      </c>
      <c r="D318" s="112" t="s">
        <v>4760</v>
      </c>
      <c r="E318" s="112" t="b">
        <v>0</v>
      </c>
      <c r="F318" s="112" t="b">
        <v>0</v>
      </c>
      <c r="G318" s="112" t="b">
        <v>0</v>
      </c>
    </row>
    <row r="319" spans="1:7" ht="15">
      <c r="A319" s="112" t="s">
        <v>3390</v>
      </c>
      <c r="B319" s="112">
        <v>7</v>
      </c>
      <c r="C319" s="117">
        <v>0.0007671753241668492</v>
      </c>
      <c r="D319" s="112" t="s">
        <v>4760</v>
      </c>
      <c r="E319" s="112" t="b">
        <v>0</v>
      </c>
      <c r="F319" s="112" t="b">
        <v>0</v>
      </c>
      <c r="G319" s="112" t="b">
        <v>0</v>
      </c>
    </row>
    <row r="320" spans="1:7" ht="15">
      <c r="A320" s="112" t="s">
        <v>3391</v>
      </c>
      <c r="B320" s="112">
        <v>7</v>
      </c>
      <c r="C320" s="117">
        <v>0.0007327907378131701</v>
      </c>
      <c r="D320" s="112" t="s">
        <v>4760</v>
      </c>
      <c r="E320" s="112" t="b">
        <v>0</v>
      </c>
      <c r="F320" s="112" t="b">
        <v>0</v>
      </c>
      <c r="G320" s="112" t="b">
        <v>0</v>
      </c>
    </row>
    <row r="321" spans="1:7" ht="15">
      <c r="A321" s="112" t="s">
        <v>3392</v>
      </c>
      <c r="B321" s="112">
        <v>7</v>
      </c>
      <c r="C321" s="117">
        <v>0.0007671753241668492</v>
      </c>
      <c r="D321" s="112" t="s">
        <v>4760</v>
      </c>
      <c r="E321" s="112" t="b">
        <v>0</v>
      </c>
      <c r="F321" s="112" t="b">
        <v>0</v>
      </c>
      <c r="G321" s="112" t="b">
        <v>0</v>
      </c>
    </row>
    <row r="322" spans="1:7" ht="15">
      <c r="A322" s="112" t="s">
        <v>3393</v>
      </c>
      <c r="B322" s="112">
        <v>7</v>
      </c>
      <c r="C322" s="117">
        <v>0.0007327907378131701</v>
      </c>
      <c r="D322" s="112" t="s">
        <v>4760</v>
      </c>
      <c r="E322" s="112" t="b">
        <v>0</v>
      </c>
      <c r="F322" s="112" t="b">
        <v>0</v>
      </c>
      <c r="G322" s="112" t="b">
        <v>0</v>
      </c>
    </row>
    <row r="323" spans="1:7" ht="15">
      <c r="A323" s="112" t="s">
        <v>3394</v>
      </c>
      <c r="B323" s="112">
        <v>7</v>
      </c>
      <c r="C323" s="117">
        <v>0.0007327907378131701</v>
      </c>
      <c r="D323" s="112" t="s">
        <v>4760</v>
      </c>
      <c r="E323" s="112" t="b">
        <v>0</v>
      </c>
      <c r="F323" s="112" t="b">
        <v>0</v>
      </c>
      <c r="G323" s="112" t="b">
        <v>0</v>
      </c>
    </row>
    <row r="324" spans="1:7" ht="15">
      <c r="A324" s="112" t="s">
        <v>3395</v>
      </c>
      <c r="B324" s="112">
        <v>7</v>
      </c>
      <c r="C324" s="117">
        <v>0.0008576176760187656</v>
      </c>
      <c r="D324" s="112" t="s">
        <v>4760</v>
      </c>
      <c r="E324" s="112" t="b">
        <v>0</v>
      </c>
      <c r="F324" s="112" t="b">
        <v>0</v>
      </c>
      <c r="G324" s="112" t="b">
        <v>0</v>
      </c>
    </row>
    <row r="325" spans="1:7" ht="15">
      <c r="A325" s="112" t="s">
        <v>3396</v>
      </c>
      <c r="B325" s="112">
        <v>7</v>
      </c>
      <c r="C325" s="117">
        <v>0.0008078436580382538</v>
      </c>
      <c r="D325" s="112" t="s">
        <v>4760</v>
      </c>
      <c r="E325" s="112" t="b">
        <v>0</v>
      </c>
      <c r="F325" s="112" t="b">
        <v>0</v>
      </c>
      <c r="G325" s="112" t="b">
        <v>0</v>
      </c>
    </row>
    <row r="326" spans="1:7" ht="15">
      <c r="A326" s="112" t="s">
        <v>3397</v>
      </c>
      <c r="B326" s="112">
        <v>7</v>
      </c>
      <c r="C326" s="117">
        <v>0.0007671753241668492</v>
      </c>
      <c r="D326" s="112" t="s">
        <v>4760</v>
      </c>
      <c r="E326" s="112" t="b">
        <v>0</v>
      </c>
      <c r="F326" s="112" t="b">
        <v>0</v>
      </c>
      <c r="G326" s="112" t="b">
        <v>0</v>
      </c>
    </row>
    <row r="327" spans="1:7" ht="15">
      <c r="A327" s="112" t="s">
        <v>3398</v>
      </c>
      <c r="B327" s="112">
        <v>7</v>
      </c>
      <c r="C327" s="117">
        <v>0.0007327907378131701</v>
      </c>
      <c r="D327" s="112" t="s">
        <v>4760</v>
      </c>
      <c r="E327" s="112" t="b">
        <v>0</v>
      </c>
      <c r="F327" s="112" t="b">
        <v>1</v>
      </c>
      <c r="G327" s="112" t="b">
        <v>0</v>
      </c>
    </row>
    <row r="328" spans="1:7" ht="15">
      <c r="A328" s="112" t="s">
        <v>3399</v>
      </c>
      <c r="B328" s="112">
        <v>7</v>
      </c>
      <c r="C328" s="117">
        <v>0.0008078436580382538</v>
      </c>
      <c r="D328" s="112" t="s">
        <v>4760</v>
      </c>
      <c r="E328" s="112" t="b">
        <v>0</v>
      </c>
      <c r="F328" s="112" t="b">
        <v>0</v>
      </c>
      <c r="G328" s="112" t="b">
        <v>0</v>
      </c>
    </row>
    <row r="329" spans="1:7" ht="15">
      <c r="A329" s="112" t="s">
        <v>3400</v>
      </c>
      <c r="B329" s="112">
        <v>7</v>
      </c>
      <c r="C329" s="117">
        <v>0.0008078436580382538</v>
      </c>
      <c r="D329" s="112" t="s">
        <v>4760</v>
      </c>
      <c r="E329" s="112" t="b">
        <v>0</v>
      </c>
      <c r="F329" s="112" t="b">
        <v>0</v>
      </c>
      <c r="G329" s="112" t="b">
        <v>0</v>
      </c>
    </row>
    <row r="330" spans="1:7" ht="15">
      <c r="A330" s="112" t="s">
        <v>3401</v>
      </c>
      <c r="B330" s="112">
        <v>7</v>
      </c>
      <c r="C330" s="117">
        <v>0.0009217875458740815</v>
      </c>
      <c r="D330" s="112" t="s">
        <v>4760</v>
      </c>
      <c r="E330" s="112" t="b">
        <v>0</v>
      </c>
      <c r="F330" s="112" t="b">
        <v>0</v>
      </c>
      <c r="G330" s="112" t="b">
        <v>0</v>
      </c>
    </row>
    <row r="331" spans="1:7" ht="15">
      <c r="A331" s="112" t="s">
        <v>3402</v>
      </c>
      <c r="B331" s="112">
        <v>7</v>
      </c>
      <c r="C331" s="117">
        <v>0.0008078436580382538</v>
      </c>
      <c r="D331" s="112" t="s">
        <v>4760</v>
      </c>
      <c r="E331" s="112" t="b">
        <v>0</v>
      </c>
      <c r="F331" s="112" t="b">
        <v>0</v>
      </c>
      <c r="G331" s="112" t="b">
        <v>0</v>
      </c>
    </row>
    <row r="332" spans="1:7" ht="15">
      <c r="A332" s="112" t="s">
        <v>3403</v>
      </c>
      <c r="B332" s="112">
        <v>7</v>
      </c>
      <c r="C332" s="117">
        <v>0.0008576176760187656</v>
      </c>
      <c r="D332" s="112" t="s">
        <v>4760</v>
      </c>
      <c r="E332" s="112" t="b">
        <v>0</v>
      </c>
      <c r="F332" s="112" t="b">
        <v>0</v>
      </c>
      <c r="G332" s="112" t="b">
        <v>0</v>
      </c>
    </row>
    <row r="333" spans="1:7" ht="15">
      <c r="A333" s="112" t="s">
        <v>3404</v>
      </c>
      <c r="B333" s="112">
        <v>7</v>
      </c>
      <c r="C333" s="117">
        <v>0.0007327907378131701</v>
      </c>
      <c r="D333" s="112" t="s">
        <v>4760</v>
      </c>
      <c r="E333" s="112" t="b">
        <v>0</v>
      </c>
      <c r="F333" s="112" t="b">
        <v>0</v>
      </c>
      <c r="G333" s="112" t="b">
        <v>0</v>
      </c>
    </row>
    <row r="334" spans="1:7" ht="15">
      <c r="A334" s="112" t="s">
        <v>3405</v>
      </c>
      <c r="B334" s="112">
        <v>7</v>
      </c>
      <c r="C334" s="117">
        <v>0.0007671753241668492</v>
      </c>
      <c r="D334" s="112" t="s">
        <v>4760</v>
      </c>
      <c r="E334" s="112" t="b">
        <v>0</v>
      </c>
      <c r="F334" s="112" t="b">
        <v>0</v>
      </c>
      <c r="G334" s="112" t="b">
        <v>0</v>
      </c>
    </row>
    <row r="335" spans="1:7" ht="15">
      <c r="A335" s="112" t="s">
        <v>3406</v>
      </c>
      <c r="B335" s="112">
        <v>7</v>
      </c>
      <c r="C335" s="117">
        <v>0.0007327907378131701</v>
      </c>
      <c r="D335" s="112" t="s">
        <v>4760</v>
      </c>
      <c r="E335" s="112" t="b">
        <v>0</v>
      </c>
      <c r="F335" s="112" t="b">
        <v>0</v>
      </c>
      <c r="G335" s="112" t="b">
        <v>0</v>
      </c>
    </row>
    <row r="336" spans="1:7" ht="15">
      <c r="A336" s="112" t="s">
        <v>3407</v>
      </c>
      <c r="B336" s="112">
        <v>7</v>
      </c>
      <c r="C336" s="117">
        <v>0.0008078436580382538</v>
      </c>
      <c r="D336" s="112" t="s">
        <v>4760</v>
      </c>
      <c r="E336" s="112" t="b">
        <v>0</v>
      </c>
      <c r="F336" s="112" t="b">
        <v>0</v>
      </c>
      <c r="G336" s="112" t="b">
        <v>0</v>
      </c>
    </row>
    <row r="337" spans="1:7" ht="15">
      <c r="A337" s="112" t="s">
        <v>3408</v>
      </c>
      <c r="B337" s="112">
        <v>7</v>
      </c>
      <c r="C337" s="117">
        <v>0.0007671753241668492</v>
      </c>
      <c r="D337" s="112" t="s">
        <v>4760</v>
      </c>
      <c r="E337" s="112" t="b">
        <v>0</v>
      </c>
      <c r="F337" s="112" t="b">
        <v>0</v>
      </c>
      <c r="G337" s="112" t="b">
        <v>0</v>
      </c>
    </row>
    <row r="338" spans="1:7" ht="15">
      <c r="A338" s="112" t="s">
        <v>3409</v>
      </c>
      <c r="B338" s="112">
        <v>7</v>
      </c>
      <c r="C338" s="117">
        <v>0.0007671753241668492</v>
      </c>
      <c r="D338" s="112" t="s">
        <v>4760</v>
      </c>
      <c r="E338" s="112" t="b">
        <v>0</v>
      </c>
      <c r="F338" s="112" t="b">
        <v>0</v>
      </c>
      <c r="G338" s="112" t="b">
        <v>0</v>
      </c>
    </row>
    <row r="339" spans="1:7" ht="15">
      <c r="A339" s="112" t="s">
        <v>3410</v>
      </c>
      <c r="B339" s="112">
        <v>7</v>
      </c>
      <c r="C339" s="117">
        <v>0.0009217875458740815</v>
      </c>
      <c r="D339" s="112" t="s">
        <v>4760</v>
      </c>
      <c r="E339" s="112" t="b">
        <v>0</v>
      </c>
      <c r="F339" s="112" t="b">
        <v>0</v>
      </c>
      <c r="G339" s="112" t="b">
        <v>0</v>
      </c>
    </row>
    <row r="340" spans="1:7" ht="15">
      <c r="A340" s="112" t="s">
        <v>3411</v>
      </c>
      <c r="B340" s="112">
        <v>7</v>
      </c>
      <c r="C340" s="117">
        <v>0.0007327907378131701</v>
      </c>
      <c r="D340" s="112" t="s">
        <v>4760</v>
      </c>
      <c r="E340" s="112" t="b">
        <v>0</v>
      </c>
      <c r="F340" s="112" t="b">
        <v>0</v>
      </c>
      <c r="G340" s="112" t="b">
        <v>0</v>
      </c>
    </row>
    <row r="341" spans="1:7" ht="15">
      <c r="A341" s="112" t="s">
        <v>3412</v>
      </c>
      <c r="B341" s="112">
        <v>7</v>
      </c>
      <c r="C341" s="117">
        <v>0.0007327907378131701</v>
      </c>
      <c r="D341" s="112" t="s">
        <v>4760</v>
      </c>
      <c r="E341" s="112" t="b">
        <v>0</v>
      </c>
      <c r="F341" s="112" t="b">
        <v>0</v>
      </c>
      <c r="G341" s="112" t="b">
        <v>0</v>
      </c>
    </row>
    <row r="342" spans="1:7" ht="15">
      <c r="A342" s="112" t="s">
        <v>3413</v>
      </c>
      <c r="B342" s="112">
        <v>7</v>
      </c>
      <c r="C342" s="117">
        <v>0.0007671753241668492</v>
      </c>
      <c r="D342" s="112" t="s">
        <v>4760</v>
      </c>
      <c r="E342" s="112" t="b">
        <v>0</v>
      </c>
      <c r="F342" s="112" t="b">
        <v>0</v>
      </c>
      <c r="G342" s="112" t="b">
        <v>0</v>
      </c>
    </row>
    <row r="343" spans="1:7" ht="15">
      <c r="A343" s="112" t="s">
        <v>3414</v>
      </c>
      <c r="B343" s="112">
        <v>7</v>
      </c>
      <c r="C343" s="117">
        <v>0.0008078436580382538</v>
      </c>
      <c r="D343" s="112" t="s">
        <v>4760</v>
      </c>
      <c r="E343" s="112" t="b">
        <v>0</v>
      </c>
      <c r="F343" s="112" t="b">
        <v>0</v>
      </c>
      <c r="G343" s="112" t="b">
        <v>0</v>
      </c>
    </row>
    <row r="344" spans="1:7" ht="15">
      <c r="A344" s="112" t="s">
        <v>3415</v>
      </c>
      <c r="B344" s="112">
        <v>7</v>
      </c>
      <c r="C344" s="117">
        <v>0.0007327907378131701</v>
      </c>
      <c r="D344" s="112" t="s">
        <v>4760</v>
      </c>
      <c r="E344" s="112" t="b">
        <v>0</v>
      </c>
      <c r="F344" s="112" t="b">
        <v>0</v>
      </c>
      <c r="G344" s="112" t="b">
        <v>0</v>
      </c>
    </row>
    <row r="345" spans="1:7" ht="15">
      <c r="A345" s="112" t="s">
        <v>3416</v>
      </c>
      <c r="B345" s="112">
        <v>7</v>
      </c>
      <c r="C345" s="117">
        <v>0.0007327907378131701</v>
      </c>
      <c r="D345" s="112" t="s">
        <v>4760</v>
      </c>
      <c r="E345" s="112" t="b">
        <v>0</v>
      </c>
      <c r="F345" s="112" t="b">
        <v>0</v>
      </c>
      <c r="G345" s="112" t="b">
        <v>0</v>
      </c>
    </row>
    <row r="346" spans="1:7" ht="15">
      <c r="A346" s="112" t="s">
        <v>3417</v>
      </c>
      <c r="B346" s="112">
        <v>7</v>
      </c>
      <c r="C346" s="117">
        <v>0.0008576176760187656</v>
      </c>
      <c r="D346" s="112" t="s">
        <v>4760</v>
      </c>
      <c r="E346" s="112" t="b">
        <v>0</v>
      </c>
      <c r="F346" s="112" t="b">
        <v>0</v>
      </c>
      <c r="G346" s="112" t="b">
        <v>0</v>
      </c>
    </row>
    <row r="347" spans="1:7" ht="15">
      <c r="A347" s="112" t="s">
        <v>3418</v>
      </c>
      <c r="B347" s="112">
        <v>7</v>
      </c>
      <c r="C347" s="117">
        <v>0.0009217875458740815</v>
      </c>
      <c r="D347" s="112" t="s">
        <v>4760</v>
      </c>
      <c r="E347" s="112" t="b">
        <v>0</v>
      </c>
      <c r="F347" s="112" t="b">
        <v>0</v>
      </c>
      <c r="G347" s="112" t="b">
        <v>0</v>
      </c>
    </row>
    <row r="348" spans="1:7" ht="15">
      <c r="A348" s="112" t="s">
        <v>3419</v>
      </c>
      <c r="B348" s="112">
        <v>7</v>
      </c>
      <c r="C348" s="117">
        <v>0.0008078436580382538</v>
      </c>
      <c r="D348" s="112" t="s">
        <v>4760</v>
      </c>
      <c r="E348" s="112" t="b">
        <v>0</v>
      </c>
      <c r="F348" s="112" t="b">
        <v>0</v>
      </c>
      <c r="G348" s="112" t="b">
        <v>0</v>
      </c>
    </row>
    <row r="349" spans="1:7" ht="15">
      <c r="A349" s="112" t="s">
        <v>3420</v>
      </c>
      <c r="B349" s="112">
        <v>7</v>
      </c>
      <c r="C349" s="117">
        <v>0.0008576176760187656</v>
      </c>
      <c r="D349" s="112" t="s">
        <v>4760</v>
      </c>
      <c r="E349" s="112" t="b">
        <v>0</v>
      </c>
      <c r="F349" s="112" t="b">
        <v>0</v>
      </c>
      <c r="G349" s="112" t="b">
        <v>0</v>
      </c>
    </row>
    <row r="350" spans="1:7" ht="15">
      <c r="A350" s="112" t="s">
        <v>3421</v>
      </c>
      <c r="B350" s="112">
        <v>7</v>
      </c>
      <c r="C350" s="117">
        <v>0.0010122298977259978</v>
      </c>
      <c r="D350" s="112" t="s">
        <v>4760</v>
      </c>
      <c r="E350" s="112" t="b">
        <v>0</v>
      </c>
      <c r="F350" s="112" t="b">
        <v>0</v>
      </c>
      <c r="G350" s="112" t="b">
        <v>0</v>
      </c>
    </row>
    <row r="351" spans="1:7" ht="15">
      <c r="A351" s="112" t="s">
        <v>3422</v>
      </c>
      <c r="B351" s="112">
        <v>6</v>
      </c>
      <c r="C351" s="117">
        <v>0.0006575788492858707</v>
      </c>
      <c r="D351" s="112" t="s">
        <v>4760</v>
      </c>
      <c r="E351" s="112" t="b">
        <v>0</v>
      </c>
      <c r="F351" s="112" t="b">
        <v>0</v>
      </c>
      <c r="G351" s="112" t="b">
        <v>0</v>
      </c>
    </row>
    <row r="352" spans="1:7" ht="15">
      <c r="A352" s="112" t="s">
        <v>3423</v>
      </c>
      <c r="B352" s="112">
        <v>6</v>
      </c>
      <c r="C352" s="117">
        <v>0.0006575788492858707</v>
      </c>
      <c r="D352" s="112" t="s">
        <v>4760</v>
      </c>
      <c r="E352" s="112" t="b">
        <v>0</v>
      </c>
      <c r="F352" s="112" t="b">
        <v>0</v>
      </c>
      <c r="G352" s="112" t="b">
        <v>0</v>
      </c>
    </row>
    <row r="353" spans="1:7" ht="15">
      <c r="A353" s="112" t="s">
        <v>3424</v>
      </c>
      <c r="B353" s="112">
        <v>6</v>
      </c>
      <c r="C353" s="117">
        <v>0.0006575788492858707</v>
      </c>
      <c r="D353" s="112" t="s">
        <v>4760</v>
      </c>
      <c r="E353" s="112" t="b">
        <v>0</v>
      </c>
      <c r="F353" s="112" t="b">
        <v>0</v>
      </c>
      <c r="G353" s="112" t="b">
        <v>0</v>
      </c>
    </row>
    <row r="354" spans="1:7" ht="15">
      <c r="A354" s="112" t="s">
        <v>3425</v>
      </c>
      <c r="B354" s="112">
        <v>6</v>
      </c>
      <c r="C354" s="117">
        <v>0.0006575788492858707</v>
      </c>
      <c r="D354" s="112" t="s">
        <v>4760</v>
      </c>
      <c r="E354" s="112" t="b">
        <v>0</v>
      </c>
      <c r="F354" s="112" t="b">
        <v>0</v>
      </c>
      <c r="G354" s="112" t="b">
        <v>0</v>
      </c>
    </row>
    <row r="355" spans="1:7" ht="15">
      <c r="A355" s="112" t="s">
        <v>3426</v>
      </c>
      <c r="B355" s="112">
        <v>6</v>
      </c>
      <c r="C355" s="117">
        <v>0.0006575788492858707</v>
      </c>
      <c r="D355" s="112" t="s">
        <v>4760</v>
      </c>
      <c r="E355" s="112" t="b">
        <v>0</v>
      </c>
      <c r="F355" s="112" t="b">
        <v>0</v>
      </c>
      <c r="G355" s="112" t="b">
        <v>0</v>
      </c>
    </row>
    <row r="356" spans="1:7" ht="15">
      <c r="A356" s="112" t="s">
        <v>3427</v>
      </c>
      <c r="B356" s="112">
        <v>6</v>
      </c>
      <c r="C356" s="117">
        <v>0.0006575788492858707</v>
      </c>
      <c r="D356" s="112" t="s">
        <v>4760</v>
      </c>
      <c r="E356" s="112" t="b">
        <v>0</v>
      </c>
      <c r="F356" s="112" t="b">
        <v>0</v>
      </c>
      <c r="G356" s="112" t="b">
        <v>0</v>
      </c>
    </row>
    <row r="357" spans="1:7" ht="15">
      <c r="A357" s="112" t="s">
        <v>3428</v>
      </c>
      <c r="B357" s="112">
        <v>6</v>
      </c>
      <c r="C357" s="117">
        <v>0.0006575788492858707</v>
      </c>
      <c r="D357" s="112" t="s">
        <v>4760</v>
      </c>
      <c r="E357" s="112" t="b">
        <v>0</v>
      </c>
      <c r="F357" s="112" t="b">
        <v>0</v>
      </c>
      <c r="G357" s="112" t="b">
        <v>0</v>
      </c>
    </row>
    <row r="358" spans="1:7" ht="15">
      <c r="A358" s="112" t="s">
        <v>3429</v>
      </c>
      <c r="B358" s="112">
        <v>6</v>
      </c>
      <c r="C358" s="117">
        <v>0.0007351008651589418</v>
      </c>
      <c r="D358" s="112" t="s">
        <v>4760</v>
      </c>
      <c r="E358" s="112" t="b">
        <v>0</v>
      </c>
      <c r="F358" s="112" t="b">
        <v>0</v>
      </c>
      <c r="G358" s="112" t="b">
        <v>0</v>
      </c>
    </row>
    <row r="359" spans="1:7" ht="15">
      <c r="A359" s="112" t="s">
        <v>3430</v>
      </c>
      <c r="B359" s="112">
        <v>6</v>
      </c>
      <c r="C359" s="117">
        <v>0.0007351008651589418</v>
      </c>
      <c r="D359" s="112" t="s">
        <v>4760</v>
      </c>
      <c r="E359" s="112" t="b">
        <v>0</v>
      </c>
      <c r="F359" s="112" t="b">
        <v>0</v>
      </c>
      <c r="G359" s="112" t="b">
        <v>0</v>
      </c>
    </row>
    <row r="360" spans="1:7" ht="15">
      <c r="A360" s="112" t="s">
        <v>3431</v>
      </c>
      <c r="B360" s="112">
        <v>6</v>
      </c>
      <c r="C360" s="117">
        <v>0.0007901036107492126</v>
      </c>
      <c r="D360" s="112" t="s">
        <v>4760</v>
      </c>
      <c r="E360" s="112" t="b">
        <v>0</v>
      </c>
      <c r="F360" s="112" t="b">
        <v>0</v>
      </c>
      <c r="G360" s="112" t="b">
        <v>0</v>
      </c>
    </row>
    <row r="361" spans="1:7" ht="15">
      <c r="A361" s="112" t="s">
        <v>3432</v>
      </c>
      <c r="B361" s="112">
        <v>6</v>
      </c>
      <c r="C361" s="117">
        <v>0.0006924374211756461</v>
      </c>
      <c r="D361" s="112" t="s">
        <v>4760</v>
      </c>
      <c r="E361" s="112" t="b">
        <v>0</v>
      </c>
      <c r="F361" s="112" t="b">
        <v>0</v>
      </c>
      <c r="G361" s="112" t="b">
        <v>0</v>
      </c>
    </row>
    <row r="362" spans="1:7" ht="15">
      <c r="A362" s="112" t="s">
        <v>3433</v>
      </c>
      <c r="B362" s="112">
        <v>6</v>
      </c>
      <c r="C362" s="117">
        <v>0.0006924374211756461</v>
      </c>
      <c r="D362" s="112" t="s">
        <v>4760</v>
      </c>
      <c r="E362" s="112" t="b">
        <v>0</v>
      </c>
      <c r="F362" s="112" t="b">
        <v>0</v>
      </c>
      <c r="G362" s="112" t="b">
        <v>0</v>
      </c>
    </row>
    <row r="363" spans="1:7" ht="15">
      <c r="A363" s="112" t="s">
        <v>3434</v>
      </c>
      <c r="B363" s="112">
        <v>6</v>
      </c>
      <c r="C363" s="117">
        <v>0.0006924374211756461</v>
      </c>
      <c r="D363" s="112" t="s">
        <v>4760</v>
      </c>
      <c r="E363" s="112" t="b">
        <v>0</v>
      </c>
      <c r="F363" s="112" t="b">
        <v>0</v>
      </c>
      <c r="G363" s="112" t="b">
        <v>0</v>
      </c>
    </row>
    <row r="364" spans="1:7" ht="15">
      <c r="A364" s="112" t="s">
        <v>3435</v>
      </c>
      <c r="B364" s="112">
        <v>6</v>
      </c>
      <c r="C364" s="117">
        <v>0.0006575788492858707</v>
      </c>
      <c r="D364" s="112" t="s">
        <v>4760</v>
      </c>
      <c r="E364" s="112" t="b">
        <v>0</v>
      </c>
      <c r="F364" s="112" t="b">
        <v>0</v>
      </c>
      <c r="G364" s="112" t="b">
        <v>0</v>
      </c>
    </row>
    <row r="365" spans="1:7" ht="15">
      <c r="A365" s="112" t="s">
        <v>3436</v>
      </c>
      <c r="B365" s="112">
        <v>6</v>
      </c>
      <c r="C365" s="117">
        <v>0.0006575788492858707</v>
      </c>
      <c r="D365" s="112" t="s">
        <v>4760</v>
      </c>
      <c r="E365" s="112" t="b">
        <v>0</v>
      </c>
      <c r="F365" s="112" t="b">
        <v>0</v>
      </c>
      <c r="G365" s="112" t="b">
        <v>0</v>
      </c>
    </row>
    <row r="366" spans="1:7" ht="15">
      <c r="A366" s="112" t="s">
        <v>3437</v>
      </c>
      <c r="B366" s="112">
        <v>6</v>
      </c>
      <c r="C366" s="117">
        <v>0.0006575788492858707</v>
      </c>
      <c r="D366" s="112" t="s">
        <v>4760</v>
      </c>
      <c r="E366" s="112" t="b">
        <v>0</v>
      </c>
      <c r="F366" s="112" t="b">
        <v>1</v>
      </c>
      <c r="G366" s="112" t="b">
        <v>0</v>
      </c>
    </row>
    <row r="367" spans="1:7" ht="15">
      <c r="A367" s="112" t="s">
        <v>3438</v>
      </c>
      <c r="B367" s="112">
        <v>6</v>
      </c>
      <c r="C367" s="117">
        <v>0.0006575788492858707</v>
      </c>
      <c r="D367" s="112" t="s">
        <v>4760</v>
      </c>
      <c r="E367" s="112" t="b">
        <v>0</v>
      </c>
      <c r="F367" s="112" t="b">
        <v>0</v>
      </c>
      <c r="G367" s="112" t="b">
        <v>0</v>
      </c>
    </row>
    <row r="368" spans="1:7" ht="15">
      <c r="A368" s="112" t="s">
        <v>3439</v>
      </c>
      <c r="B368" s="112">
        <v>6</v>
      </c>
      <c r="C368" s="117">
        <v>0.0007351008651589418</v>
      </c>
      <c r="D368" s="112" t="s">
        <v>4760</v>
      </c>
      <c r="E368" s="112" t="b">
        <v>0</v>
      </c>
      <c r="F368" s="112" t="b">
        <v>0</v>
      </c>
      <c r="G368" s="112" t="b">
        <v>0</v>
      </c>
    </row>
    <row r="369" spans="1:7" ht="15">
      <c r="A369" s="112" t="s">
        <v>3440</v>
      </c>
      <c r="B369" s="112">
        <v>6</v>
      </c>
      <c r="C369" s="117">
        <v>0.0006924374211756461</v>
      </c>
      <c r="D369" s="112" t="s">
        <v>4760</v>
      </c>
      <c r="E369" s="112" t="b">
        <v>0</v>
      </c>
      <c r="F369" s="112" t="b">
        <v>0</v>
      </c>
      <c r="G369" s="112" t="b">
        <v>0</v>
      </c>
    </row>
    <row r="370" spans="1:7" ht="15">
      <c r="A370" s="112" t="s">
        <v>3441</v>
      </c>
      <c r="B370" s="112">
        <v>6</v>
      </c>
      <c r="C370" s="117">
        <v>0.0006924374211756461</v>
      </c>
      <c r="D370" s="112" t="s">
        <v>4760</v>
      </c>
      <c r="E370" s="112" t="b">
        <v>0</v>
      </c>
      <c r="F370" s="112" t="b">
        <v>0</v>
      </c>
      <c r="G370" s="112" t="b">
        <v>0</v>
      </c>
    </row>
    <row r="371" spans="1:7" ht="15">
      <c r="A371" s="112" t="s">
        <v>3442</v>
      </c>
      <c r="B371" s="112">
        <v>6</v>
      </c>
      <c r="C371" s="117">
        <v>0.0006575788492858707</v>
      </c>
      <c r="D371" s="112" t="s">
        <v>4760</v>
      </c>
      <c r="E371" s="112" t="b">
        <v>0</v>
      </c>
      <c r="F371" s="112" t="b">
        <v>0</v>
      </c>
      <c r="G371" s="112" t="b">
        <v>0</v>
      </c>
    </row>
    <row r="372" spans="1:7" ht="15">
      <c r="A372" s="112" t="s">
        <v>3443</v>
      </c>
      <c r="B372" s="112">
        <v>6</v>
      </c>
      <c r="C372" s="117">
        <v>0.0006575788492858707</v>
      </c>
      <c r="D372" s="112" t="s">
        <v>4760</v>
      </c>
      <c r="E372" s="112" t="b">
        <v>0</v>
      </c>
      <c r="F372" s="112" t="b">
        <v>0</v>
      </c>
      <c r="G372" s="112" t="b">
        <v>0</v>
      </c>
    </row>
    <row r="373" spans="1:7" ht="15">
      <c r="A373" s="112" t="s">
        <v>3444</v>
      </c>
      <c r="B373" s="112">
        <v>6</v>
      </c>
      <c r="C373" s="117">
        <v>0.0006924374211756461</v>
      </c>
      <c r="D373" s="112" t="s">
        <v>4760</v>
      </c>
      <c r="E373" s="112" t="b">
        <v>0</v>
      </c>
      <c r="F373" s="112" t="b">
        <v>0</v>
      </c>
      <c r="G373" s="112" t="b">
        <v>0</v>
      </c>
    </row>
    <row r="374" spans="1:7" ht="15">
      <c r="A374" s="112" t="s">
        <v>3445</v>
      </c>
      <c r="B374" s="112">
        <v>6</v>
      </c>
      <c r="C374" s="117">
        <v>0.0006924374211756461</v>
      </c>
      <c r="D374" s="112" t="s">
        <v>4760</v>
      </c>
      <c r="E374" s="112" t="b">
        <v>0</v>
      </c>
      <c r="F374" s="112" t="b">
        <v>0</v>
      </c>
      <c r="G374" s="112" t="b">
        <v>0</v>
      </c>
    </row>
    <row r="375" spans="1:7" ht="15">
      <c r="A375" s="112" t="s">
        <v>3446</v>
      </c>
      <c r="B375" s="112">
        <v>6</v>
      </c>
      <c r="C375" s="117">
        <v>0.0006575788492858707</v>
      </c>
      <c r="D375" s="112" t="s">
        <v>4760</v>
      </c>
      <c r="E375" s="112" t="b">
        <v>0</v>
      </c>
      <c r="F375" s="112" t="b">
        <v>0</v>
      </c>
      <c r="G375" s="112" t="b">
        <v>0</v>
      </c>
    </row>
    <row r="376" spans="1:7" ht="15">
      <c r="A376" s="112" t="s">
        <v>3447</v>
      </c>
      <c r="B376" s="112">
        <v>6</v>
      </c>
      <c r="C376" s="117">
        <v>0.0006575788492858707</v>
      </c>
      <c r="D376" s="112" t="s">
        <v>4760</v>
      </c>
      <c r="E376" s="112" t="b">
        <v>0</v>
      </c>
      <c r="F376" s="112" t="b">
        <v>0</v>
      </c>
      <c r="G376" s="112" t="b">
        <v>0</v>
      </c>
    </row>
    <row r="377" spans="1:7" ht="15">
      <c r="A377" s="112" t="s">
        <v>3448</v>
      </c>
      <c r="B377" s="112">
        <v>6</v>
      </c>
      <c r="C377" s="117">
        <v>0.0007351008651589418</v>
      </c>
      <c r="D377" s="112" t="s">
        <v>4760</v>
      </c>
      <c r="E377" s="112" t="b">
        <v>0</v>
      </c>
      <c r="F377" s="112" t="b">
        <v>0</v>
      </c>
      <c r="G377" s="112" t="b">
        <v>0</v>
      </c>
    </row>
    <row r="378" spans="1:7" ht="15">
      <c r="A378" s="112" t="s">
        <v>3449</v>
      </c>
      <c r="B378" s="112">
        <v>6</v>
      </c>
      <c r="C378" s="117">
        <v>0.0006575788492858707</v>
      </c>
      <c r="D378" s="112" t="s">
        <v>4760</v>
      </c>
      <c r="E378" s="112" t="b">
        <v>0</v>
      </c>
      <c r="F378" s="112" t="b">
        <v>0</v>
      </c>
      <c r="G378" s="112" t="b">
        <v>0</v>
      </c>
    </row>
    <row r="379" spans="1:7" ht="15">
      <c r="A379" s="112" t="s">
        <v>3450</v>
      </c>
      <c r="B379" s="112">
        <v>6</v>
      </c>
      <c r="C379" s="117">
        <v>0.0007351008651589418</v>
      </c>
      <c r="D379" s="112" t="s">
        <v>4760</v>
      </c>
      <c r="E379" s="112" t="b">
        <v>0</v>
      </c>
      <c r="F379" s="112" t="b">
        <v>0</v>
      </c>
      <c r="G379" s="112" t="b">
        <v>0</v>
      </c>
    </row>
    <row r="380" spans="1:7" ht="15">
      <c r="A380" s="112" t="s">
        <v>3451</v>
      </c>
      <c r="B380" s="112">
        <v>6</v>
      </c>
      <c r="C380" s="117">
        <v>0.0006924374211756461</v>
      </c>
      <c r="D380" s="112" t="s">
        <v>4760</v>
      </c>
      <c r="E380" s="112" t="b">
        <v>0</v>
      </c>
      <c r="F380" s="112" t="b">
        <v>0</v>
      </c>
      <c r="G380" s="112" t="b">
        <v>0</v>
      </c>
    </row>
    <row r="381" spans="1:7" ht="15">
      <c r="A381" s="112" t="s">
        <v>3452</v>
      </c>
      <c r="B381" s="112">
        <v>6</v>
      </c>
      <c r="C381" s="117">
        <v>0.0007351008651589418</v>
      </c>
      <c r="D381" s="112" t="s">
        <v>4760</v>
      </c>
      <c r="E381" s="112" t="b">
        <v>0</v>
      </c>
      <c r="F381" s="112" t="b">
        <v>0</v>
      </c>
      <c r="G381" s="112" t="b">
        <v>0</v>
      </c>
    </row>
    <row r="382" spans="1:7" ht="15">
      <c r="A382" s="112" t="s">
        <v>3453</v>
      </c>
      <c r="B382" s="112">
        <v>6</v>
      </c>
      <c r="C382" s="117">
        <v>0.0006575788492858707</v>
      </c>
      <c r="D382" s="112" t="s">
        <v>4760</v>
      </c>
      <c r="E382" s="112" t="b">
        <v>0</v>
      </c>
      <c r="F382" s="112" t="b">
        <v>0</v>
      </c>
      <c r="G382" s="112" t="b">
        <v>0</v>
      </c>
    </row>
    <row r="383" spans="1:7" ht="15">
      <c r="A383" s="112" t="s">
        <v>3454</v>
      </c>
      <c r="B383" s="112">
        <v>6</v>
      </c>
      <c r="C383" s="117">
        <v>0.0006924374211756461</v>
      </c>
      <c r="D383" s="112" t="s">
        <v>4760</v>
      </c>
      <c r="E383" s="112" t="b">
        <v>0</v>
      </c>
      <c r="F383" s="112" t="b">
        <v>0</v>
      </c>
      <c r="G383" s="112" t="b">
        <v>0</v>
      </c>
    </row>
    <row r="384" spans="1:7" ht="15">
      <c r="A384" s="112" t="s">
        <v>3455</v>
      </c>
      <c r="B384" s="112">
        <v>6</v>
      </c>
      <c r="C384" s="117">
        <v>0.0006575788492858707</v>
      </c>
      <c r="D384" s="112" t="s">
        <v>4760</v>
      </c>
      <c r="E384" s="112" t="b">
        <v>0</v>
      </c>
      <c r="F384" s="112" t="b">
        <v>0</v>
      </c>
      <c r="G384" s="112" t="b">
        <v>0</v>
      </c>
    </row>
    <row r="385" spans="1:7" ht="15">
      <c r="A385" s="112" t="s">
        <v>3456</v>
      </c>
      <c r="B385" s="112">
        <v>6</v>
      </c>
      <c r="C385" s="117">
        <v>0.0006575788492858707</v>
      </c>
      <c r="D385" s="112" t="s">
        <v>4760</v>
      </c>
      <c r="E385" s="112" t="b">
        <v>0</v>
      </c>
      <c r="F385" s="112" t="b">
        <v>0</v>
      </c>
      <c r="G385" s="112" t="b">
        <v>0</v>
      </c>
    </row>
    <row r="386" spans="1:7" ht="15">
      <c r="A386" s="112" t="s">
        <v>3457</v>
      </c>
      <c r="B386" s="112">
        <v>6</v>
      </c>
      <c r="C386" s="117">
        <v>0.0006575788492858707</v>
      </c>
      <c r="D386" s="112" t="s">
        <v>4760</v>
      </c>
      <c r="E386" s="112" t="b">
        <v>1</v>
      </c>
      <c r="F386" s="112" t="b">
        <v>0</v>
      </c>
      <c r="G386" s="112" t="b">
        <v>0</v>
      </c>
    </row>
    <row r="387" spans="1:7" ht="15">
      <c r="A387" s="112" t="s">
        <v>3458</v>
      </c>
      <c r="B387" s="112">
        <v>6</v>
      </c>
      <c r="C387" s="117">
        <v>0.0006575788492858707</v>
      </c>
      <c r="D387" s="112" t="s">
        <v>4760</v>
      </c>
      <c r="E387" s="112" t="b">
        <v>0</v>
      </c>
      <c r="F387" s="112" t="b">
        <v>0</v>
      </c>
      <c r="G387" s="112" t="b">
        <v>0</v>
      </c>
    </row>
    <row r="388" spans="1:7" ht="15">
      <c r="A388" s="112" t="s">
        <v>3459</v>
      </c>
      <c r="B388" s="112">
        <v>6</v>
      </c>
      <c r="C388" s="117">
        <v>0.0006575788492858707</v>
      </c>
      <c r="D388" s="112" t="s">
        <v>4760</v>
      </c>
      <c r="E388" s="112" t="b">
        <v>0</v>
      </c>
      <c r="F388" s="112" t="b">
        <v>0</v>
      </c>
      <c r="G388" s="112" t="b">
        <v>0</v>
      </c>
    </row>
    <row r="389" spans="1:7" ht="15">
      <c r="A389" s="112" t="s">
        <v>3460</v>
      </c>
      <c r="B389" s="112">
        <v>6</v>
      </c>
      <c r="C389" s="117">
        <v>0.0006924374211756461</v>
      </c>
      <c r="D389" s="112" t="s">
        <v>4760</v>
      </c>
      <c r="E389" s="112" t="b">
        <v>1</v>
      </c>
      <c r="F389" s="112" t="b">
        <v>0</v>
      </c>
      <c r="G389" s="112" t="b">
        <v>0</v>
      </c>
    </row>
    <row r="390" spans="1:7" ht="15">
      <c r="A390" s="112" t="s">
        <v>3461</v>
      </c>
      <c r="B390" s="112">
        <v>6</v>
      </c>
      <c r="C390" s="117">
        <v>0.0006575788492858707</v>
      </c>
      <c r="D390" s="112" t="s">
        <v>4760</v>
      </c>
      <c r="E390" s="112" t="b">
        <v>0</v>
      </c>
      <c r="F390" s="112" t="b">
        <v>0</v>
      </c>
      <c r="G390" s="112" t="b">
        <v>0</v>
      </c>
    </row>
    <row r="391" spans="1:7" ht="15">
      <c r="A391" s="112" t="s">
        <v>3462</v>
      </c>
      <c r="B391" s="112">
        <v>6</v>
      </c>
      <c r="C391" s="117">
        <v>0.0006924374211756461</v>
      </c>
      <c r="D391" s="112" t="s">
        <v>4760</v>
      </c>
      <c r="E391" s="112" t="b">
        <v>1</v>
      </c>
      <c r="F391" s="112" t="b">
        <v>0</v>
      </c>
      <c r="G391" s="112" t="b">
        <v>0</v>
      </c>
    </row>
    <row r="392" spans="1:7" ht="15">
      <c r="A392" s="112" t="s">
        <v>3463</v>
      </c>
      <c r="B392" s="112">
        <v>6</v>
      </c>
      <c r="C392" s="117">
        <v>0.0006575788492858707</v>
      </c>
      <c r="D392" s="112" t="s">
        <v>4760</v>
      </c>
      <c r="E392" s="112" t="b">
        <v>0</v>
      </c>
      <c r="F392" s="112" t="b">
        <v>0</v>
      </c>
      <c r="G392" s="112" t="b">
        <v>0</v>
      </c>
    </row>
    <row r="393" spans="1:7" ht="15">
      <c r="A393" s="112" t="s">
        <v>3464</v>
      </c>
      <c r="B393" s="112">
        <v>6</v>
      </c>
      <c r="C393" s="117">
        <v>0.0007351008651589418</v>
      </c>
      <c r="D393" s="112" t="s">
        <v>4760</v>
      </c>
      <c r="E393" s="112" t="b">
        <v>0</v>
      </c>
      <c r="F393" s="112" t="b">
        <v>0</v>
      </c>
      <c r="G393" s="112" t="b">
        <v>0</v>
      </c>
    </row>
    <row r="394" spans="1:7" ht="15">
      <c r="A394" s="112" t="s">
        <v>3465</v>
      </c>
      <c r="B394" s="112">
        <v>6</v>
      </c>
      <c r="C394" s="117">
        <v>0.0006575788492858707</v>
      </c>
      <c r="D394" s="112" t="s">
        <v>4760</v>
      </c>
      <c r="E394" s="112" t="b">
        <v>0</v>
      </c>
      <c r="F394" s="112" t="b">
        <v>0</v>
      </c>
      <c r="G394" s="112" t="b">
        <v>0</v>
      </c>
    </row>
    <row r="395" spans="1:7" ht="15">
      <c r="A395" s="112" t="s">
        <v>3466</v>
      </c>
      <c r="B395" s="112">
        <v>6</v>
      </c>
      <c r="C395" s="117">
        <v>0.0006924374211756461</v>
      </c>
      <c r="D395" s="112" t="s">
        <v>4760</v>
      </c>
      <c r="E395" s="112" t="b">
        <v>0</v>
      </c>
      <c r="F395" s="112" t="b">
        <v>0</v>
      </c>
      <c r="G395" s="112" t="b">
        <v>0</v>
      </c>
    </row>
    <row r="396" spans="1:7" ht="15">
      <c r="A396" s="112" t="s">
        <v>3467</v>
      </c>
      <c r="B396" s="112">
        <v>6</v>
      </c>
      <c r="C396" s="117">
        <v>0.0006924374211756461</v>
      </c>
      <c r="D396" s="112" t="s">
        <v>4760</v>
      </c>
      <c r="E396" s="112" t="b">
        <v>0</v>
      </c>
      <c r="F396" s="112" t="b">
        <v>0</v>
      </c>
      <c r="G396" s="112" t="b">
        <v>0</v>
      </c>
    </row>
    <row r="397" spans="1:7" ht="15">
      <c r="A397" s="112" t="s">
        <v>3468</v>
      </c>
      <c r="B397" s="112">
        <v>6</v>
      </c>
      <c r="C397" s="117">
        <v>0.0006924374211756461</v>
      </c>
      <c r="D397" s="112" t="s">
        <v>4760</v>
      </c>
      <c r="E397" s="112" t="b">
        <v>0</v>
      </c>
      <c r="F397" s="112" t="b">
        <v>0</v>
      </c>
      <c r="G397" s="112" t="b">
        <v>0</v>
      </c>
    </row>
    <row r="398" spans="1:7" ht="15">
      <c r="A398" s="112" t="s">
        <v>3469</v>
      </c>
      <c r="B398" s="112">
        <v>6</v>
      </c>
      <c r="C398" s="117">
        <v>0.0006575788492858707</v>
      </c>
      <c r="D398" s="112" t="s">
        <v>4760</v>
      </c>
      <c r="E398" s="112" t="b">
        <v>0</v>
      </c>
      <c r="F398" s="112" t="b">
        <v>0</v>
      </c>
      <c r="G398" s="112" t="b">
        <v>0</v>
      </c>
    </row>
    <row r="399" spans="1:7" ht="15">
      <c r="A399" s="112" t="s">
        <v>3470</v>
      </c>
      <c r="B399" s="112">
        <v>6</v>
      </c>
      <c r="C399" s="117">
        <v>0.0007901036107492126</v>
      </c>
      <c r="D399" s="112" t="s">
        <v>4760</v>
      </c>
      <c r="E399" s="112" t="b">
        <v>0</v>
      </c>
      <c r="F399" s="112" t="b">
        <v>0</v>
      </c>
      <c r="G399" s="112" t="b">
        <v>0</v>
      </c>
    </row>
    <row r="400" spans="1:7" ht="15">
      <c r="A400" s="112" t="s">
        <v>3471</v>
      </c>
      <c r="B400" s="112">
        <v>6</v>
      </c>
      <c r="C400" s="117">
        <v>0.0006575788492858707</v>
      </c>
      <c r="D400" s="112" t="s">
        <v>4760</v>
      </c>
      <c r="E400" s="112" t="b">
        <v>0</v>
      </c>
      <c r="F400" s="112" t="b">
        <v>0</v>
      </c>
      <c r="G400" s="112" t="b">
        <v>0</v>
      </c>
    </row>
    <row r="401" spans="1:7" ht="15">
      <c r="A401" s="112" t="s">
        <v>3472</v>
      </c>
      <c r="B401" s="112">
        <v>6</v>
      </c>
      <c r="C401" s="117">
        <v>0.0007901036107492126</v>
      </c>
      <c r="D401" s="112" t="s">
        <v>4760</v>
      </c>
      <c r="E401" s="112" t="b">
        <v>0</v>
      </c>
      <c r="F401" s="112" t="b">
        <v>0</v>
      </c>
      <c r="G401" s="112" t="b">
        <v>0</v>
      </c>
    </row>
    <row r="402" spans="1:7" ht="15">
      <c r="A402" s="112" t="s">
        <v>3473</v>
      </c>
      <c r="B402" s="112">
        <v>6</v>
      </c>
      <c r="C402" s="117">
        <v>0.0006924374211756461</v>
      </c>
      <c r="D402" s="112" t="s">
        <v>4760</v>
      </c>
      <c r="E402" s="112" t="b">
        <v>0</v>
      </c>
      <c r="F402" s="112" t="b">
        <v>0</v>
      </c>
      <c r="G402" s="112" t="b">
        <v>0</v>
      </c>
    </row>
    <row r="403" spans="1:7" ht="15">
      <c r="A403" s="112" t="s">
        <v>3474</v>
      </c>
      <c r="B403" s="112">
        <v>6</v>
      </c>
      <c r="C403" s="117">
        <v>0.0008676256266222838</v>
      </c>
      <c r="D403" s="112" t="s">
        <v>4760</v>
      </c>
      <c r="E403" s="112" t="b">
        <v>0</v>
      </c>
      <c r="F403" s="112" t="b">
        <v>0</v>
      </c>
      <c r="G403" s="112" t="b">
        <v>0</v>
      </c>
    </row>
    <row r="404" spans="1:7" ht="15">
      <c r="A404" s="112" t="s">
        <v>3475</v>
      </c>
      <c r="B404" s="112">
        <v>6</v>
      </c>
      <c r="C404" s="117">
        <v>0.0007901036107492126</v>
      </c>
      <c r="D404" s="112" t="s">
        <v>4760</v>
      </c>
      <c r="E404" s="112" t="b">
        <v>0</v>
      </c>
      <c r="F404" s="112" t="b">
        <v>0</v>
      </c>
      <c r="G404" s="112" t="b">
        <v>0</v>
      </c>
    </row>
    <row r="405" spans="1:7" ht="15">
      <c r="A405" s="112" t="s">
        <v>3476</v>
      </c>
      <c r="B405" s="112">
        <v>6</v>
      </c>
      <c r="C405" s="117">
        <v>0.0006575788492858707</v>
      </c>
      <c r="D405" s="112" t="s">
        <v>4760</v>
      </c>
      <c r="E405" s="112" t="b">
        <v>0</v>
      </c>
      <c r="F405" s="112" t="b">
        <v>0</v>
      </c>
      <c r="G405" s="112" t="b">
        <v>0</v>
      </c>
    </row>
    <row r="406" spans="1:7" ht="15">
      <c r="A406" s="112" t="s">
        <v>3477</v>
      </c>
      <c r="B406" s="112">
        <v>6</v>
      </c>
      <c r="C406" s="117">
        <v>0.0006924374211756461</v>
      </c>
      <c r="D406" s="112" t="s">
        <v>4760</v>
      </c>
      <c r="E406" s="112" t="b">
        <v>0</v>
      </c>
      <c r="F406" s="112" t="b">
        <v>0</v>
      </c>
      <c r="G406" s="112" t="b">
        <v>0</v>
      </c>
    </row>
    <row r="407" spans="1:7" ht="15">
      <c r="A407" s="112" t="s">
        <v>3478</v>
      </c>
      <c r="B407" s="112">
        <v>6</v>
      </c>
      <c r="C407" s="117">
        <v>0.0007351008651589418</v>
      </c>
      <c r="D407" s="112" t="s">
        <v>4760</v>
      </c>
      <c r="E407" s="112" t="b">
        <v>0</v>
      </c>
      <c r="F407" s="112" t="b">
        <v>0</v>
      </c>
      <c r="G407" s="112" t="b">
        <v>0</v>
      </c>
    </row>
    <row r="408" spans="1:7" ht="15">
      <c r="A408" s="112" t="s">
        <v>3479</v>
      </c>
      <c r="B408" s="112">
        <v>6</v>
      </c>
      <c r="C408" s="117">
        <v>0.0006924374211756461</v>
      </c>
      <c r="D408" s="112" t="s">
        <v>4760</v>
      </c>
      <c r="E408" s="112" t="b">
        <v>0</v>
      </c>
      <c r="F408" s="112" t="b">
        <v>0</v>
      </c>
      <c r="G408" s="112" t="b">
        <v>0</v>
      </c>
    </row>
    <row r="409" spans="1:7" ht="15">
      <c r="A409" s="112" t="s">
        <v>3480</v>
      </c>
      <c r="B409" s="112">
        <v>6</v>
      </c>
      <c r="C409" s="117">
        <v>0.0006924374211756461</v>
      </c>
      <c r="D409" s="112" t="s">
        <v>4760</v>
      </c>
      <c r="E409" s="112" t="b">
        <v>0</v>
      </c>
      <c r="F409" s="112" t="b">
        <v>0</v>
      </c>
      <c r="G409" s="112" t="b">
        <v>0</v>
      </c>
    </row>
    <row r="410" spans="1:7" ht="15">
      <c r="A410" s="112" t="s">
        <v>3481</v>
      </c>
      <c r="B410" s="112">
        <v>6</v>
      </c>
      <c r="C410" s="117">
        <v>0.0006575788492858707</v>
      </c>
      <c r="D410" s="112" t="s">
        <v>4760</v>
      </c>
      <c r="E410" s="112" t="b">
        <v>0</v>
      </c>
      <c r="F410" s="112" t="b">
        <v>0</v>
      </c>
      <c r="G410" s="112" t="b">
        <v>0</v>
      </c>
    </row>
    <row r="411" spans="1:7" ht="15">
      <c r="A411" s="112" t="s">
        <v>3482</v>
      </c>
      <c r="B411" s="112">
        <v>6</v>
      </c>
      <c r="C411" s="117">
        <v>0.0007351008651589418</v>
      </c>
      <c r="D411" s="112" t="s">
        <v>4760</v>
      </c>
      <c r="E411" s="112" t="b">
        <v>0</v>
      </c>
      <c r="F411" s="112" t="b">
        <v>0</v>
      </c>
      <c r="G411" s="112" t="b">
        <v>0</v>
      </c>
    </row>
    <row r="412" spans="1:7" ht="15">
      <c r="A412" s="112" t="s">
        <v>3483</v>
      </c>
      <c r="B412" s="112">
        <v>6</v>
      </c>
      <c r="C412" s="117">
        <v>0.0010001503880856257</v>
      </c>
      <c r="D412" s="112" t="s">
        <v>4760</v>
      </c>
      <c r="E412" s="112" t="b">
        <v>0</v>
      </c>
      <c r="F412" s="112" t="b">
        <v>0</v>
      </c>
      <c r="G412" s="112" t="b">
        <v>0</v>
      </c>
    </row>
    <row r="413" spans="1:7" ht="15">
      <c r="A413" s="112" t="s">
        <v>3484</v>
      </c>
      <c r="B413" s="112">
        <v>6</v>
      </c>
      <c r="C413" s="117">
        <v>0.0010001503880856257</v>
      </c>
      <c r="D413" s="112" t="s">
        <v>4760</v>
      </c>
      <c r="E413" s="112" t="b">
        <v>0</v>
      </c>
      <c r="F413" s="112" t="b">
        <v>0</v>
      </c>
      <c r="G413" s="112" t="b">
        <v>0</v>
      </c>
    </row>
    <row r="414" spans="1:7" ht="15">
      <c r="A414" s="112" t="s">
        <v>3485</v>
      </c>
      <c r="B414" s="112">
        <v>6</v>
      </c>
      <c r="C414" s="117">
        <v>0.0006575788492858707</v>
      </c>
      <c r="D414" s="112" t="s">
        <v>4760</v>
      </c>
      <c r="E414" s="112" t="b">
        <v>1</v>
      </c>
      <c r="F414" s="112" t="b">
        <v>0</v>
      </c>
      <c r="G414" s="112" t="b">
        <v>0</v>
      </c>
    </row>
    <row r="415" spans="1:7" ht="15">
      <c r="A415" s="112" t="s">
        <v>3486</v>
      </c>
      <c r="B415" s="112">
        <v>6</v>
      </c>
      <c r="C415" s="117">
        <v>0.0010001503880856257</v>
      </c>
      <c r="D415" s="112" t="s">
        <v>4760</v>
      </c>
      <c r="E415" s="112" t="b">
        <v>0</v>
      </c>
      <c r="F415" s="112" t="b">
        <v>0</v>
      </c>
      <c r="G415" s="112" t="b">
        <v>0</v>
      </c>
    </row>
    <row r="416" spans="1:7" ht="15">
      <c r="A416" s="112" t="s">
        <v>3487</v>
      </c>
      <c r="B416" s="112">
        <v>6</v>
      </c>
      <c r="C416" s="117">
        <v>0.0008676256266222838</v>
      </c>
      <c r="D416" s="112" t="s">
        <v>4760</v>
      </c>
      <c r="E416" s="112" t="b">
        <v>0</v>
      </c>
      <c r="F416" s="112" t="b">
        <v>0</v>
      </c>
      <c r="G416" s="112" t="b">
        <v>0</v>
      </c>
    </row>
    <row r="417" spans="1:7" ht="15">
      <c r="A417" s="112" t="s">
        <v>3488</v>
      </c>
      <c r="B417" s="112">
        <v>6</v>
      </c>
      <c r="C417" s="117">
        <v>0.0006924374211756461</v>
      </c>
      <c r="D417" s="112" t="s">
        <v>4760</v>
      </c>
      <c r="E417" s="112" t="b">
        <v>0</v>
      </c>
      <c r="F417" s="112" t="b">
        <v>0</v>
      </c>
      <c r="G417" s="112" t="b">
        <v>0</v>
      </c>
    </row>
    <row r="418" spans="1:7" ht="15">
      <c r="A418" s="112" t="s">
        <v>3489</v>
      </c>
      <c r="B418" s="112">
        <v>6</v>
      </c>
      <c r="C418" s="117">
        <v>0.0007901036107492126</v>
      </c>
      <c r="D418" s="112" t="s">
        <v>4760</v>
      </c>
      <c r="E418" s="112" t="b">
        <v>0</v>
      </c>
      <c r="F418" s="112" t="b">
        <v>0</v>
      </c>
      <c r="G418" s="112" t="b">
        <v>0</v>
      </c>
    </row>
    <row r="419" spans="1:7" ht="15">
      <c r="A419" s="112" t="s">
        <v>3490</v>
      </c>
      <c r="B419" s="112">
        <v>6</v>
      </c>
      <c r="C419" s="117">
        <v>0.0007351008651589418</v>
      </c>
      <c r="D419" s="112" t="s">
        <v>4760</v>
      </c>
      <c r="E419" s="112" t="b">
        <v>0</v>
      </c>
      <c r="F419" s="112" t="b">
        <v>0</v>
      </c>
      <c r="G419" s="112" t="b">
        <v>0</v>
      </c>
    </row>
    <row r="420" spans="1:7" ht="15">
      <c r="A420" s="112" t="s">
        <v>3491</v>
      </c>
      <c r="B420" s="112">
        <v>6</v>
      </c>
      <c r="C420" s="117">
        <v>0.0008676256266222838</v>
      </c>
      <c r="D420" s="112" t="s">
        <v>4760</v>
      </c>
      <c r="E420" s="112" t="b">
        <v>0</v>
      </c>
      <c r="F420" s="112" t="b">
        <v>0</v>
      </c>
      <c r="G420" s="112" t="b">
        <v>0</v>
      </c>
    </row>
    <row r="421" spans="1:7" ht="15">
      <c r="A421" s="112" t="s">
        <v>3492</v>
      </c>
      <c r="B421" s="112">
        <v>6</v>
      </c>
      <c r="C421" s="117">
        <v>0.0006575788492858707</v>
      </c>
      <c r="D421" s="112" t="s">
        <v>4760</v>
      </c>
      <c r="E421" s="112" t="b">
        <v>0</v>
      </c>
      <c r="F421" s="112" t="b">
        <v>0</v>
      </c>
      <c r="G421" s="112" t="b">
        <v>0</v>
      </c>
    </row>
    <row r="422" spans="1:7" ht="15">
      <c r="A422" s="112" t="s">
        <v>3493</v>
      </c>
      <c r="B422" s="112">
        <v>6</v>
      </c>
      <c r="C422" s="117">
        <v>0.0006575788492858707</v>
      </c>
      <c r="D422" s="112" t="s">
        <v>4760</v>
      </c>
      <c r="E422" s="112" t="b">
        <v>0</v>
      </c>
      <c r="F422" s="112" t="b">
        <v>0</v>
      </c>
      <c r="G422" s="112" t="b">
        <v>0</v>
      </c>
    </row>
    <row r="423" spans="1:7" ht="15">
      <c r="A423" s="112" t="s">
        <v>3494</v>
      </c>
      <c r="B423" s="112">
        <v>6</v>
      </c>
      <c r="C423" s="117">
        <v>0.0007351008651589418</v>
      </c>
      <c r="D423" s="112" t="s">
        <v>4760</v>
      </c>
      <c r="E423" s="112" t="b">
        <v>0</v>
      </c>
      <c r="F423" s="112" t="b">
        <v>0</v>
      </c>
      <c r="G423" s="112" t="b">
        <v>0</v>
      </c>
    </row>
    <row r="424" spans="1:7" ht="15">
      <c r="A424" s="112" t="s">
        <v>3495</v>
      </c>
      <c r="B424" s="112">
        <v>6</v>
      </c>
      <c r="C424" s="117">
        <v>0.0006924374211756461</v>
      </c>
      <c r="D424" s="112" t="s">
        <v>4760</v>
      </c>
      <c r="E424" s="112" t="b">
        <v>0</v>
      </c>
      <c r="F424" s="112" t="b">
        <v>0</v>
      </c>
      <c r="G424" s="112" t="b">
        <v>0</v>
      </c>
    </row>
    <row r="425" spans="1:7" ht="15">
      <c r="A425" s="112" t="s">
        <v>3496</v>
      </c>
      <c r="B425" s="112">
        <v>6</v>
      </c>
      <c r="C425" s="117">
        <v>0.0006575788492858707</v>
      </c>
      <c r="D425" s="112" t="s">
        <v>4760</v>
      </c>
      <c r="E425" s="112" t="b">
        <v>0</v>
      </c>
      <c r="F425" s="112" t="b">
        <v>0</v>
      </c>
      <c r="G425" s="112" t="b">
        <v>0</v>
      </c>
    </row>
    <row r="426" spans="1:7" ht="15">
      <c r="A426" s="112" t="s">
        <v>3497</v>
      </c>
      <c r="B426" s="112">
        <v>6</v>
      </c>
      <c r="C426" s="117">
        <v>0.0006924374211756461</v>
      </c>
      <c r="D426" s="112" t="s">
        <v>4760</v>
      </c>
      <c r="E426" s="112" t="b">
        <v>0</v>
      </c>
      <c r="F426" s="112" t="b">
        <v>0</v>
      </c>
      <c r="G426" s="112" t="b">
        <v>0</v>
      </c>
    </row>
    <row r="427" spans="1:7" ht="15">
      <c r="A427" s="112" t="s">
        <v>3498</v>
      </c>
      <c r="B427" s="112">
        <v>6</v>
      </c>
      <c r="C427" s="117">
        <v>0.0007901036107492126</v>
      </c>
      <c r="D427" s="112" t="s">
        <v>4760</v>
      </c>
      <c r="E427" s="112" t="b">
        <v>0</v>
      </c>
      <c r="F427" s="112" t="b">
        <v>0</v>
      </c>
      <c r="G427" s="112" t="b">
        <v>0</v>
      </c>
    </row>
    <row r="428" spans="1:7" ht="15">
      <c r="A428" s="112" t="s">
        <v>3499</v>
      </c>
      <c r="B428" s="112">
        <v>6</v>
      </c>
      <c r="C428" s="117">
        <v>0.0007901036107492126</v>
      </c>
      <c r="D428" s="112" t="s">
        <v>4760</v>
      </c>
      <c r="E428" s="112" t="b">
        <v>0</v>
      </c>
      <c r="F428" s="112" t="b">
        <v>1</v>
      </c>
      <c r="G428" s="112" t="b">
        <v>0</v>
      </c>
    </row>
    <row r="429" spans="1:7" ht="15">
      <c r="A429" s="112" t="s">
        <v>3500</v>
      </c>
      <c r="B429" s="112">
        <v>6</v>
      </c>
      <c r="C429" s="117">
        <v>0.0007901036107492126</v>
      </c>
      <c r="D429" s="112" t="s">
        <v>4760</v>
      </c>
      <c r="E429" s="112" t="b">
        <v>0</v>
      </c>
      <c r="F429" s="112" t="b">
        <v>0</v>
      </c>
      <c r="G429" s="112" t="b">
        <v>0</v>
      </c>
    </row>
    <row r="430" spans="1:7" ht="15">
      <c r="A430" s="112" t="s">
        <v>3501</v>
      </c>
      <c r="B430" s="112">
        <v>6</v>
      </c>
      <c r="C430" s="117">
        <v>0.0007901036107492126</v>
      </c>
      <c r="D430" s="112" t="s">
        <v>4760</v>
      </c>
      <c r="E430" s="112" t="b">
        <v>0</v>
      </c>
      <c r="F430" s="112" t="b">
        <v>0</v>
      </c>
      <c r="G430" s="112" t="b">
        <v>0</v>
      </c>
    </row>
    <row r="431" spans="1:7" ht="15">
      <c r="A431" s="112" t="s">
        <v>3502</v>
      </c>
      <c r="B431" s="112">
        <v>6</v>
      </c>
      <c r="C431" s="117">
        <v>0.0007901036107492126</v>
      </c>
      <c r="D431" s="112" t="s">
        <v>4760</v>
      </c>
      <c r="E431" s="112" t="b">
        <v>0</v>
      </c>
      <c r="F431" s="112" t="b">
        <v>0</v>
      </c>
      <c r="G431" s="112" t="b">
        <v>0</v>
      </c>
    </row>
    <row r="432" spans="1:7" ht="15">
      <c r="A432" s="112" t="s">
        <v>3503</v>
      </c>
      <c r="B432" s="112">
        <v>6</v>
      </c>
      <c r="C432" s="117">
        <v>0.0007901036107492126</v>
      </c>
      <c r="D432" s="112" t="s">
        <v>4760</v>
      </c>
      <c r="E432" s="112" t="b">
        <v>0</v>
      </c>
      <c r="F432" s="112" t="b">
        <v>0</v>
      </c>
      <c r="G432" s="112" t="b">
        <v>0</v>
      </c>
    </row>
    <row r="433" spans="1:7" ht="15">
      <c r="A433" s="112" t="s">
        <v>3504</v>
      </c>
      <c r="B433" s="112">
        <v>6</v>
      </c>
      <c r="C433" s="117">
        <v>0.0008676256266222838</v>
      </c>
      <c r="D433" s="112" t="s">
        <v>4760</v>
      </c>
      <c r="E433" s="112" t="b">
        <v>0</v>
      </c>
      <c r="F433" s="112" t="b">
        <v>0</v>
      </c>
      <c r="G433" s="112" t="b">
        <v>0</v>
      </c>
    </row>
    <row r="434" spans="1:7" ht="15">
      <c r="A434" s="112" t="s">
        <v>3505</v>
      </c>
      <c r="B434" s="112">
        <v>6</v>
      </c>
      <c r="C434" s="117">
        <v>0.0008676256266222838</v>
      </c>
      <c r="D434" s="112" t="s">
        <v>4760</v>
      </c>
      <c r="E434" s="112" t="b">
        <v>1</v>
      </c>
      <c r="F434" s="112" t="b">
        <v>0</v>
      </c>
      <c r="G434" s="112" t="b">
        <v>0</v>
      </c>
    </row>
    <row r="435" spans="1:7" ht="15">
      <c r="A435" s="112" t="s">
        <v>3506</v>
      </c>
      <c r="B435" s="112">
        <v>6</v>
      </c>
      <c r="C435" s="117">
        <v>0.0008676256266222838</v>
      </c>
      <c r="D435" s="112" t="s">
        <v>4760</v>
      </c>
      <c r="E435" s="112" t="b">
        <v>0</v>
      </c>
      <c r="F435" s="112" t="b">
        <v>0</v>
      </c>
      <c r="G435" s="112" t="b">
        <v>0</v>
      </c>
    </row>
    <row r="436" spans="1:7" ht="15">
      <c r="A436" s="112" t="s">
        <v>3507</v>
      </c>
      <c r="B436" s="112">
        <v>6</v>
      </c>
      <c r="C436" s="117">
        <v>0.0007351008651589418</v>
      </c>
      <c r="D436" s="112" t="s">
        <v>4760</v>
      </c>
      <c r="E436" s="112" t="b">
        <v>0</v>
      </c>
      <c r="F436" s="112" t="b">
        <v>0</v>
      </c>
      <c r="G436" s="112" t="b">
        <v>0</v>
      </c>
    </row>
    <row r="437" spans="1:7" ht="15">
      <c r="A437" s="112" t="s">
        <v>3508</v>
      </c>
      <c r="B437" s="112">
        <v>6</v>
      </c>
      <c r="C437" s="117">
        <v>0.0008676256266222838</v>
      </c>
      <c r="D437" s="112" t="s">
        <v>4760</v>
      </c>
      <c r="E437" s="112" t="b">
        <v>0</v>
      </c>
      <c r="F437" s="112" t="b">
        <v>0</v>
      </c>
      <c r="G437" s="112" t="b">
        <v>0</v>
      </c>
    </row>
    <row r="438" spans="1:7" ht="15">
      <c r="A438" s="112" t="s">
        <v>3509</v>
      </c>
      <c r="B438" s="112">
        <v>6</v>
      </c>
      <c r="C438" s="117">
        <v>0.0006575788492858707</v>
      </c>
      <c r="D438" s="112" t="s">
        <v>4760</v>
      </c>
      <c r="E438" s="112" t="b">
        <v>0</v>
      </c>
      <c r="F438" s="112" t="b">
        <v>0</v>
      </c>
      <c r="G438" s="112" t="b">
        <v>0</v>
      </c>
    </row>
    <row r="439" spans="1:7" ht="15">
      <c r="A439" s="112" t="s">
        <v>3510</v>
      </c>
      <c r="B439" s="112">
        <v>6</v>
      </c>
      <c r="C439" s="117">
        <v>0.0008676256266222838</v>
      </c>
      <c r="D439" s="112" t="s">
        <v>4760</v>
      </c>
      <c r="E439" s="112" t="b">
        <v>0</v>
      </c>
      <c r="F439" s="112" t="b">
        <v>0</v>
      </c>
      <c r="G439" s="112" t="b">
        <v>0</v>
      </c>
    </row>
    <row r="440" spans="1:7" ht="15">
      <c r="A440" s="112" t="s">
        <v>3511</v>
      </c>
      <c r="B440" s="112">
        <v>5</v>
      </c>
      <c r="C440" s="117">
        <v>0.0005770311843130383</v>
      </c>
      <c r="D440" s="112" t="s">
        <v>4760</v>
      </c>
      <c r="E440" s="112" t="b">
        <v>0</v>
      </c>
      <c r="F440" s="112" t="b">
        <v>0</v>
      </c>
      <c r="G440" s="112" t="b">
        <v>0</v>
      </c>
    </row>
    <row r="441" spans="1:7" ht="15">
      <c r="A441" s="112" t="s">
        <v>3512</v>
      </c>
      <c r="B441" s="112">
        <v>5</v>
      </c>
      <c r="C441" s="117">
        <v>0.0006125840542991183</v>
      </c>
      <c r="D441" s="112" t="s">
        <v>4760</v>
      </c>
      <c r="E441" s="112" t="b">
        <v>0</v>
      </c>
      <c r="F441" s="112" t="b">
        <v>0</v>
      </c>
      <c r="G441" s="112" t="b">
        <v>0</v>
      </c>
    </row>
    <row r="442" spans="1:7" ht="15">
      <c r="A442" s="112" t="s">
        <v>3513</v>
      </c>
      <c r="B442" s="112">
        <v>5</v>
      </c>
      <c r="C442" s="117">
        <v>0.0005770311843130383</v>
      </c>
      <c r="D442" s="112" t="s">
        <v>4760</v>
      </c>
      <c r="E442" s="112" t="b">
        <v>0</v>
      </c>
      <c r="F442" s="112" t="b">
        <v>1</v>
      </c>
      <c r="G442" s="112" t="b">
        <v>0</v>
      </c>
    </row>
    <row r="443" spans="1:7" ht="15">
      <c r="A443" s="112" t="s">
        <v>3514</v>
      </c>
      <c r="B443" s="112">
        <v>5</v>
      </c>
      <c r="C443" s="117">
        <v>0.0005770311843130383</v>
      </c>
      <c r="D443" s="112" t="s">
        <v>4760</v>
      </c>
      <c r="E443" s="112" t="b">
        <v>0</v>
      </c>
      <c r="F443" s="112" t="b">
        <v>0</v>
      </c>
      <c r="G443" s="112" t="b">
        <v>0</v>
      </c>
    </row>
    <row r="444" spans="1:7" ht="15">
      <c r="A444" s="112" t="s">
        <v>3515</v>
      </c>
      <c r="B444" s="112">
        <v>5</v>
      </c>
      <c r="C444" s="117">
        <v>0.0006125840542991183</v>
      </c>
      <c r="D444" s="112" t="s">
        <v>4760</v>
      </c>
      <c r="E444" s="112" t="b">
        <v>0</v>
      </c>
      <c r="F444" s="112" t="b">
        <v>0</v>
      </c>
      <c r="G444" s="112" t="b">
        <v>0</v>
      </c>
    </row>
    <row r="445" spans="1:7" ht="15">
      <c r="A445" s="112" t="s">
        <v>3516</v>
      </c>
      <c r="B445" s="112">
        <v>5</v>
      </c>
      <c r="C445" s="117">
        <v>0.0006125840542991183</v>
      </c>
      <c r="D445" s="112" t="s">
        <v>4760</v>
      </c>
      <c r="E445" s="112" t="b">
        <v>0</v>
      </c>
      <c r="F445" s="112" t="b">
        <v>0</v>
      </c>
      <c r="G445" s="112" t="b">
        <v>0</v>
      </c>
    </row>
    <row r="446" spans="1:7" ht="15">
      <c r="A446" s="112" t="s">
        <v>3517</v>
      </c>
      <c r="B446" s="112">
        <v>5</v>
      </c>
      <c r="C446" s="117">
        <v>0.0005770311843130383</v>
      </c>
      <c r="D446" s="112" t="s">
        <v>4760</v>
      </c>
      <c r="E446" s="112" t="b">
        <v>0</v>
      </c>
      <c r="F446" s="112" t="b">
        <v>0</v>
      </c>
      <c r="G446" s="112" t="b">
        <v>0</v>
      </c>
    </row>
    <row r="447" spans="1:7" ht="15">
      <c r="A447" s="112" t="s">
        <v>3518</v>
      </c>
      <c r="B447" s="112">
        <v>5</v>
      </c>
      <c r="C447" s="117">
        <v>0.0006125840542991183</v>
      </c>
      <c r="D447" s="112" t="s">
        <v>4760</v>
      </c>
      <c r="E447" s="112" t="b">
        <v>0</v>
      </c>
      <c r="F447" s="112" t="b">
        <v>0</v>
      </c>
      <c r="G447" s="112" t="b">
        <v>0</v>
      </c>
    </row>
    <row r="448" spans="1:7" ht="15">
      <c r="A448" s="112" t="s">
        <v>3519</v>
      </c>
      <c r="B448" s="112">
        <v>5</v>
      </c>
      <c r="C448" s="117">
        <v>0.0005770311843130383</v>
      </c>
      <c r="D448" s="112" t="s">
        <v>4760</v>
      </c>
      <c r="E448" s="112" t="b">
        <v>0</v>
      </c>
      <c r="F448" s="112" t="b">
        <v>0</v>
      </c>
      <c r="G448" s="112" t="b">
        <v>0</v>
      </c>
    </row>
    <row r="449" spans="1:7" ht="15">
      <c r="A449" s="112" t="s">
        <v>3520</v>
      </c>
      <c r="B449" s="112">
        <v>5</v>
      </c>
      <c r="C449" s="117">
        <v>0.0006584196756243439</v>
      </c>
      <c r="D449" s="112" t="s">
        <v>4760</v>
      </c>
      <c r="E449" s="112" t="b">
        <v>0</v>
      </c>
      <c r="F449" s="112" t="b">
        <v>0</v>
      </c>
      <c r="G449" s="112" t="b">
        <v>0</v>
      </c>
    </row>
    <row r="450" spans="1:7" ht="15">
      <c r="A450" s="112" t="s">
        <v>3521</v>
      </c>
      <c r="B450" s="112">
        <v>5</v>
      </c>
      <c r="C450" s="117">
        <v>0.0005770311843130383</v>
      </c>
      <c r="D450" s="112" t="s">
        <v>4760</v>
      </c>
      <c r="E450" s="112" t="b">
        <v>0</v>
      </c>
      <c r="F450" s="112" t="b">
        <v>0</v>
      </c>
      <c r="G450" s="112" t="b">
        <v>0</v>
      </c>
    </row>
    <row r="451" spans="1:7" ht="15">
      <c r="A451" s="112" t="s">
        <v>3522</v>
      </c>
      <c r="B451" s="112">
        <v>5</v>
      </c>
      <c r="C451" s="117">
        <v>0.0005770311843130383</v>
      </c>
      <c r="D451" s="112" t="s">
        <v>4760</v>
      </c>
      <c r="E451" s="112" t="b">
        <v>0</v>
      </c>
      <c r="F451" s="112" t="b">
        <v>0</v>
      </c>
      <c r="G451" s="112" t="b">
        <v>0</v>
      </c>
    </row>
    <row r="452" spans="1:7" ht="15">
      <c r="A452" s="112" t="s">
        <v>3523</v>
      </c>
      <c r="B452" s="112">
        <v>5</v>
      </c>
      <c r="C452" s="117">
        <v>0.0005770311843130383</v>
      </c>
      <c r="D452" s="112" t="s">
        <v>4760</v>
      </c>
      <c r="E452" s="112" t="b">
        <v>0</v>
      </c>
      <c r="F452" s="112" t="b">
        <v>0</v>
      </c>
      <c r="G452" s="112" t="b">
        <v>0</v>
      </c>
    </row>
    <row r="453" spans="1:7" ht="15">
      <c r="A453" s="112" t="s">
        <v>3524</v>
      </c>
      <c r="B453" s="112">
        <v>5</v>
      </c>
      <c r="C453" s="117">
        <v>0.0005770311843130383</v>
      </c>
      <c r="D453" s="112" t="s">
        <v>4760</v>
      </c>
      <c r="E453" s="112" t="b">
        <v>0</v>
      </c>
      <c r="F453" s="112" t="b">
        <v>0</v>
      </c>
      <c r="G453" s="112" t="b">
        <v>0</v>
      </c>
    </row>
    <row r="454" spans="1:7" ht="15">
      <c r="A454" s="112" t="s">
        <v>3525</v>
      </c>
      <c r="B454" s="112">
        <v>5</v>
      </c>
      <c r="C454" s="117">
        <v>0.0005770311843130383</v>
      </c>
      <c r="D454" s="112" t="s">
        <v>4760</v>
      </c>
      <c r="E454" s="112" t="b">
        <v>0</v>
      </c>
      <c r="F454" s="112" t="b">
        <v>0</v>
      </c>
      <c r="G454" s="112" t="b">
        <v>0</v>
      </c>
    </row>
    <row r="455" spans="1:7" ht="15">
      <c r="A455" s="112" t="s">
        <v>3526</v>
      </c>
      <c r="B455" s="112">
        <v>5</v>
      </c>
      <c r="C455" s="117">
        <v>0.0006584196756243439</v>
      </c>
      <c r="D455" s="112" t="s">
        <v>4760</v>
      </c>
      <c r="E455" s="112" t="b">
        <v>0</v>
      </c>
      <c r="F455" s="112" t="b">
        <v>0</v>
      </c>
      <c r="G455" s="112" t="b">
        <v>0</v>
      </c>
    </row>
    <row r="456" spans="1:7" ht="15">
      <c r="A456" s="112" t="s">
        <v>3527</v>
      </c>
      <c r="B456" s="112">
        <v>5</v>
      </c>
      <c r="C456" s="117">
        <v>0.0005770311843130383</v>
      </c>
      <c r="D456" s="112" t="s">
        <v>4760</v>
      </c>
      <c r="E456" s="112" t="b">
        <v>0</v>
      </c>
      <c r="F456" s="112" t="b">
        <v>0</v>
      </c>
      <c r="G456" s="112" t="b">
        <v>0</v>
      </c>
    </row>
    <row r="457" spans="1:7" ht="15">
      <c r="A457" s="112" t="s">
        <v>3528</v>
      </c>
      <c r="B457" s="112">
        <v>5</v>
      </c>
      <c r="C457" s="117">
        <v>0.0005770311843130383</v>
      </c>
      <c r="D457" s="112" t="s">
        <v>4760</v>
      </c>
      <c r="E457" s="112" t="b">
        <v>0</v>
      </c>
      <c r="F457" s="112" t="b">
        <v>0</v>
      </c>
      <c r="G457" s="112" t="b">
        <v>0</v>
      </c>
    </row>
    <row r="458" spans="1:7" ht="15">
      <c r="A458" s="112" t="s">
        <v>3529</v>
      </c>
      <c r="B458" s="112">
        <v>5</v>
      </c>
      <c r="C458" s="117">
        <v>0.0005770311843130383</v>
      </c>
      <c r="D458" s="112" t="s">
        <v>4760</v>
      </c>
      <c r="E458" s="112" t="b">
        <v>0</v>
      </c>
      <c r="F458" s="112" t="b">
        <v>0</v>
      </c>
      <c r="G458" s="112" t="b">
        <v>0</v>
      </c>
    </row>
    <row r="459" spans="1:7" ht="15">
      <c r="A459" s="112" t="s">
        <v>3530</v>
      </c>
      <c r="B459" s="112">
        <v>5</v>
      </c>
      <c r="C459" s="117">
        <v>0.0005770311843130383</v>
      </c>
      <c r="D459" s="112" t="s">
        <v>4760</v>
      </c>
      <c r="E459" s="112" t="b">
        <v>0</v>
      </c>
      <c r="F459" s="112" t="b">
        <v>0</v>
      </c>
      <c r="G459" s="112" t="b">
        <v>0</v>
      </c>
    </row>
    <row r="460" spans="1:7" ht="15">
      <c r="A460" s="112" t="s">
        <v>3531</v>
      </c>
      <c r="B460" s="112">
        <v>5</v>
      </c>
      <c r="C460" s="117">
        <v>0.0005770311843130383</v>
      </c>
      <c r="D460" s="112" t="s">
        <v>4760</v>
      </c>
      <c r="E460" s="112" t="b">
        <v>0</v>
      </c>
      <c r="F460" s="112" t="b">
        <v>0</v>
      </c>
      <c r="G460" s="112" t="b">
        <v>0</v>
      </c>
    </row>
    <row r="461" spans="1:7" ht="15">
      <c r="A461" s="112" t="s">
        <v>3532</v>
      </c>
      <c r="B461" s="112">
        <v>5</v>
      </c>
      <c r="C461" s="117">
        <v>0.0005770311843130383</v>
      </c>
      <c r="D461" s="112" t="s">
        <v>4760</v>
      </c>
      <c r="E461" s="112" t="b">
        <v>0</v>
      </c>
      <c r="F461" s="112" t="b">
        <v>0</v>
      </c>
      <c r="G461" s="112" t="b">
        <v>0</v>
      </c>
    </row>
    <row r="462" spans="1:7" ht="15">
      <c r="A462" s="112" t="s">
        <v>3533</v>
      </c>
      <c r="B462" s="112">
        <v>5</v>
      </c>
      <c r="C462" s="117">
        <v>0.0005770311843130383</v>
      </c>
      <c r="D462" s="112" t="s">
        <v>4760</v>
      </c>
      <c r="E462" s="112" t="b">
        <v>0</v>
      </c>
      <c r="F462" s="112" t="b">
        <v>0</v>
      </c>
      <c r="G462" s="112" t="b">
        <v>0</v>
      </c>
    </row>
    <row r="463" spans="1:7" ht="15">
      <c r="A463" s="112" t="s">
        <v>3534</v>
      </c>
      <c r="B463" s="112">
        <v>5</v>
      </c>
      <c r="C463" s="117">
        <v>0.0005770311843130383</v>
      </c>
      <c r="D463" s="112" t="s">
        <v>4760</v>
      </c>
      <c r="E463" s="112" t="b">
        <v>0</v>
      </c>
      <c r="F463" s="112" t="b">
        <v>0</v>
      </c>
      <c r="G463" s="112" t="b">
        <v>0</v>
      </c>
    </row>
    <row r="464" spans="1:7" ht="15">
      <c r="A464" s="112" t="s">
        <v>3535</v>
      </c>
      <c r="B464" s="112">
        <v>5</v>
      </c>
      <c r="C464" s="117">
        <v>0.0005770311843130383</v>
      </c>
      <c r="D464" s="112" t="s">
        <v>4760</v>
      </c>
      <c r="E464" s="112" t="b">
        <v>0</v>
      </c>
      <c r="F464" s="112" t="b">
        <v>0</v>
      </c>
      <c r="G464" s="112" t="b">
        <v>0</v>
      </c>
    </row>
    <row r="465" spans="1:7" ht="15">
      <c r="A465" s="112" t="s">
        <v>3536</v>
      </c>
      <c r="B465" s="112">
        <v>5</v>
      </c>
      <c r="C465" s="117">
        <v>0.0005770311843130383</v>
      </c>
      <c r="D465" s="112" t="s">
        <v>4760</v>
      </c>
      <c r="E465" s="112" t="b">
        <v>0</v>
      </c>
      <c r="F465" s="112" t="b">
        <v>0</v>
      </c>
      <c r="G465" s="112" t="b">
        <v>0</v>
      </c>
    </row>
    <row r="466" spans="1:7" ht="15">
      <c r="A466" s="112" t="s">
        <v>3537</v>
      </c>
      <c r="B466" s="112">
        <v>5</v>
      </c>
      <c r="C466" s="117">
        <v>0.0005770311843130383</v>
      </c>
      <c r="D466" s="112" t="s">
        <v>4760</v>
      </c>
      <c r="E466" s="112" t="b">
        <v>1</v>
      </c>
      <c r="F466" s="112" t="b">
        <v>0</v>
      </c>
      <c r="G466" s="112" t="b">
        <v>0</v>
      </c>
    </row>
    <row r="467" spans="1:7" ht="15">
      <c r="A467" s="112" t="s">
        <v>3538</v>
      </c>
      <c r="B467" s="112">
        <v>5</v>
      </c>
      <c r="C467" s="117">
        <v>0.0005770311843130383</v>
      </c>
      <c r="D467" s="112" t="s">
        <v>4760</v>
      </c>
      <c r="E467" s="112" t="b">
        <v>0</v>
      </c>
      <c r="F467" s="112" t="b">
        <v>0</v>
      </c>
      <c r="G467" s="112" t="b">
        <v>0</v>
      </c>
    </row>
    <row r="468" spans="1:7" ht="15">
      <c r="A468" s="112" t="s">
        <v>3539</v>
      </c>
      <c r="B468" s="112">
        <v>5</v>
      </c>
      <c r="C468" s="117">
        <v>0.0005770311843130383</v>
      </c>
      <c r="D468" s="112" t="s">
        <v>4760</v>
      </c>
      <c r="E468" s="112" t="b">
        <v>0</v>
      </c>
      <c r="F468" s="112" t="b">
        <v>0</v>
      </c>
      <c r="G468" s="112" t="b">
        <v>0</v>
      </c>
    </row>
    <row r="469" spans="1:7" ht="15">
      <c r="A469" s="112" t="s">
        <v>3540</v>
      </c>
      <c r="B469" s="112">
        <v>5</v>
      </c>
      <c r="C469" s="117">
        <v>0.0005770311843130383</v>
      </c>
      <c r="D469" s="112" t="s">
        <v>4760</v>
      </c>
      <c r="E469" s="112" t="b">
        <v>0</v>
      </c>
      <c r="F469" s="112" t="b">
        <v>0</v>
      </c>
      <c r="G469" s="112" t="b">
        <v>0</v>
      </c>
    </row>
    <row r="470" spans="1:7" ht="15">
      <c r="A470" s="112" t="s">
        <v>3541</v>
      </c>
      <c r="B470" s="112">
        <v>5</v>
      </c>
      <c r="C470" s="117">
        <v>0.0005770311843130383</v>
      </c>
      <c r="D470" s="112" t="s">
        <v>4760</v>
      </c>
      <c r="E470" s="112" t="b">
        <v>0</v>
      </c>
      <c r="F470" s="112" t="b">
        <v>0</v>
      </c>
      <c r="G470" s="112" t="b">
        <v>0</v>
      </c>
    </row>
    <row r="471" spans="1:7" ht="15">
      <c r="A471" s="112" t="s">
        <v>3542</v>
      </c>
      <c r="B471" s="112">
        <v>5</v>
      </c>
      <c r="C471" s="117">
        <v>0.0005770311843130383</v>
      </c>
      <c r="D471" s="112" t="s">
        <v>4760</v>
      </c>
      <c r="E471" s="112" t="b">
        <v>0</v>
      </c>
      <c r="F471" s="112" t="b">
        <v>0</v>
      </c>
      <c r="G471" s="112" t="b">
        <v>0</v>
      </c>
    </row>
    <row r="472" spans="1:7" ht="15">
      <c r="A472" s="112" t="s">
        <v>3543</v>
      </c>
      <c r="B472" s="112">
        <v>5</v>
      </c>
      <c r="C472" s="117">
        <v>0.0005770311843130383</v>
      </c>
      <c r="D472" s="112" t="s">
        <v>4760</v>
      </c>
      <c r="E472" s="112" t="b">
        <v>0</v>
      </c>
      <c r="F472" s="112" t="b">
        <v>0</v>
      </c>
      <c r="G472" s="112" t="b">
        <v>0</v>
      </c>
    </row>
    <row r="473" spans="1:7" ht="15">
      <c r="A473" s="112" t="s">
        <v>3544</v>
      </c>
      <c r="B473" s="112">
        <v>5</v>
      </c>
      <c r="C473" s="117">
        <v>0.0005770311843130383</v>
      </c>
      <c r="D473" s="112" t="s">
        <v>4760</v>
      </c>
      <c r="E473" s="112" t="b">
        <v>1</v>
      </c>
      <c r="F473" s="112" t="b">
        <v>0</v>
      </c>
      <c r="G473" s="112" t="b">
        <v>0</v>
      </c>
    </row>
    <row r="474" spans="1:7" ht="15">
      <c r="A474" s="112" t="s">
        <v>3545</v>
      </c>
      <c r="B474" s="112">
        <v>5</v>
      </c>
      <c r="C474" s="117">
        <v>0.0005770311843130383</v>
      </c>
      <c r="D474" s="112" t="s">
        <v>4760</v>
      </c>
      <c r="E474" s="112" t="b">
        <v>0</v>
      </c>
      <c r="F474" s="112" t="b">
        <v>0</v>
      </c>
      <c r="G474" s="112" t="b">
        <v>0</v>
      </c>
    </row>
    <row r="475" spans="1:7" ht="15">
      <c r="A475" s="112" t="s">
        <v>3546</v>
      </c>
      <c r="B475" s="112">
        <v>5</v>
      </c>
      <c r="C475" s="117">
        <v>0.0005770311843130383</v>
      </c>
      <c r="D475" s="112" t="s">
        <v>4760</v>
      </c>
      <c r="E475" s="112" t="b">
        <v>0</v>
      </c>
      <c r="F475" s="112" t="b">
        <v>0</v>
      </c>
      <c r="G475" s="112" t="b">
        <v>0</v>
      </c>
    </row>
    <row r="476" spans="1:7" ht="15">
      <c r="A476" s="112" t="s">
        <v>3547</v>
      </c>
      <c r="B476" s="112">
        <v>5</v>
      </c>
      <c r="C476" s="117">
        <v>0.0005770311843130383</v>
      </c>
      <c r="D476" s="112" t="s">
        <v>4760</v>
      </c>
      <c r="E476" s="112" t="b">
        <v>0</v>
      </c>
      <c r="F476" s="112" t="b">
        <v>0</v>
      </c>
      <c r="G476" s="112" t="b">
        <v>0</v>
      </c>
    </row>
    <row r="477" spans="1:7" ht="15">
      <c r="A477" s="112" t="s">
        <v>3548</v>
      </c>
      <c r="B477" s="112">
        <v>5</v>
      </c>
      <c r="C477" s="117">
        <v>0.0005770311843130383</v>
      </c>
      <c r="D477" s="112" t="s">
        <v>4760</v>
      </c>
      <c r="E477" s="112" t="b">
        <v>0</v>
      </c>
      <c r="F477" s="112" t="b">
        <v>0</v>
      </c>
      <c r="G477" s="112" t="b">
        <v>0</v>
      </c>
    </row>
    <row r="478" spans="1:7" ht="15">
      <c r="A478" s="112" t="s">
        <v>3549</v>
      </c>
      <c r="B478" s="112">
        <v>5</v>
      </c>
      <c r="C478" s="117">
        <v>0.0005770311843130383</v>
      </c>
      <c r="D478" s="112" t="s">
        <v>4760</v>
      </c>
      <c r="E478" s="112" t="b">
        <v>0</v>
      </c>
      <c r="F478" s="112" t="b">
        <v>0</v>
      </c>
      <c r="G478" s="112" t="b">
        <v>0</v>
      </c>
    </row>
    <row r="479" spans="1:7" ht="15">
      <c r="A479" s="112" t="s">
        <v>3550</v>
      </c>
      <c r="B479" s="112">
        <v>5</v>
      </c>
      <c r="C479" s="117">
        <v>0.0005770311843130383</v>
      </c>
      <c r="D479" s="112" t="s">
        <v>4760</v>
      </c>
      <c r="E479" s="112" t="b">
        <v>0</v>
      </c>
      <c r="F479" s="112" t="b">
        <v>0</v>
      </c>
      <c r="G479" s="112" t="b">
        <v>0</v>
      </c>
    </row>
    <row r="480" spans="1:7" ht="15">
      <c r="A480" s="112" t="s">
        <v>3551</v>
      </c>
      <c r="B480" s="112">
        <v>5</v>
      </c>
      <c r="C480" s="117">
        <v>0.0005770311843130383</v>
      </c>
      <c r="D480" s="112" t="s">
        <v>4760</v>
      </c>
      <c r="E480" s="112" t="b">
        <v>0</v>
      </c>
      <c r="F480" s="112" t="b">
        <v>0</v>
      </c>
      <c r="G480" s="112" t="b">
        <v>0</v>
      </c>
    </row>
    <row r="481" spans="1:7" ht="15">
      <c r="A481" s="112" t="s">
        <v>3552</v>
      </c>
      <c r="B481" s="112">
        <v>5</v>
      </c>
      <c r="C481" s="117">
        <v>0.0005770311843130383</v>
      </c>
      <c r="D481" s="112" t="s">
        <v>4760</v>
      </c>
      <c r="E481" s="112" t="b">
        <v>0</v>
      </c>
      <c r="F481" s="112" t="b">
        <v>0</v>
      </c>
      <c r="G481" s="112" t="b">
        <v>0</v>
      </c>
    </row>
    <row r="482" spans="1:7" ht="15">
      <c r="A482" s="112" t="s">
        <v>3553</v>
      </c>
      <c r="B482" s="112">
        <v>5</v>
      </c>
      <c r="C482" s="117">
        <v>0.0005770311843130383</v>
      </c>
      <c r="D482" s="112" t="s">
        <v>4760</v>
      </c>
      <c r="E482" s="112" t="b">
        <v>1</v>
      </c>
      <c r="F482" s="112" t="b">
        <v>0</v>
      </c>
      <c r="G482" s="112" t="b">
        <v>0</v>
      </c>
    </row>
    <row r="483" spans="1:7" ht="15">
      <c r="A483" s="112" t="s">
        <v>3554</v>
      </c>
      <c r="B483" s="112">
        <v>5</v>
      </c>
      <c r="C483" s="117">
        <v>0.0005770311843130383</v>
      </c>
      <c r="D483" s="112" t="s">
        <v>4760</v>
      </c>
      <c r="E483" s="112" t="b">
        <v>0</v>
      </c>
      <c r="F483" s="112" t="b">
        <v>0</v>
      </c>
      <c r="G483" s="112" t="b">
        <v>0</v>
      </c>
    </row>
    <row r="484" spans="1:7" ht="15">
      <c r="A484" s="112" t="s">
        <v>3555</v>
      </c>
      <c r="B484" s="112">
        <v>5</v>
      </c>
      <c r="C484" s="117">
        <v>0.0005770311843130383</v>
      </c>
      <c r="D484" s="112" t="s">
        <v>4760</v>
      </c>
      <c r="E484" s="112" t="b">
        <v>0</v>
      </c>
      <c r="F484" s="112" t="b">
        <v>0</v>
      </c>
      <c r="G484" s="112" t="b">
        <v>0</v>
      </c>
    </row>
    <row r="485" spans="1:7" ht="15">
      <c r="A485" s="112" t="s">
        <v>3556</v>
      </c>
      <c r="B485" s="112">
        <v>5</v>
      </c>
      <c r="C485" s="117">
        <v>0.0006125840542991183</v>
      </c>
      <c r="D485" s="112" t="s">
        <v>4760</v>
      </c>
      <c r="E485" s="112" t="b">
        <v>0</v>
      </c>
      <c r="F485" s="112" t="b">
        <v>0</v>
      </c>
      <c r="G485" s="112" t="b">
        <v>0</v>
      </c>
    </row>
    <row r="486" spans="1:7" ht="15">
      <c r="A486" s="112" t="s">
        <v>3557</v>
      </c>
      <c r="B486" s="112">
        <v>5</v>
      </c>
      <c r="C486" s="117">
        <v>0.0008334586567380215</v>
      </c>
      <c r="D486" s="112" t="s">
        <v>4760</v>
      </c>
      <c r="E486" s="112" t="b">
        <v>0</v>
      </c>
      <c r="F486" s="112" t="b">
        <v>0</v>
      </c>
      <c r="G486" s="112" t="b">
        <v>0</v>
      </c>
    </row>
    <row r="487" spans="1:7" ht="15">
      <c r="A487" s="112" t="s">
        <v>3558</v>
      </c>
      <c r="B487" s="112">
        <v>5</v>
      </c>
      <c r="C487" s="117">
        <v>0.0006125840542991183</v>
      </c>
      <c r="D487" s="112" t="s">
        <v>4760</v>
      </c>
      <c r="E487" s="112" t="b">
        <v>0</v>
      </c>
      <c r="F487" s="112" t="b">
        <v>0</v>
      </c>
      <c r="G487" s="112" t="b">
        <v>0</v>
      </c>
    </row>
    <row r="488" spans="1:7" ht="15">
      <c r="A488" s="112" t="s">
        <v>3559</v>
      </c>
      <c r="B488" s="112">
        <v>5</v>
      </c>
      <c r="C488" s="117">
        <v>0.0005770311843130383</v>
      </c>
      <c r="D488" s="112" t="s">
        <v>4760</v>
      </c>
      <c r="E488" s="112" t="b">
        <v>0</v>
      </c>
      <c r="F488" s="112" t="b">
        <v>0</v>
      </c>
      <c r="G488" s="112" t="b">
        <v>0</v>
      </c>
    </row>
    <row r="489" spans="1:7" ht="15">
      <c r="A489" s="112" t="s">
        <v>3560</v>
      </c>
      <c r="B489" s="112">
        <v>5</v>
      </c>
      <c r="C489" s="117">
        <v>0.0006125840542991183</v>
      </c>
      <c r="D489" s="112" t="s">
        <v>4760</v>
      </c>
      <c r="E489" s="112" t="b">
        <v>0</v>
      </c>
      <c r="F489" s="112" t="b">
        <v>0</v>
      </c>
      <c r="G489" s="112" t="b">
        <v>0</v>
      </c>
    </row>
    <row r="490" spans="1:7" ht="15">
      <c r="A490" s="112" t="s">
        <v>3561</v>
      </c>
      <c r="B490" s="112">
        <v>5</v>
      </c>
      <c r="C490" s="117">
        <v>0.0005770311843130383</v>
      </c>
      <c r="D490" s="112" t="s">
        <v>4760</v>
      </c>
      <c r="E490" s="112" t="b">
        <v>0</v>
      </c>
      <c r="F490" s="112" t="b">
        <v>0</v>
      </c>
      <c r="G490" s="112" t="b">
        <v>0</v>
      </c>
    </row>
    <row r="491" spans="1:7" ht="15">
      <c r="A491" s="112" t="s">
        <v>3562</v>
      </c>
      <c r="B491" s="112">
        <v>5</v>
      </c>
      <c r="C491" s="117">
        <v>0.0005770311843130383</v>
      </c>
      <c r="D491" s="112" t="s">
        <v>4760</v>
      </c>
      <c r="E491" s="112" t="b">
        <v>0</v>
      </c>
      <c r="F491" s="112" t="b">
        <v>0</v>
      </c>
      <c r="G491" s="112" t="b">
        <v>0</v>
      </c>
    </row>
    <row r="492" spans="1:7" ht="15">
      <c r="A492" s="112" t="s">
        <v>3563</v>
      </c>
      <c r="B492" s="112">
        <v>5</v>
      </c>
      <c r="C492" s="117">
        <v>0.0006584196756243439</v>
      </c>
      <c r="D492" s="112" t="s">
        <v>4760</v>
      </c>
      <c r="E492" s="112" t="b">
        <v>0</v>
      </c>
      <c r="F492" s="112" t="b">
        <v>0</v>
      </c>
      <c r="G492" s="112" t="b">
        <v>0</v>
      </c>
    </row>
    <row r="493" spans="1:7" ht="15">
      <c r="A493" s="112" t="s">
        <v>3564</v>
      </c>
      <c r="B493" s="112">
        <v>5</v>
      </c>
      <c r="C493" s="117">
        <v>0.0006584196756243439</v>
      </c>
      <c r="D493" s="112" t="s">
        <v>4760</v>
      </c>
      <c r="E493" s="112" t="b">
        <v>0</v>
      </c>
      <c r="F493" s="112" t="b">
        <v>0</v>
      </c>
      <c r="G493" s="112" t="b">
        <v>0</v>
      </c>
    </row>
    <row r="494" spans="1:7" ht="15">
      <c r="A494" s="112" t="s">
        <v>3565</v>
      </c>
      <c r="B494" s="112">
        <v>5</v>
      </c>
      <c r="C494" s="117">
        <v>0.0006584196756243439</v>
      </c>
      <c r="D494" s="112" t="s">
        <v>4760</v>
      </c>
      <c r="E494" s="112" t="b">
        <v>0</v>
      </c>
      <c r="F494" s="112" t="b">
        <v>0</v>
      </c>
      <c r="G494" s="112" t="b">
        <v>0</v>
      </c>
    </row>
    <row r="495" spans="1:7" ht="15">
      <c r="A495" s="112" t="s">
        <v>3566</v>
      </c>
      <c r="B495" s="112">
        <v>5</v>
      </c>
      <c r="C495" s="117">
        <v>0.0005770311843130383</v>
      </c>
      <c r="D495" s="112" t="s">
        <v>4760</v>
      </c>
      <c r="E495" s="112" t="b">
        <v>0</v>
      </c>
      <c r="F495" s="112" t="b">
        <v>0</v>
      </c>
      <c r="G495" s="112" t="b">
        <v>0</v>
      </c>
    </row>
    <row r="496" spans="1:7" ht="15">
      <c r="A496" s="112" t="s">
        <v>3567</v>
      </c>
      <c r="B496" s="112">
        <v>5</v>
      </c>
      <c r="C496" s="117">
        <v>0.0005770311843130383</v>
      </c>
      <c r="D496" s="112" t="s">
        <v>4760</v>
      </c>
      <c r="E496" s="112" t="b">
        <v>0</v>
      </c>
      <c r="F496" s="112" t="b">
        <v>0</v>
      </c>
      <c r="G496" s="112" t="b">
        <v>0</v>
      </c>
    </row>
    <row r="497" spans="1:7" ht="15">
      <c r="A497" s="112" t="s">
        <v>3568</v>
      </c>
      <c r="B497" s="112">
        <v>5</v>
      </c>
      <c r="C497" s="117">
        <v>0.0005770311843130383</v>
      </c>
      <c r="D497" s="112" t="s">
        <v>4760</v>
      </c>
      <c r="E497" s="112" t="b">
        <v>0</v>
      </c>
      <c r="F497" s="112" t="b">
        <v>0</v>
      </c>
      <c r="G497" s="112" t="b">
        <v>0</v>
      </c>
    </row>
    <row r="498" spans="1:7" ht="15">
      <c r="A498" s="112" t="s">
        <v>3569</v>
      </c>
      <c r="B498" s="112">
        <v>5</v>
      </c>
      <c r="C498" s="117">
        <v>0.0007230213555185699</v>
      </c>
      <c r="D498" s="112" t="s">
        <v>4760</v>
      </c>
      <c r="E498" s="112" t="b">
        <v>0</v>
      </c>
      <c r="F498" s="112" t="b">
        <v>0</v>
      </c>
      <c r="G498" s="112" t="b">
        <v>0</v>
      </c>
    </row>
    <row r="499" spans="1:7" ht="15">
      <c r="A499" s="112" t="s">
        <v>3570</v>
      </c>
      <c r="B499" s="112">
        <v>5</v>
      </c>
      <c r="C499" s="117">
        <v>0.0005770311843130383</v>
      </c>
      <c r="D499" s="112" t="s">
        <v>4760</v>
      </c>
      <c r="E499" s="112" t="b">
        <v>0</v>
      </c>
      <c r="F499" s="112" t="b">
        <v>0</v>
      </c>
      <c r="G499" s="112" t="b">
        <v>0</v>
      </c>
    </row>
    <row r="500" spans="1:7" ht="15">
      <c r="A500" s="112" t="s">
        <v>3571</v>
      </c>
      <c r="B500" s="112">
        <v>5</v>
      </c>
      <c r="C500" s="117">
        <v>0.0007230213555185699</v>
      </c>
      <c r="D500" s="112" t="s">
        <v>4760</v>
      </c>
      <c r="E500" s="112" t="b">
        <v>0</v>
      </c>
      <c r="F500" s="112" t="b">
        <v>0</v>
      </c>
      <c r="G500" s="112" t="b">
        <v>0</v>
      </c>
    </row>
    <row r="501" spans="1:7" ht="15">
      <c r="A501" s="112" t="s">
        <v>3572</v>
      </c>
      <c r="B501" s="112">
        <v>5</v>
      </c>
      <c r="C501" s="117">
        <v>0.0006125840542991183</v>
      </c>
      <c r="D501" s="112" t="s">
        <v>4760</v>
      </c>
      <c r="E501" s="112" t="b">
        <v>0</v>
      </c>
      <c r="F501" s="112" t="b">
        <v>0</v>
      </c>
      <c r="G501" s="112" t="b">
        <v>0</v>
      </c>
    </row>
    <row r="502" spans="1:7" ht="15">
      <c r="A502" s="112" t="s">
        <v>3573</v>
      </c>
      <c r="B502" s="112">
        <v>5</v>
      </c>
      <c r="C502" s="117">
        <v>0.0005770311843130383</v>
      </c>
      <c r="D502" s="112" t="s">
        <v>4760</v>
      </c>
      <c r="E502" s="112" t="b">
        <v>0</v>
      </c>
      <c r="F502" s="112" t="b">
        <v>0</v>
      </c>
      <c r="G502" s="112" t="b">
        <v>0</v>
      </c>
    </row>
    <row r="503" spans="1:7" ht="15">
      <c r="A503" s="112" t="s">
        <v>3574</v>
      </c>
      <c r="B503" s="112">
        <v>5</v>
      </c>
      <c r="C503" s="117">
        <v>0.0007230213555185699</v>
      </c>
      <c r="D503" s="112" t="s">
        <v>4760</v>
      </c>
      <c r="E503" s="112" t="b">
        <v>0</v>
      </c>
      <c r="F503" s="112" t="b">
        <v>0</v>
      </c>
      <c r="G503" s="112" t="b">
        <v>0</v>
      </c>
    </row>
    <row r="504" spans="1:7" ht="15">
      <c r="A504" s="112" t="s">
        <v>3575</v>
      </c>
      <c r="B504" s="112">
        <v>5</v>
      </c>
      <c r="C504" s="117">
        <v>0.0006584196756243439</v>
      </c>
      <c r="D504" s="112" t="s">
        <v>4760</v>
      </c>
      <c r="E504" s="112" t="b">
        <v>0</v>
      </c>
      <c r="F504" s="112" t="b">
        <v>0</v>
      </c>
      <c r="G504" s="112" t="b">
        <v>0</v>
      </c>
    </row>
    <row r="505" spans="1:7" ht="15">
      <c r="A505" s="112" t="s">
        <v>3576</v>
      </c>
      <c r="B505" s="112">
        <v>5</v>
      </c>
      <c r="C505" s="117">
        <v>0.0005770311843130383</v>
      </c>
      <c r="D505" s="112" t="s">
        <v>4760</v>
      </c>
      <c r="E505" s="112" t="b">
        <v>0</v>
      </c>
      <c r="F505" s="112" t="b">
        <v>0</v>
      </c>
      <c r="G505" s="112" t="b">
        <v>0</v>
      </c>
    </row>
    <row r="506" spans="1:7" ht="15">
      <c r="A506" s="112" t="s">
        <v>3577</v>
      </c>
      <c r="B506" s="112">
        <v>5</v>
      </c>
      <c r="C506" s="117">
        <v>0.0006125840542991183</v>
      </c>
      <c r="D506" s="112" t="s">
        <v>4760</v>
      </c>
      <c r="E506" s="112" t="b">
        <v>0</v>
      </c>
      <c r="F506" s="112" t="b">
        <v>0</v>
      </c>
      <c r="G506" s="112" t="b">
        <v>0</v>
      </c>
    </row>
    <row r="507" spans="1:7" ht="15">
      <c r="A507" s="112" t="s">
        <v>3578</v>
      </c>
      <c r="B507" s="112">
        <v>5</v>
      </c>
      <c r="C507" s="117">
        <v>0.0005770311843130383</v>
      </c>
      <c r="D507" s="112" t="s">
        <v>4760</v>
      </c>
      <c r="E507" s="112" t="b">
        <v>0</v>
      </c>
      <c r="F507" s="112" t="b">
        <v>1</v>
      </c>
      <c r="G507" s="112" t="b">
        <v>0</v>
      </c>
    </row>
    <row r="508" spans="1:7" ht="15">
      <c r="A508" s="112" t="s">
        <v>3579</v>
      </c>
      <c r="B508" s="112">
        <v>5</v>
      </c>
      <c r="C508" s="117">
        <v>0.0006125840542991183</v>
      </c>
      <c r="D508" s="112" t="s">
        <v>4760</v>
      </c>
      <c r="E508" s="112" t="b">
        <v>0</v>
      </c>
      <c r="F508" s="112" t="b">
        <v>0</v>
      </c>
      <c r="G508" s="112" t="b">
        <v>0</v>
      </c>
    </row>
    <row r="509" spans="1:7" ht="15">
      <c r="A509" s="112" t="s">
        <v>3580</v>
      </c>
      <c r="B509" s="112">
        <v>5</v>
      </c>
      <c r="C509" s="117">
        <v>0.0005770311843130383</v>
      </c>
      <c r="D509" s="112" t="s">
        <v>4760</v>
      </c>
      <c r="E509" s="112" t="b">
        <v>0</v>
      </c>
      <c r="F509" s="112" t="b">
        <v>0</v>
      </c>
      <c r="G509" s="112" t="b">
        <v>0</v>
      </c>
    </row>
    <row r="510" spans="1:7" ht="15">
      <c r="A510" s="112" t="s">
        <v>3581</v>
      </c>
      <c r="B510" s="112">
        <v>5</v>
      </c>
      <c r="C510" s="117">
        <v>0.0005770311843130383</v>
      </c>
      <c r="D510" s="112" t="s">
        <v>4760</v>
      </c>
      <c r="E510" s="112" t="b">
        <v>0</v>
      </c>
      <c r="F510" s="112" t="b">
        <v>0</v>
      </c>
      <c r="G510" s="112" t="b">
        <v>0</v>
      </c>
    </row>
    <row r="511" spans="1:7" ht="15">
      <c r="A511" s="112" t="s">
        <v>3582</v>
      </c>
      <c r="B511" s="112">
        <v>5</v>
      </c>
      <c r="C511" s="117">
        <v>0.0007230213555185699</v>
      </c>
      <c r="D511" s="112" t="s">
        <v>4760</v>
      </c>
      <c r="E511" s="112" t="b">
        <v>0</v>
      </c>
      <c r="F511" s="112" t="b">
        <v>0</v>
      </c>
      <c r="G511" s="112" t="b">
        <v>0</v>
      </c>
    </row>
    <row r="512" spans="1:7" ht="15">
      <c r="A512" s="112" t="s">
        <v>3583</v>
      </c>
      <c r="B512" s="112">
        <v>5</v>
      </c>
      <c r="C512" s="117">
        <v>0.0005770311843130383</v>
      </c>
      <c r="D512" s="112" t="s">
        <v>4760</v>
      </c>
      <c r="E512" s="112" t="b">
        <v>0</v>
      </c>
      <c r="F512" s="112" t="b">
        <v>0</v>
      </c>
      <c r="G512" s="112" t="b">
        <v>0</v>
      </c>
    </row>
    <row r="513" spans="1:7" ht="15">
      <c r="A513" s="112" t="s">
        <v>3584</v>
      </c>
      <c r="B513" s="112">
        <v>5</v>
      </c>
      <c r="C513" s="117">
        <v>0.0006584196756243439</v>
      </c>
      <c r="D513" s="112" t="s">
        <v>4760</v>
      </c>
      <c r="E513" s="112" t="b">
        <v>0</v>
      </c>
      <c r="F513" s="112" t="b">
        <v>0</v>
      </c>
      <c r="G513" s="112" t="b">
        <v>0</v>
      </c>
    </row>
    <row r="514" spans="1:7" ht="15">
      <c r="A514" s="112" t="s">
        <v>3585</v>
      </c>
      <c r="B514" s="112">
        <v>5</v>
      </c>
      <c r="C514" s="117">
        <v>0.0005770311843130383</v>
      </c>
      <c r="D514" s="112" t="s">
        <v>4760</v>
      </c>
      <c r="E514" s="112" t="b">
        <v>0</v>
      </c>
      <c r="F514" s="112" t="b">
        <v>0</v>
      </c>
      <c r="G514" s="112" t="b">
        <v>0</v>
      </c>
    </row>
    <row r="515" spans="1:7" ht="15">
      <c r="A515" s="112" t="s">
        <v>3586</v>
      </c>
      <c r="B515" s="112">
        <v>5</v>
      </c>
      <c r="C515" s="117">
        <v>0.0005770311843130383</v>
      </c>
      <c r="D515" s="112" t="s">
        <v>4760</v>
      </c>
      <c r="E515" s="112" t="b">
        <v>0</v>
      </c>
      <c r="F515" s="112" t="b">
        <v>0</v>
      </c>
      <c r="G515" s="112" t="b">
        <v>0</v>
      </c>
    </row>
    <row r="516" spans="1:7" ht="15">
      <c r="A516" s="112" t="s">
        <v>3587</v>
      </c>
      <c r="B516" s="112">
        <v>5</v>
      </c>
      <c r="C516" s="117">
        <v>0.0006584196756243439</v>
      </c>
      <c r="D516" s="112" t="s">
        <v>4760</v>
      </c>
      <c r="E516" s="112" t="b">
        <v>0</v>
      </c>
      <c r="F516" s="112" t="b">
        <v>0</v>
      </c>
      <c r="G516" s="112" t="b">
        <v>0</v>
      </c>
    </row>
    <row r="517" spans="1:7" ht="15">
      <c r="A517" s="112" t="s">
        <v>3588</v>
      </c>
      <c r="B517" s="112">
        <v>5</v>
      </c>
      <c r="C517" s="117">
        <v>0.0005770311843130383</v>
      </c>
      <c r="D517" s="112" t="s">
        <v>4760</v>
      </c>
      <c r="E517" s="112" t="b">
        <v>0</v>
      </c>
      <c r="F517" s="112" t="b">
        <v>1</v>
      </c>
      <c r="G517" s="112" t="b">
        <v>0</v>
      </c>
    </row>
    <row r="518" spans="1:7" ht="15">
      <c r="A518" s="112" t="s">
        <v>3589</v>
      </c>
      <c r="B518" s="112">
        <v>5</v>
      </c>
      <c r="C518" s="117">
        <v>0.0005770311843130383</v>
      </c>
      <c r="D518" s="112" t="s">
        <v>4760</v>
      </c>
      <c r="E518" s="112" t="b">
        <v>0</v>
      </c>
      <c r="F518" s="112" t="b">
        <v>0</v>
      </c>
      <c r="G518" s="112" t="b">
        <v>0</v>
      </c>
    </row>
    <row r="519" spans="1:7" ht="15">
      <c r="A519" s="112" t="s">
        <v>3590</v>
      </c>
      <c r="B519" s="112">
        <v>5</v>
      </c>
      <c r="C519" s="117">
        <v>0.0005770311843130383</v>
      </c>
      <c r="D519" s="112" t="s">
        <v>4760</v>
      </c>
      <c r="E519" s="112" t="b">
        <v>0</v>
      </c>
      <c r="F519" s="112" t="b">
        <v>0</v>
      </c>
      <c r="G519" s="112" t="b">
        <v>0</v>
      </c>
    </row>
    <row r="520" spans="1:7" ht="15">
      <c r="A520" s="112" t="s">
        <v>3591</v>
      </c>
      <c r="B520" s="112">
        <v>5</v>
      </c>
      <c r="C520" s="117">
        <v>0.0006125840542991183</v>
      </c>
      <c r="D520" s="112" t="s">
        <v>4760</v>
      </c>
      <c r="E520" s="112" t="b">
        <v>0</v>
      </c>
      <c r="F520" s="112" t="b">
        <v>0</v>
      </c>
      <c r="G520" s="112" t="b">
        <v>0</v>
      </c>
    </row>
    <row r="521" spans="1:7" ht="15">
      <c r="A521" s="112" t="s">
        <v>3592</v>
      </c>
      <c r="B521" s="112">
        <v>5</v>
      </c>
      <c r="C521" s="117">
        <v>0.0005770311843130383</v>
      </c>
      <c r="D521" s="112" t="s">
        <v>4760</v>
      </c>
      <c r="E521" s="112" t="b">
        <v>1</v>
      </c>
      <c r="F521" s="112" t="b">
        <v>0</v>
      </c>
      <c r="G521" s="112" t="b">
        <v>0</v>
      </c>
    </row>
    <row r="522" spans="1:7" ht="15">
      <c r="A522" s="112" t="s">
        <v>3593</v>
      </c>
      <c r="B522" s="112">
        <v>5</v>
      </c>
      <c r="C522" s="117">
        <v>0.0005770311843130383</v>
      </c>
      <c r="D522" s="112" t="s">
        <v>4760</v>
      </c>
      <c r="E522" s="112" t="b">
        <v>0</v>
      </c>
      <c r="F522" s="112" t="b">
        <v>0</v>
      </c>
      <c r="G522" s="112" t="b">
        <v>0</v>
      </c>
    </row>
    <row r="523" spans="1:7" ht="15">
      <c r="A523" s="112" t="s">
        <v>3594</v>
      </c>
      <c r="B523" s="112">
        <v>5</v>
      </c>
      <c r="C523" s="117">
        <v>0.0006125840542991183</v>
      </c>
      <c r="D523" s="112" t="s">
        <v>4760</v>
      </c>
      <c r="E523" s="112" t="b">
        <v>0</v>
      </c>
      <c r="F523" s="112" t="b">
        <v>0</v>
      </c>
      <c r="G523" s="112" t="b">
        <v>0</v>
      </c>
    </row>
    <row r="524" spans="1:7" ht="15">
      <c r="A524" s="112" t="s">
        <v>3595</v>
      </c>
      <c r="B524" s="112">
        <v>5</v>
      </c>
      <c r="C524" s="117">
        <v>0.0006584196756243439</v>
      </c>
      <c r="D524" s="112" t="s">
        <v>4760</v>
      </c>
      <c r="E524" s="112" t="b">
        <v>0</v>
      </c>
      <c r="F524" s="112" t="b">
        <v>1</v>
      </c>
      <c r="G524" s="112" t="b">
        <v>0</v>
      </c>
    </row>
    <row r="525" spans="1:7" ht="15">
      <c r="A525" s="112" t="s">
        <v>3596</v>
      </c>
      <c r="B525" s="112">
        <v>5</v>
      </c>
      <c r="C525" s="117">
        <v>0.0006584196756243439</v>
      </c>
      <c r="D525" s="112" t="s">
        <v>4760</v>
      </c>
      <c r="E525" s="112" t="b">
        <v>0</v>
      </c>
      <c r="F525" s="112" t="b">
        <v>0</v>
      </c>
      <c r="G525" s="112" t="b">
        <v>0</v>
      </c>
    </row>
    <row r="526" spans="1:7" ht="15">
      <c r="A526" s="112" t="s">
        <v>3597</v>
      </c>
      <c r="B526" s="112">
        <v>5</v>
      </c>
      <c r="C526" s="117">
        <v>0.0006125840542991183</v>
      </c>
      <c r="D526" s="112" t="s">
        <v>4760</v>
      </c>
      <c r="E526" s="112" t="b">
        <v>0</v>
      </c>
      <c r="F526" s="112" t="b">
        <v>0</v>
      </c>
      <c r="G526" s="112" t="b">
        <v>0</v>
      </c>
    </row>
    <row r="527" spans="1:7" ht="15">
      <c r="A527" s="112" t="s">
        <v>3598</v>
      </c>
      <c r="B527" s="112">
        <v>5</v>
      </c>
      <c r="C527" s="117">
        <v>0.0007230213555185699</v>
      </c>
      <c r="D527" s="112" t="s">
        <v>4760</v>
      </c>
      <c r="E527" s="112" t="b">
        <v>0</v>
      </c>
      <c r="F527" s="112" t="b">
        <v>0</v>
      </c>
      <c r="G527" s="112" t="b">
        <v>0</v>
      </c>
    </row>
    <row r="528" spans="1:7" ht="15">
      <c r="A528" s="112" t="s">
        <v>3599</v>
      </c>
      <c r="B528" s="112">
        <v>5</v>
      </c>
      <c r="C528" s="117">
        <v>0.0008334586567380215</v>
      </c>
      <c r="D528" s="112" t="s">
        <v>4760</v>
      </c>
      <c r="E528" s="112" t="b">
        <v>0</v>
      </c>
      <c r="F528" s="112" t="b">
        <v>0</v>
      </c>
      <c r="G528" s="112" t="b">
        <v>0</v>
      </c>
    </row>
    <row r="529" spans="1:7" ht="15">
      <c r="A529" s="112" t="s">
        <v>3600</v>
      </c>
      <c r="B529" s="112">
        <v>5</v>
      </c>
      <c r="C529" s="117">
        <v>0.0008334586567380215</v>
      </c>
      <c r="D529" s="112" t="s">
        <v>4760</v>
      </c>
      <c r="E529" s="112" t="b">
        <v>0</v>
      </c>
      <c r="F529" s="112" t="b">
        <v>0</v>
      </c>
      <c r="G529" s="112" t="b">
        <v>0</v>
      </c>
    </row>
    <row r="530" spans="1:7" ht="15">
      <c r="A530" s="112" t="s">
        <v>3601</v>
      </c>
      <c r="B530" s="112">
        <v>4</v>
      </c>
      <c r="C530" s="117">
        <v>0.0004900672434392946</v>
      </c>
      <c r="D530" s="112" t="s">
        <v>4760</v>
      </c>
      <c r="E530" s="112" t="b">
        <v>0</v>
      </c>
      <c r="F530" s="112" t="b">
        <v>0</v>
      </c>
      <c r="G530" s="112" t="b">
        <v>0</v>
      </c>
    </row>
    <row r="531" spans="1:7" ht="15">
      <c r="A531" s="112" t="s">
        <v>3602</v>
      </c>
      <c r="B531" s="112">
        <v>4</v>
      </c>
      <c r="C531" s="117">
        <v>0.0004900672434392946</v>
      </c>
      <c r="D531" s="112" t="s">
        <v>4760</v>
      </c>
      <c r="E531" s="112" t="b">
        <v>0</v>
      </c>
      <c r="F531" s="112" t="b">
        <v>0</v>
      </c>
      <c r="G531" s="112" t="b">
        <v>0</v>
      </c>
    </row>
    <row r="532" spans="1:7" ht="15">
      <c r="A532" s="112" t="s">
        <v>3603</v>
      </c>
      <c r="B532" s="112">
        <v>4</v>
      </c>
      <c r="C532" s="117">
        <v>0.0004900672434392946</v>
      </c>
      <c r="D532" s="112" t="s">
        <v>4760</v>
      </c>
      <c r="E532" s="112" t="b">
        <v>0</v>
      </c>
      <c r="F532" s="112" t="b">
        <v>0</v>
      </c>
      <c r="G532" s="112" t="b">
        <v>0</v>
      </c>
    </row>
    <row r="533" spans="1:7" ht="15">
      <c r="A533" s="112" t="s">
        <v>3604</v>
      </c>
      <c r="B533" s="112">
        <v>4</v>
      </c>
      <c r="C533" s="117">
        <v>0.0004900672434392946</v>
      </c>
      <c r="D533" s="112" t="s">
        <v>4760</v>
      </c>
      <c r="E533" s="112" t="b">
        <v>0</v>
      </c>
      <c r="F533" s="112" t="b">
        <v>0</v>
      </c>
      <c r="G533" s="112" t="b">
        <v>0</v>
      </c>
    </row>
    <row r="534" spans="1:7" ht="15">
      <c r="A534" s="112" t="s">
        <v>3605</v>
      </c>
      <c r="B534" s="112">
        <v>4</v>
      </c>
      <c r="C534" s="117">
        <v>0.0004900672434392946</v>
      </c>
      <c r="D534" s="112" t="s">
        <v>4760</v>
      </c>
      <c r="E534" s="112" t="b">
        <v>0</v>
      </c>
      <c r="F534" s="112" t="b">
        <v>0</v>
      </c>
      <c r="G534" s="112" t="b">
        <v>0</v>
      </c>
    </row>
    <row r="535" spans="1:7" ht="15">
      <c r="A535" s="112" t="s">
        <v>3606</v>
      </c>
      <c r="B535" s="112">
        <v>4</v>
      </c>
      <c r="C535" s="117">
        <v>0.0004900672434392946</v>
      </c>
      <c r="D535" s="112" t="s">
        <v>4760</v>
      </c>
      <c r="E535" s="112" t="b">
        <v>0</v>
      </c>
      <c r="F535" s="112" t="b">
        <v>0</v>
      </c>
      <c r="G535" s="112" t="b">
        <v>0</v>
      </c>
    </row>
    <row r="536" spans="1:7" ht="15">
      <c r="A536" s="112" t="s">
        <v>3607</v>
      </c>
      <c r="B536" s="112">
        <v>4</v>
      </c>
      <c r="C536" s="117">
        <v>0.0004900672434392946</v>
      </c>
      <c r="D536" s="112" t="s">
        <v>4760</v>
      </c>
      <c r="E536" s="112" t="b">
        <v>0</v>
      </c>
      <c r="F536" s="112" t="b">
        <v>0</v>
      </c>
      <c r="G536" s="112" t="b">
        <v>0</v>
      </c>
    </row>
    <row r="537" spans="1:7" ht="15">
      <c r="A537" s="112" t="s">
        <v>3608</v>
      </c>
      <c r="B537" s="112">
        <v>4</v>
      </c>
      <c r="C537" s="117">
        <v>0.0004900672434392946</v>
      </c>
      <c r="D537" s="112" t="s">
        <v>4760</v>
      </c>
      <c r="E537" s="112" t="b">
        <v>0</v>
      </c>
      <c r="F537" s="112" t="b">
        <v>0</v>
      </c>
      <c r="G537" s="112" t="b">
        <v>0</v>
      </c>
    </row>
    <row r="538" spans="1:7" ht="15">
      <c r="A538" s="112" t="s">
        <v>3609</v>
      </c>
      <c r="B538" s="112">
        <v>4</v>
      </c>
      <c r="C538" s="117">
        <v>0.0004900672434392946</v>
      </c>
      <c r="D538" s="112" t="s">
        <v>4760</v>
      </c>
      <c r="E538" s="112" t="b">
        <v>0</v>
      </c>
      <c r="F538" s="112" t="b">
        <v>0</v>
      </c>
      <c r="G538" s="112" t="b">
        <v>0</v>
      </c>
    </row>
    <row r="539" spans="1:7" ht="15">
      <c r="A539" s="112" t="s">
        <v>3610</v>
      </c>
      <c r="B539" s="112">
        <v>4</v>
      </c>
      <c r="C539" s="117">
        <v>0.0005784170844148559</v>
      </c>
      <c r="D539" s="112" t="s">
        <v>4760</v>
      </c>
      <c r="E539" s="112" t="b">
        <v>0</v>
      </c>
      <c r="F539" s="112" t="b">
        <v>0</v>
      </c>
      <c r="G539" s="112" t="b">
        <v>0</v>
      </c>
    </row>
    <row r="540" spans="1:7" ht="15">
      <c r="A540" s="112" t="s">
        <v>3611</v>
      </c>
      <c r="B540" s="112">
        <v>4</v>
      </c>
      <c r="C540" s="117">
        <v>0.0004900672434392946</v>
      </c>
      <c r="D540" s="112" t="s">
        <v>4760</v>
      </c>
      <c r="E540" s="112" t="b">
        <v>0</v>
      </c>
      <c r="F540" s="112" t="b">
        <v>0</v>
      </c>
      <c r="G540" s="112" t="b">
        <v>0</v>
      </c>
    </row>
    <row r="541" spans="1:7" ht="15">
      <c r="A541" s="112" t="s">
        <v>3612</v>
      </c>
      <c r="B541" s="112">
        <v>4</v>
      </c>
      <c r="C541" s="117">
        <v>0.0004900672434392946</v>
      </c>
      <c r="D541" s="112" t="s">
        <v>4760</v>
      </c>
      <c r="E541" s="112" t="b">
        <v>0</v>
      </c>
      <c r="F541" s="112" t="b">
        <v>0</v>
      </c>
      <c r="G541" s="112" t="b">
        <v>0</v>
      </c>
    </row>
    <row r="542" spans="1:7" ht="15">
      <c r="A542" s="112" t="s">
        <v>3613</v>
      </c>
      <c r="B542" s="112">
        <v>4</v>
      </c>
      <c r="C542" s="117">
        <v>0.0004900672434392946</v>
      </c>
      <c r="D542" s="112" t="s">
        <v>4760</v>
      </c>
      <c r="E542" s="112" t="b">
        <v>0</v>
      </c>
      <c r="F542" s="112" t="b">
        <v>0</v>
      </c>
      <c r="G542" s="112" t="b">
        <v>0</v>
      </c>
    </row>
    <row r="543" spans="1:7" ht="15">
      <c r="A543" s="112" t="s">
        <v>3614</v>
      </c>
      <c r="B543" s="112">
        <v>4</v>
      </c>
      <c r="C543" s="117">
        <v>0.0004900672434392946</v>
      </c>
      <c r="D543" s="112" t="s">
        <v>4760</v>
      </c>
      <c r="E543" s="112" t="b">
        <v>0</v>
      </c>
      <c r="F543" s="112" t="b">
        <v>0</v>
      </c>
      <c r="G543" s="112" t="b">
        <v>0</v>
      </c>
    </row>
    <row r="544" spans="1:7" ht="15">
      <c r="A544" s="112" t="s">
        <v>3615</v>
      </c>
      <c r="B544" s="112">
        <v>4</v>
      </c>
      <c r="C544" s="117">
        <v>0.0005267357404994752</v>
      </c>
      <c r="D544" s="112" t="s">
        <v>4760</v>
      </c>
      <c r="E544" s="112" t="b">
        <v>0</v>
      </c>
      <c r="F544" s="112" t="b">
        <v>0</v>
      </c>
      <c r="G544" s="112" t="b">
        <v>0</v>
      </c>
    </row>
    <row r="545" spans="1:7" ht="15">
      <c r="A545" s="112" t="s">
        <v>3616</v>
      </c>
      <c r="B545" s="112">
        <v>4</v>
      </c>
      <c r="C545" s="117">
        <v>0.0004900672434392946</v>
      </c>
      <c r="D545" s="112" t="s">
        <v>4760</v>
      </c>
      <c r="E545" s="112" t="b">
        <v>0</v>
      </c>
      <c r="F545" s="112" t="b">
        <v>0</v>
      </c>
      <c r="G545" s="112" t="b">
        <v>0</v>
      </c>
    </row>
    <row r="546" spans="1:7" ht="15">
      <c r="A546" s="112" t="s">
        <v>3617</v>
      </c>
      <c r="B546" s="112">
        <v>4</v>
      </c>
      <c r="C546" s="117">
        <v>0.0004900672434392946</v>
      </c>
      <c r="D546" s="112" t="s">
        <v>4760</v>
      </c>
      <c r="E546" s="112" t="b">
        <v>0</v>
      </c>
      <c r="F546" s="112" t="b">
        <v>0</v>
      </c>
      <c r="G546" s="112" t="b">
        <v>0</v>
      </c>
    </row>
    <row r="547" spans="1:7" ht="15">
      <c r="A547" s="112" t="s">
        <v>3618</v>
      </c>
      <c r="B547" s="112">
        <v>4</v>
      </c>
      <c r="C547" s="117">
        <v>0.0004900672434392946</v>
      </c>
      <c r="D547" s="112" t="s">
        <v>4760</v>
      </c>
      <c r="E547" s="112" t="b">
        <v>0</v>
      </c>
      <c r="F547" s="112" t="b">
        <v>0</v>
      </c>
      <c r="G547" s="112" t="b">
        <v>0</v>
      </c>
    </row>
    <row r="548" spans="1:7" ht="15">
      <c r="A548" s="112" t="s">
        <v>3619</v>
      </c>
      <c r="B548" s="112">
        <v>4</v>
      </c>
      <c r="C548" s="117">
        <v>0.0005267357404994752</v>
      </c>
      <c r="D548" s="112" t="s">
        <v>4760</v>
      </c>
      <c r="E548" s="112" t="b">
        <v>0</v>
      </c>
      <c r="F548" s="112" t="b">
        <v>0</v>
      </c>
      <c r="G548" s="112" t="b">
        <v>0</v>
      </c>
    </row>
    <row r="549" spans="1:7" ht="15">
      <c r="A549" s="112" t="s">
        <v>3620</v>
      </c>
      <c r="B549" s="112">
        <v>4</v>
      </c>
      <c r="C549" s="117">
        <v>0.0005267357404994752</v>
      </c>
      <c r="D549" s="112" t="s">
        <v>4760</v>
      </c>
      <c r="E549" s="112" t="b">
        <v>0</v>
      </c>
      <c r="F549" s="112" t="b">
        <v>0</v>
      </c>
      <c r="G549" s="112" t="b">
        <v>0</v>
      </c>
    </row>
    <row r="550" spans="1:7" ht="15">
      <c r="A550" s="112" t="s">
        <v>3621</v>
      </c>
      <c r="B550" s="112">
        <v>4</v>
      </c>
      <c r="C550" s="117">
        <v>0.0004900672434392946</v>
      </c>
      <c r="D550" s="112" t="s">
        <v>4760</v>
      </c>
      <c r="E550" s="112" t="b">
        <v>0</v>
      </c>
      <c r="F550" s="112" t="b">
        <v>0</v>
      </c>
      <c r="G550" s="112" t="b">
        <v>0</v>
      </c>
    </row>
    <row r="551" spans="1:7" ht="15">
      <c r="A551" s="112" t="s">
        <v>3622</v>
      </c>
      <c r="B551" s="112">
        <v>4</v>
      </c>
      <c r="C551" s="117">
        <v>0.0005267357404994752</v>
      </c>
      <c r="D551" s="112" t="s">
        <v>4760</v>
      </c>
      <c r="E551" s="112" t="b">
        <v>0</v>
      </c>
      <c r="F551" s="112" t="b">
        <v>0</v>
      </c>
      <c r="G551" s="112" t="b">
        <v>0</v>
      </c>
    </row>
    <row r="552" spans="1:7" ht="15">
      <c r="A552" s="112" t="s">
        <v>3623</v>
      </c>
      <c r="B552" s="112">
        <v>4</v>
      </c>
      <c r="C552" s="117">
        <v>0.0004900672434392946</v>
      </c>
      <c r="D552" s="112" t="s">
        <v>4760</v>
      </c>
      <c r="E552" s="112" t="b">
        <v>0</v>
      </c>
      <c r="F552" s="112" t="b">
        <v>0</v>
      </c>
      <c r="G552" s="112" t="b">
        <v>0</v>
      </c>
    </row>
    <row r="553" spans="1:7" ht="15">
      <c r="A553" s="112" t="s">
        <v>3624</v>
      </c>
      <c r="B553" s="112">
        <v>4</v>
      </c>
      <c r="C553" s="117">
        <v>0.0005267357404994752</v>
      </c>
      <c r="D553" s="112" t="s">
        <v>4760</v>
      </c>
      <c r="E553" s="112" t="b">
        <v>0</v>
      </c>
      <c r="F553" s="112" t="b">
        <v>0</v>
      </c>
      <c r="G553" s="112" t="b">
        <v>0</v>
      </c>
    </row>
    <row r="554" spans="1:7" ht="15">
      <c r="A554" s="112" t="s">
        <v>3625</v>
      </c>
      <c r="B554" s="112">
        <v>4</v>
      </c>
      <c r="C554" s="117">
        <v>0.0005267357404994752</v>
      </c>
      <c r="D554" s="112" t="s">
        <v>4760</v>
      </c>
      <c r="E554" s="112" t="b">
        <v>0</v>
      </c>
      <c r="F554" s="112" t="b">
        <v>1</v>
      </c>
      <c r="G554" s="112" t="b">
        <v>0</v>
      </c>
    </row>
    <row r="555" spans="1:7" ht="15">
      <c r="A555" s="112" t="s">
        <v>3626</v>
      </c>
      <c r="B555" s="112">
        <v>4</v>
      </c>
      <c r="C555" s="117">
        <v>0.0004900672434392946</v>
      </c>
      <c r="D555" s="112" t="s">
        <v>4760</v>
      </c>
      <c r="E555" s="112" t="b">
        <v>0</v>
      </c>
      <c r="F555" s="112" t="b">
        <v>0</v>
      </c>
      <c r="G555" s="112" t="b">
        <v>0</v>
      </c>
    </row>
    <row r="556" spans="1:7" ht="15">
      <c r="A556" s="112" t="s">
        <v>3627</v>
      </c>
      <c r="B556" s="112">
        <v>4</v>
      </c>
      <c r="C556" s="117">
        <v>0.0004900672434392946</v>
      </c>
      <c r="D556" s="112" t="s">
        <v>4760</v>
      </c>
      <c r="E556" s="112" t="b">
        <v>0</v>
      </c>
      <c r="F556" s="112" t="b">
        <v>0</v>
      </c>
      <c r="G556" s="112" t="b">
        <v>0</v>
      </c>
    </row>
    <row r="557" spans="1:7" ht="15">
      <c r="A557" s="112" t="s">
        <v>3628</v>
      </c>
      <c r="B557" s="112">
        <v>4</v>
      </c>
      <c r="C557" s="117">
        <v>0.0005267357404994752</v>
      </c>
      <c r="D557" s="112" t="s">
        <v>4760</v>
      </c>
      <c r="E557" s="112" t="b">
        <v>0</v>
      </c>
      <c r="F557" s="112" t="b">
        <v>0</v>
      </c>
      <c r="G557" s="112" t="b">
        <v>0</v>
      </c>
    </row>
    <row r="558" spans="1:7" ht="15">
      <c r="A558" s="112" t="s">
        <v>3629</v>
      </c>
      <c r="B558" s="112">
        <v>4</v>
      </c>
      <c r="C558" s="117">
        <v>0.0004900672434392946</v>
      </c>
      <c r="D558" s="112" t="s">
        <v>4760</v>
      </c>
      <c r="E558" s="112" t="b">
        <v>0</v>
      </c>
      <c r="F558" s="112" t="b">
        <v>0</v>
      </c>
      <c r="G558" s="112" t="b">
        <v>0</v>
      </c>
    </row>
    <row r="559" spans="1:7" ht="15">
      <c r="A559" s="112" t="s">
        <v>3630</v>
      </c>
      <c r="B559" s="112">
        <v>4</v>
      </c>
      <c r="C559" s="117">
        <v>0.0004900672434392946</v>
      </c>
      <c r="D559" s="112" t="s">
        <v>4760</v>
      </c>
      <c r="E559" s="112" t="b">
        <v>0</v>
      </c>
      <c r="F559" s="112" t="b">
        <v>0</v>
      </c>
      <c r="G559" s="112" t="b">
        <v>0</v>
      </c>
    </row>
    <row r="560" spans="1:7" ht="15">
      <c r="A560" s="112" t="s">
        <v>3631</v>
      </c>
      <c r="B560" s="112">
        <v>4</v>
      </c>
      <c r="C560" s="117">
        <v>0.0004900672434392946</v>
      </c>
      <c r="D560" s="112" t="s">
        <v>4760</v>
      </c>
      <c r="E560" s="112" t="b">
        <v>0</v>
      </c>
      <c r="F560" s="112" t="b">
        <v>0</v>
      </c>
      <c r="G560" s="112" t="b">
        <v>0</v>
      </c>
    </row>
    <row r="561" spans="1:7" ht="15">
      <c r="A561" s="112" t="s">
        <v>3632</v>
      </c>
      <c r="B561" s="112">
        <v>4</v>
      </c>
      <c r="C561" s="117">
        <v>0.0004900672434392946</v>
      </c>
      <c r="D561" s="112" t="s">
        <v>4760</v>
      </c>
      <c r="E561" s="112" t="b">
        <v>0</v>
      </c>
      <c r="F561" s="112" t="b">
        <v>0</v>
      </c>
      <c r="G561" s="112" t="b">
        <v>0</v>
      </c>
    </row>
    <row r="562" spans="1:7" ht="15">
      <c r="A562" s="112" t="s">
        <v>3633</v>
      </c>
      <c r="B562" s="112">
        <v>4</v>
      </c>
      <c r="C562" s="117">
        <v>0.0004900672434392946</v>
      </c>
      <c r="D562" s="112" t="s">
        <v>4760</v>
      </c>
      <c r="E562" s="112" t="b">
        <v>0</v>
      </c>
      <c r="F562" s="112" t="b">
        <v>0</v>
      </c>
      <c r="G562" s="112" t="b">
        <v>0</v>
      </c>
    </row>
    <row r="563" spans="1:7" ht="15">
      <c r="A563" s="112" t="s">
        <v>3634</v>
      </c>
      <c r="B563" s="112">
        <v>4</v>
      </c>
      <c r="C563" s="117">
        <v>0.0004900672434392946</v>
      </c>
      <c r="D563" s="112" t="s">
        <v>4760</v>
      </c>
      <c r="E563" s="112" t="b">
        <v>0</v>
      </c>
      <c r="F563" s="112" t="b">
        <v>0</v>
      </c>
      <c r="G563" s="112" t="b">
        <v>0</v>
      </c>
    </row>
    <row r="564" spans="1:7" ht="15">
      <c r="A564" s="112" t="s">
        <v>3635</v>
      </c>
      <c r="B564" s="112">
        <v>4</v>
      </c>
      <c r="C564" s="117">
        <v>0.0005267357404994752</v>
      </c>
      <c r="D564" s="112" t="s">
        <v>4760</v>
      </c>
      <c r="E564" s="112" t="b">
        <v>0</v>
      </c>
      <c r="F564" s="112" t="b">
        <v>0</v>
      </c>
      <c r="G564" s="112" t="b">
        <v>0</v>
      </c>
    </row>
    <row r="565" spans="1:7" ht="15">
      <c r="A565" s="112" t="s">
        <v>3636</v>
      </c>
      <c r="B565" s="112">
        <v>4</v>
      </c>
      <c r="C565" s="117">
        <v>0.0004900672434392946</v>
      </c>
      <c r="D565" s="112" t="s">
        <v>4760</v>
      </c>
      <c r="E565" s="112" t="b">
        <v>0</v>
      </c>
      <c r="F565" s="112" t="b">
        <v>0</v>
      </c>
      <c r="G565" s="112" t="b">
        <v>0</v>
      </c>
    </row>
    <row r="566" spans="1:7" ht="15">
      <c r="A566" s="112" t="s">
        <v>3637</v>
      </c>
      <c r="B566" s="112">
        <v>4</v>
      </c>
      <c r="C566" s="117">
        <v>0.0004900672434392946</v>
      </c>
      <c r="D566" s="112" t="s">
        <v>4760</v>
      </c>
      <c r="E566" s="112" t="b">
        <v>0</v>
      </c>
      <c r="F566" s="112" t="b">
        <v>0</v>
      </c>
      <c r="G566" s="112" t="b">
        <v>0</v>
      </c>
    </row>
    <row r="567" spans="1:7" ht="15">
      <c r="A567" s="112" t="s">
        <v>3638</v>
      </c>
      <c r="B567" s="112">
        <v>4</v>
      </c>
      <c r="C567" s="117">
        <v>0.0004900672434392946</v>
      </c>
      <c r="D567" s="112" t="s">
        <v>4760</v>
      </c>
      <c r="E567" s="112" t="b">
        <v>0</v>
      </c>
      <c r="F567" s="112" t="b">
        <v>1</v>
      </c>
      <c r="G567" s="112" t="b">
        <v>0</v>
      </c>
    </row>
    <row r="568" spans="1:7" ht="15">
      <c r="A568" s="112" t="s">
        <v>3639</v>
      </c>
      <c r="B568" s="112">
        <v>4</v>
      </c>
      <c r="C568" s="117">
        <v>0.0004900672434392946</v>
      </c>
      <c r="D568" s="112" t="s">
        <v>4760</v>
      </c>
      <c r="E568" s="112" t="b">
        <v>0</v>
      </c>
      <c r="F568" s="112" t="b">
        <v>0</v>
      </c>
      <c r="G568" s="112" t="b">
        <v>0</v>
      </c>
    </row>
    <row r="569" spans="1:7" ht="15">
      <c r="A569" s="112" t="s">
        <v>3640</v>
      </c>
      <c r="B569" s="112">
        <v>4</v>
      </c>
      <c r="C569" s="117">
        <v>0.0004900672434392946</v>
      </c>
      <c r="D569" s="112" t="s">
        <v>4760</v>
      </c>
      <c r="E569" s="112" t="b">
        <v>0</v>
      </c>
      <c r="F569" s="112" t="b">
        <v>0</v>
      </c>
      <c r="G569" s="112" t="b">
        <v>0</v>
      </c>
    </row>
    <row r="570" spans="1:7" ht="15">
      <c r="A570" s="112" t="s">
        <v>3641</v>
      </c>
      <c r="B570" s="112">
        <v>4</v>
      </c>
      <c r="C570" s="117">
        <v>0.0005267357404994752</v>
      </c>
      <c r="D570" s="112" t="s">
        <v>4760</v>
      </c>
      <c r="E570" s="112" t="b">
        <v>0</v>
      </c>
      <c r="F570" s="112" t="b">
        <v>0</v>
      </c>
      <c r="G570" s="112" t="b">
        <v>0</v>
      </c>
    </row>
    <row r="571" spans="1:7" ht="15">
      <c r="A571" s="112" t="s">
        <v>3642</v>
      </c>
      <c r="B571" s="112">
        <v>4</v>
      </c>
      <c r="C571" s="117">
        <v>0.0004900672434392946</v>
      </c>
      <c r="D571" s="112" t="s">
        <v>4760</v>
      </c>
      <c r="E571" s="112" t="b">
        <v>1</v>
      </c>
      <c r="F571" s="112" t="b">
        <v>0</v>
      </c>
      <c r="G571" s="112" t="b">
        <v>0</v>
      </c>
    </row>
    <row r="572" spans="1:7" ht="15">
      <c r="A572" s="112" t="s">
        <v>3643</v>
      </c>
      <c r="B572" s="112">
        <v>4</v>
      </c>
      <c r="C572" s="117">
        <v>0.0004900672434392946</v>
      </c>
      <c r="D572" s="112" t="s">
        <v>4760</v>
      </c>
      <c r="E572" s="112" t="b">
        <v>0</v>
      </c>
      <c r="F572" s="112" t="b">
        <v>0</v>
      </c>
      <c r="G572" s="112" t="b">
        <v>0</v>
      </c>
    </row>
    <row r="573" spans="1:7" ht="15">
      <c r="A573" s="112" t="s">
        <v>3644</v>
      </c>
      <c r="B573" s="112">
        <v>4</v>
      </c>
      <c r="C573" s="117">
        <v>0.0004900672434392946</v>
      </c>
      <c r="D573" s="112" t="s">
        <v>4760</v>
      </c>
      <c r="E573" s="112" t="b">
        <v>0</v>
      </c>
      <c r="F573" s="112" t="b">
        <v>0</v>
      </c>
      <c r="G573" s="112" t="b">
        <v>0</v>
      </c>
    </row>
    <row r="574" spans="1:7" ht="15">
      <c r="A574" s="112" t="s">
        <v>3645</v>
      </c>
      <c r="B574" s="112">
        <v>4</v>
      </c>
      <c r="C574" s="117">
        <v>0.0004900672434392946</v>
      </c>
      <c r="D574" s="112" t="s">
        <v>4760</v>
      </c>
      <c r="E574" s="112" t="b">
        <v>0</v>
      </c>
      <c r="F574" s="112" t="b">
        <v>0</v>
      </c>
      <c r="G574" s="112" t="b">
        <v>0</v>
      </c>
    </row>
    <row r="575" spans="1:7" ht="15">
      <c r="A575" s="112" t="s">
        <v>3646</v>
      </c>
      <c r="B575" s="112">
        <v>4</v>
      </c>
      <c r="C575" s="117">
        <v>0.0005267357404994752</v>
      </c>
      <c r="D575" s="112" t="s">
        <v>4760</v>
      </c>
      <c r="E575" s="112" t="b">
        <v>0</v>
      </c>
      <c r="F575" s="112" t="b">
        <v>0</v>
      </c>
      <c r="G575" s="112" t="b">
        <v>0</v>
      </c>
    </row>
    <row r="576" spans="1:7" ht="15">
      <c r="A576" s="112" t="s">
        <v>3647</v>
      </c>
      <c r="B576" s="112">
        <v>4</v>
      </c>
      <c r="C576" s="117">
        <v>0.0005784170844148559</v>
      </c>
      <c r="D576" s="112" t="s">
        <v>4760</v>
      </c>
      <c r="E576" s="112" t="b">
        <v>1</v>
      </c>
      <c r="F576" s="112" t="b">
        <v>0</v>
      </c>
      <c r="G576" s="112" t="b">
        <v>0</v>
      </c>
    </row>
    <row r="577" spans="1:7" ht="15">
      <c r="A577" s="112" t="s">
        <v>3648</v>
      </c>
      <c r="B577" s="112">
        <v>4</v>
      </c>
      <c r="C577" s="117">
        <v>0.0005267357404994752</v>
      </c>
      <c r="D577" s="112" t="s">
        <v>4760</v>
      </c>
      <c r="E577" s="112" t="b">
        <v>0</v>
      </c>
      <c r="F577" s="112" t="b">
        <v>0</v>
      </c>
      <c r="G577" s="112" t="b">
        <v>0</v>
      </c>
    </row>
    <row r="578" spans="1:7" ht="15">
      <c r="A578" s="112" t="s">
        <v>3649</v>
      </c>
      <c r="B578" s="112">
        <v>4</v>
      </c>
      <c r="C578" s="117">
        <v>0.0004900672434392946</v>
      </c>
      <c r="D578" s="112" t="s">
        <v>4760</v>
      </c>
      <c r="E578" s="112" t="b">
        <v>0</v>
      </c>
      <c r="F578" s="112" t="b">
        <v>0</v>
      </c>
      <c r="G578" s="112" t="b">
        <v>0</v>
      </c>
    </row>
    <row r="579" spans="1:7" ht="15">
      <c r="A579" s="112" t="s">
        <v>3650</v>
      </c>
      <c r="B579" s="112">
        <v>4</v>
      </c>
      <c r="C579" s="117">
        <v>0.0004900672434392946</v>
      </c>
      <c r="D579" s="112" t="s">
        <v>4760</v>
      </c>
      <c r="E579" s="112" t="b">
        <v>0</v>
      </c>
      <c r="F579" s="112" t="b">
        <v>0</v>
      </c>
      <c r="G579" s="112" t="b">
        <v>0</v>
      </c>
    </row>
    <row r="580" spans="1:7" ht="15">
      <c r="A580" s="112" t="s">
        <v>3651</v>
      </c>
      <c r="B580" s="112">
        <v>4</v>
      </c>
      <c r="C580" s="117">
        <v>0.0004900672434392946</v>
      </c>
      <c r="D580" s="112" t="s">
        <v>4760</v>
      </c>
      <c r="E580" s="112" t="b">
        <v>0</v>
      </c>
      <c r="F580" s="112" t="b">
        <v>0</v>
      </c>
      <c r="G580" s="112" t="b">
        <v>0</v>
      </c>
    </row>
    <row r="581" spans="1:7" ht="15">
      <c r="A581" s="112" t="s">
        <v>3652</v>
      </c>
      <c r="B581" s="112">
        <v>4</v>
      </c>
      <c r="C581" s="117">
        <v>0.0006667669253904172</v>
      </c>
      <c r="D581" s="112" t="s">
        <v>4760</v>
      </c>
      <c r="E581" s="112" t="b">
        <v>0</v>
      </c>
      <c r="F581" s="112" t="b">
        <v>0</v>
      </c>
      <c r="G581" s="112" t="b">
        <v>0</v>
      </c>
    </row>
    <row r="582" spans="1:7" ht="15">
      <c r="A582" s="112" t="s">
        <v>3653</v>
      </c>
      <c r="B582" s="112">
        <v>4</v>
      </c>
      <c r="C582" s="117">
        <v>0.0005267357404994752</v>
      </c>
      <c r="D582" s="112" t="s">
        <v>4760</v>
      </c>
      <c r="E582" s="112" t="b">
        <v>0</v>
      </c>
      <c r="F582" s="112" t="b">
        <v>0</v>
      </c>
      <c r="G582" s="112" t="b">
        <v>0</v>
      </c>
    </row>
    <row r="583" spans="1:7" ht="15">
      <c r="A583" s="112" t="s">
        <v>3654</v>
      </c>
      <c r="B583" s="112">
        <v>4</v>
      </c>
      <c r="C583" s="117">
        <v>0.0005267357404994752</v>
      </c>
      <c r="D583" s="112" t="s">
        <v>4760</v>
      </c>
      <c r="E583" s="112" t="b">
        <v>0</v>
      </c>
      <c r="F583" s="112" t="b">
        <v>0</v>
      </c>
      <c r="G583" s="112" t="b">
        <v>0</v>
      </c>
    </row>
    <row r="584" spans="1:7" ht="15">
      <c r="A584" s="112" t="s">
        <v>3655</v>
      </c>
      <c r="B584" s="112">
        <v>4</v>
      </c>
      <c r="C584" s="117">
        <v>0.0004900672434392946</v>
      </c>
      <c r="D584" s="112" t="s">
        <v>4760</v>
      </c>
      <c r="E584" s="112" t="b">
        <v>0</v>
      </c>
      <c r="F584" s="112" t="b">
        <v>0</v>
      </c>
      <c r="G584" s="112" t="b">
        <v>0</v>
      </c>
    </row>
    <row r="585" spans="1:7" ht="15">
      <c r="A585" s="112" t="s">
        <v>3656</v>
      </c>
      <c r="B585" s="112">
        <v>4</v>
      </c>
      <c r="C585" s="117">
        <v>0.0004900672434392946</v>
      </c>
      <c r="D585" s="112" t="s">
        <v>4760</v>
      </c>
      <c r="E585" s="112" t="b">
        <v>0</v>
      </c>
      <c r="F585" s="112" t="b">
        <v>0</v>
      </c>
      <c r="G585" s="112" t="b">
        <v>0</v>
      </c>
    </row>
    <row r="586" spans="1:7" ht="15">
      <c r="A586" s="112" t="s">
        <v>3657</v>
      </c>
      <c r="B586" s="112">
        <v>4</v>
      </c>
      <c r="C586" s="117">
        <v>0.0004900672434392946</v>
      </c>
      <c r="D586" s="112" t="s">
        <v>4760</v>
      </c>
      <c r="E586" s="112" t="b">
        <v>0</v>
      </c>
      <c r="F586" s="112" t="b">
        <v>0</v>
      </c>
      <c r="G586" s="112" t="b">
        <v>0</v>
      </c>
    </row>
    <row r="587" spans="1:7" ht="15">
      <c r="A587" s="112" t="s">
        <v>3658</v>
      </c>
      <c r="B587" s="112">
        <v>4</v>
      </c>
      <c r="C587" s="117">
        <v>0.0004900672434392946</v>
      </c>
      <c r="D587" s="112" t="s">
        <v>4760</v>
      </c>
      <c r="E587" s="112" t="b">
        <v>0</v>
      </c>
      <c r="F587" s="112" t="b">
        <v>0</v>
      </c>
      <c r="G587" s="112" t="b">
        <v>0</v>
      </c>
    </row>
    <row r="588" spans="1:7" ht="15">
      <c r="A588" s="112" t="s">
        <v>3659</v>
      </c>
      <c r="B588" s="112">
        <v>4</v>
      </c>
      <c r="C588" s="117">
        <v>0.0004900672434392946</v>
      </c>
      <c r="D588" s="112" t="s">
        <v>4760</v>
      </c>
      <c r="E588" s="112" t="b">
        <v>0</v>
      </c>
      <c r="F588" s="112" t="b">
        <v>0</v>
      </c>
      <c r="G588" s="112" t="b">
        <v>0</v>
      </c>
    </row>
    <row r="589" spans="1:7" ht="15">
      <c r="A589" s="112" t="s">
        <v>3660</v>
      </c>
      <c r="B589" s="112">
        <v>4</v>
      </c>
      <c r="C589" s="117">
        <v>0.0005784170844148559</v>
      </c>
      <c r="D589" s="112" t="s">
        <v>4760</v>
      </c>
      <c r="E589" s="112" t="b">
        <v>0</v>
      </c>
      <c r="F589" s="112" t="b">
        <v>0</v>
      </c>
      <c r="G589" s="112" t="b">
        <v>0</v>
      </c>
    </row>
    <row r="590" spans="1:7" ht="15">
      <c r="A590" s="112" t="s">
        <v>3661</v>
      </c>
      <c r="B590" s="112">
        <v>4</v>
      </c>
      <c r="C590" s="117">
        <v>0.0004900672434392946</v>
      </c>
      <c r="D590" s="112" t="s">
        <v>4760</v>
      </c>
      <c r="E590" s="112" t="b">
        <v>0</v>
      </c>
      <c r="F590" s="112" t="b">
        <v>0</v>
      </c>
      <c r="G590" s="112" t="b">
        <v>0</v>
      </c>
    </row>
    <row r="591" spans="1:7" ht="15">
      <c r="A591" s="112" t="s">
        <v>3662</v>
      </c>
      <c r="B591" s="112">
        <v>4</v>
      </c>
      <c r="C591" s="117">
        <v>0.0004900672434392946</v>
      </c>
      <c r="D591" s="112" t="s">
        <v>4760</v>
      </c>
      <c r="E591" s="112" t="b">
        <v>0</v>
      </c>
      <c r="F591" s="112" t="b">
        <v>0</v>
      </c>
      <c r="G591" s="112" t="b">
        <v>0</v>
      </c>
    </row>
    <row r="592" spans="1:7" ht="15">
      <c r="A592" s="112" t="s">
        <v>3663</v>
      </c>
      <c r="B592" s="112">
        <v>4</v>
      </c>
      <c r="C592" s="117">
        <v>0.0004900672434392946</v>
      </c>
      <c r="D592" s="112" t="s">
        <v>4760</v>
      </c>
      <c r="E592" s="112" t="b">
        <v>0</v>
      </c>
      <c r="F592" s="112" t="b">
        <v>0</v>
      </c>
      <c r="G592" s="112" t="b">
        <v>0</v>
      </c>
    </row>
    <row r="593" spans="1:7" ht="15">
      <c r="A593" s="112" t="s">
        <v>3664</v>
      </c>
      <c r="B593" s="112">
        <v>4</v>
      </c>
      <c r="C593" s="117">
        <v>0.0004900672434392946</v>
      </c>
      <c r="D593" s="112" t="s">
        <v>4760</v>
      </c>
      <c r="E593" s="112" t="b">
        <v>0</v>
      </c>
      <c r="F593" s="112" t="b">
        <v>0</v>
      </c>
      <c r="G593" s="112" t="b">
        <v>0</v>
      </c>
    </row>
    <row r="594" spans="1:7" ht="15">
      <c r="A594" s="112" t="s">
        <v>3665</v>
      </c>
      <c r="B594" s="112">
        <v>4</v>
      </c>
      <c r="C594" s="117">
        <v>0.0004900672434392946</v>
      </c>
      <c r="D594" s="112" t="s">
        <v>4760</v>
      </c>
      <c r="E594" s="112" t="b">
        <v>0</v>
      </c>
      <c r="F594" s="112" t="b">
        <v>0</v>
      </c>
      <c r="G594" s="112" t="b">
        <v>0</v>
      </c>
    </row>
    <row r="595" spans="1:7" ht="15">
      <c r="A595" s="112" t="s">
        <v>3666</v>
      </c>
      <c r="B595" s="112">
        <v>4</v>
      </c>
      <c r="C595" s="117">
        <v>0.0005267357404994752</v>
      </c>
      <c r="D595" s="112" t="s">
        <v>4760</v>
      </c>
      <c r="E595" s="112" t="b">
        <v>0</v>
      </c>
      <c r="F595" s="112" t="b">
        <v>0</v>
      </c>
      <c r="G595" s="112" t="b">
        <v>0</v>
      </c>
    </row>
    <row r="596" spans="1:7" ht="15">
      <c r="A596" s="112" t="s">
        <v>3667</v>
      </c>
      <c r="B596" s="112">
        <v>4</v>
      </c>
      <c r="C596" s="117">
        <v>0.0005784170844148559</v>
      </c>
      <c r="D596" s="112" t="s">
        <v>4760</v>
      </c>
      <c r="E596" s="112" t="b">
        <v>0</v>
      </c>
      <c r="F596" s="112" t="b">
        <v>0</v>
      </c>
      <c r="G596" s="112" t="b">
        <v>0</v>
      </c>
    </row>
    <row r="597" spans="1:7" ht="15">
      <c r="A597" s="112" t="s">
        <v>3668</v>
      </c>
      <c r="B597" s="112">
        <v>4</v>
      </c>
      <c r="C597" s="117">
        <v>0.0005784170844148559</v>
      </c>
      <c r="D597" s="112" t="s">
        <v>4760</v>
      </c>
      <c r="E597" s="112" t="b">
        <v>0</v>
      </c>
      <c r="F597" s="112" t="b">
        <v>0</v>
      </c>
      <c r="G597" s="112" t="b">
        <v>0</v>
      </c>
    </row>
    <row r="598" spans="1:7" ht="15">
      <c r="A598" s="112" t="s">
        <v>3669</v>
      </c>
      <c r="B598" s="112">
        <v>4</v>
      </c>
      <c r="C598" s="117">
        <v>0.0004900672434392946</v>
      </c>
      <c r="D598" s="112" t="s">
        <v>4760</v>
      </c>
      <c r="E598" s="112" t="b">
        <v>0</v>
      </c>
      <c r="F598" s="112" t="b">
        <v>0</v>
      </c>
      <c r="G598" s="112" t="b">
        <v>0</v>
      </c>
    </row>
    <row r="599" spans="1:7" ht="15">
      <c r="A599" s="112" t="s">
        <v>3670</v>
      </c>
      <c r="B599" s="112">
        <v>4</v>
      </c>
      <c r="C599" s="117">
        <v>0.0006667669253904172</v>
      </c>
      <c r="D599" s="112" t="s">
        <v>4760</v>
      </c>
      <c r="E599" s="112" t="b">
        <v>0</v>
      </c>
      <c r="F599" s="112" t="b">
        <v>0</v>
      </c>
      <c r="G599" s="112" t="b">
        <v>0</v>
      </c>
    </row>
    <row r="600" spans="1:7" ht="15">
      <c r="A600" s="112" t="s">
        <v>3671</v>
      </c>
      <c r="B600" s="112">
        <v>4</v>
      </c>
      <c r="C600" s="117">
        <v>0.0006667669253904172</v>
      </c>
      <c r="D600" s="112" t="s">
        <v>4760</v>
      </c>
      <c r="E600" s="112" t="b">
        <v>0</v>
      </c>
      <c r="F600" s="112" t="b">
        <v>0</v>
      </c>
      <c r="G600" s="112" t="b">
        <v>0</v>
      </c>
    </row>
    <row r="601" spans="1:7" ht="15">
      <c r="A601" s="112" t="s">
        <v>3672</v>
      </c>
      <c r="B601" s="112">
        <v>4</v>
      </c>
      <c r="C601" s="117">
        <v>0.0006667669253904172</v>
      </c>
      <c r="D601" s="112" t="s">
        <v>4760</v>
      </c>
      <c r="E601" s="112" t="b">
        <v>0</v>
      </c>
      <c r="F601" s="112" t="b">
        <v>0</v>
      </c>
      <c r="G601" s="112" t="b">
        <v>0</v>
      </c>
    </row>
    <row r="602" spans="1:7" ht="15">
      <c r="A602" s="112" t="s">
        <v>3673</v>
      </c>
      <c r="B602" s="112">
        <v>4</v>
      </c>
      <c r="C602" s="117">
        <v>0.0006667669253904172</v>
      </c>
      <c r="D602" s="112" t="s">
        <v>4760</v>
      </c>
      <c r="E602" s="112" t="b">
        <v>0</v>
      </c>
      <c r="F602" s="112" t="b">
        <v>0</v>
      </c>
      <c r="G602" s="112" t="b">
        <v>0</v>
      </c>
    </row>
    <row r="603" spans="1:7" ht="15">
      <c r="A603" s="112" t="s">
        <v>3674</v>
      </c>
      <c r="B603" s="112">
        <v>4</v>
      </c>
      <c r="C603" s="117">
        <v>0.0005267357404994752</v>
      </c>
      <c r="D603" s="112" t="s">
        <v>4760</v>
      </c>
      <c r="E603" s="112" t="b">
        <v>0</v>
      </c>
      <c r="F603" s="112" t="b">
        <v>0</v>
      </c>
      <c r="G603" s="112" t="b">
        <v>0</v>
      </c>
    </row>
    <row r="604" spans="1:7" ht="15">
      <c r="A604" s="112" t="s">
        <v>3675</v>
      </c>
      <c r="B604" s="112">
        <v>4</v>
      </c>
      <c r="C604" s="117">
        <v>0.0004900672434392946</v>
      </c>
      <c r="D604" s="112" t="s">
        <v>4760</v>
      </c>
      <c r="E604" s="112" t="b">
        <v>0</v>
      </c>
      <c r="F604" s="112" t="b">
        <v>0</v>
      </c>
      <c r="G604" s="112" t="b">
        <v>0</v>
      </c>
    </row>
    <row r="605" spans="1:7" ht="15">
      <c r="A605" s="112" t="s">
        <v>3676</v>
      </c>
      <c r="B605" s="112">
        <v>4</v>
      </c>
      <c r="C605" s="117">
        <v>0.0005267357404994752</v>
      </c>
      <c r="D605" s="112" t="s">
        <v>4760</v>
      </c>
      <c r="E605" s="112" t="b">
        <v>0</v>
      </c>
      <c r="F605" s="112" t="b">
        <v>0</v>
      </c>
      <c r="G605" s="112" t="b">
        <v>0</v>
      </c>
    </row>
    <row r="606" spans="1:7" ht="15">
      <c r="A606" s="112" t="s">
        <v>3677</v>
      </c>
      <c r="B606" s="112">
        <v>4</v>
      </c>
      <c r="C606" s="117">
        <v>0.0005784170844148559</v>
      </c>
      <c r="D606" s="112" t="s">
        <v>4760</v>
      </c>
      <c r="E606" s="112" t="b">
        <v>0</v>
      </c>
      <c r="F606" s="112" t="b">
        <v>0</v>
      </c>
      <c r="G606" s="112" t="b">
        <v>0</v>
      </c>
    </row>
    <row r="607" spans="1:7" ht="15">
      <c r="A607" s="112" t="s">
        <v>3678</v>
      </c>
      <c r="B607" s="112">
        <v>4</v>
      </c>
      <c r="C607" s="117">
        <v>0.0004900672434392946</v>
      </c>
      <c r="D607" s="112" t="s">
        <v>4760</v>
      </c>
      <c r="E607" s="112" t="b">
        <v>0</v>
      </c>
      <c r="F607" s="112" t="b">
        <v>0</v>
      </c>
      <c r="G607" s="112" t="b">
        <v>0</v>
      </c>
    </row>
    <row r="608" spans="1:7" ht="15">
      <c r="A608" s="112" t="s">
        <v>3679</v>
      </c>
      <c r="B608" s="112">
        <v>4</v>
      </c>
      <c r="C608" s="117">
        <v>0.0004900672434392946</v>
      </c>
      <c r="D608" s="112" t="s">
        <v>4760</v>
      </c>
      <c r="E608" s="112" t="b">
        <v>0</v>
      </c>
      <c r="F608" s="112" t="b">
        <v>0</v>
      </c>
      <c r="G608" s="112" t="b">
        <v>0</v>
      </c>
    </row>
    <row r="609" spans="1:7" ht="15">
      <c r="A609" s="112" t="s">
        <v>3680</v>
      </c>
      <c r="B609" s="112">
        <v>4</v>
      </c>
      <c r="C609" s="117">
        <v>0.0005267357404994752</v>
      </c>
      <c r="D609" s="112" t="s">
        <v>4760</v>
      </c>
      <c r="E609" s="112" t="b">
        <v>0</v>
      </c>
      <c r="F609" s="112" t="b">
        <v>0</v>
      </c>
      <c r="G609" s="112" t="b">
        <v>0</v>
      </c>
    </row>
    <row r="610" spans="1:7" ht="15">
      <c r="A610" s="112" t="s">
        <v>3681</v>
      </c>
      <c r="B610" s="112">
        <v>4</v>
      </c>
      <c r="C610" s="117">
        <v>0.0005267357404994752</v>
      </c>
      <c r="D610" s="112" t="s">
        <v>4760</v>
      </c>
      <c r="E610" s="112" t="b">
        <v>0</v>
      </c>
      <c r="F610" s="112" t="b">
        <v>0</v>
      </c>
      <c r="G610" s="112" t="b">
        <v>0</v>
      </c>
    </row>
    <row r="611" spans="1:7" ht="15">
      <c r="A611" s="112" t="s">
        <v>3682</v>
      </c>
      <c r="B611" s="112">
        <v>4</v>
      </c>
      <c r="C611" s="117">
        <v>0.0004900672434392946</v>
      </c>
      <c r="D611" s="112" t="s">
        <v>4760</v>
      </c>
      <c r="E611" s="112" t="b">
        <v>0</v>
      </c>
      <c r="F611" s="112" t="b">
        <v>0</v>
      </c>
      <c r="G611" s="112" t="b">
        <v>0</v>
      </c>
    </row>
    <row r="612" spans="1:7" ht="15">
      <c r="A612" s="112" t="s">
        <v>3683</v>
      </c>
      <c r="B612" s="112">
        <v>4</v>
      </c>
      <c r="C612" s="117">
        <v>0.0005784170844148559</v>
      </c>
      <c r="D612" s="112" t="s">
        <v>4760</v>
      </c>
      <c r="E612" s="112" t="b">
        <v>0</v>
      </c>
      <c r="F612" s="112" t="b">
        <v>0</v>
      </c>
      <c r="G612" s="112" t="b">
        <v>0</v>
      </c>
    </row>
    <row r="613" spans="1:7" ht="15">
      <c r="A613" s="112" t="s">
        <v>3684</v>
      </c>
      <c r="B613" s="112">
        <v>4</v>
      </c>
      <c r="C613" s="117">
        <v>0.0006667669253904172</v>
      </c>
      <c r="D613" s="112" t="s">
        <v>4760</v>
      </c>
      <c r="E613" s="112" t="b">
        <v>0</v>
      </c>
      <c r="F613" s="112" t="b">
        <v>0</v>
      </c>
      <c r="G613" s="112" t="b">
        <v>0</v>
      </c>
    </row>
    <row r="614" spans="1:7" ht="15">
      <c r="A614" s="112" t="s">
        <v>3685</v>
      </c>
      <c r="B614" s="112">
        <v>4</v>
      </c>
      <c r="C614" s="117">
        <v>0.0004900672434392946</v>
      </c>
      <c r="D614" s="112" t="s">
        <v>4760</v>
      </c>
      <c r="E614" s="112" t="b">
        <v>1</v>
      </c>
      <c r="F614" s="112" t="b">
        <v>0</v>
      </c>
      <c r="G614" s="112" t="b">
        <v>0</v>
      </c>
    </row>
    <row r="615" spans="1:7" ht="15">
      <c r="A615" s="112" t="s">
        <v>3686</v>
      </c>
      <c r="B615" s="112">
        <v>4</v>
      </c>
      <c r="C615" s="117">
        <v>0.0005267357404994752</v>
      </c>
      <c r="D615" s="112" t="s">
        <v>4760</v>
      </c>
      <c r="E615" s="112" t="b">
        <v>0</v>
      </c>
      <c r="F615" s="112" t="b">
        <v>0</v>
      </c>
      <c r="G615" s="112" t="b">
        <v>0</v>
      </c>
    </row>
    <row r="616" spans="1:7" ht="15">
      <c r="A616" s="112" t="s">
        <v>3687</v>
      </c>
      <c r="B616" s="112">
        <v>4</v>
      </c>
      <c r="C616" s="117">
        <v>0.0006667669253904172</v>
      </c>
      <c r="D616" s="112" t="s">
        <v>4760</v>
      </c>
      <c r="E616" s="112" t="b">
        <v>0</v>
      </c>
      <c r="F616" s="112" t="b">
        <v>0</v>
      </c>
      <c r="G616" s="112" t="b">
        <v>0</v>
      </c>
    </row>
    <row r="617" spans="1:7" ht="15">
      <c r="A617" s="112" t="s">
        <v>3688</v>
      </c>
      <c r="B617" s="112">
        <v>4</v>
      </c>
      <c r="C617" s="117">
        <v>0.0005267357404994752</v>
      </c>
      <c r="D617" s="112" t="s">
        <v>4760</v>
      </c>
      <c r="E617" s="112" t="b">
        <v>0</v>
      </c>
      <c r="F617" s="112" t="b">
        <v>0</v>
      </c>
      <c r="G617" s="112" t="b">
        <v>0</v>
      </c>
    </row>
    <row r="618" spans="1:7" ht="15">
      <c r="A618" s="112" t="s">
        <v>3689</v>
      </c>
      <c r="B618" s="112">
        <v>4</v>
      </c>
      <c r="C618" s="117">
        <v>0.0005267357404994752</v>
      </c>
      <c r="D618" s="112" t="s">
        <v>4760</v>
      </c>
      <c r="E618" s="112" t="b">
        <v>0</v>
      </c>
      <c r="F618" s="112" t="b">
        <v>0</v>
      </c>
      <c r="G618" s="112" t="b">
        <v>0</v>
      </c>
    </row>
    <row r="619" spans="1:7" ht="15">
      <c r="A619" s="112" t="s">
        <v>3690</v>
      </c>
      <c r="B619" s="112">
        <v>4</v>
      </c>
      <c r="C619" s="117">
        <v>0.0005784170844148559</v>
      </c>
      <c r="D619" s="112" t="s">
        <v>4760</v>
      </c>
      <c r="E619" s="112" t="b">
        <v>0</v>
      </c>
      <c r="F619" s="112" t="b">
        <v>0</v>
      </c>
      <c r="G619" s="112" t="b">
        <v>0</v>
      </c>
    </row>
    <row r="620" spans="1:7" ht="15">
      <c r="A620" s="112" t="s">
        <v>3691</v>
      </c>
      <c r="B620" s="112">
        <v>4</v>
      </c>
      <c r="C620" s="117">
        <v>0.0004900672434392946</v>
      </c>
      <c r="D620" s="112" t="s">
        <v>4760</v>
      </c>
      <c r="E620" s="112" t="b">
        <v>0</v>
      </c>
      <c r="F620" s="112" t="b">
        <v>0</v>
      </c>
      <c r="G620" s="112" t="b">
        <v>0</v>
      </c>
    </row>
    <row r="621" spans="1:7" ht="15">
      <c r="A621" s="112" t="s">
        <v>3692</v>
      </c>
      <c r="B621" s="112">
        <v>4</v>
      </c>
      <c r="C621" s="117">
        <v>0.0006667669253904172</v>
      </c>
      <c r="D621" s="112" t="s">
        <v>4760</v>
      </c>
      <c r="E621" s="112" t="b">
        <v>0</v>
      </c>
      <c r="F621" s="112" t="b">
        <v>0</v>
      </c>
      <c r="G621" s="112" t="b">
        <v>0</v>
      </c>
    </row>
    <row r="622" spans="1:7" ht="15">
      <c r="A622" s="112" t="s">
        <v>3693</v>
      </c>
      <c r="B622" s="112">
        <v>4</v>
      </c>
      <c r="C622" s="117">
        <v>0.0004900672434392946</v>
      </c>
      <c r="D622" s="112" t="s">
        <v>4760</v>
      </c>
      <c r="E622" s="112" t="b">
        <v>0</v>
      </c>
      <c r="F622" s="112" t="b">
        <v>0</v>
      </c>
      <c r="G622" s="112" t="b">
        <v>0</v>
      </c>
    </row>
    <row r="623" spans="1:7" ht="15">
      <c r="A623" s="112" t="s">
        <v>3694</v>
      </c>
      <c r="B623" s="112">
        <v>4</v>
      </c>
      <c r="C623" s="117">
        <v>0.0005267357404994752</v>
      </c>
      <c r="D623" s="112" t="s">
        <v>4760</v>
      </c>
      <c r="E623" s="112" t="b">
        <v>0</v>
      </c>
      <c r="F623" s="112" t="b">
        <v>0</v>
      </c>
      <c r="G623" s="112" t="b">
        <v>0</v>
      </c>
    </row>
    <row r="624" spans="1:7" ht="15">
      <c r="A624" s="112" t="s">
        <v>3695</v>
      </c>
      <c r="B624" s="112">
        <v>4</v>
      </c>
      <c r="C624" s="117">
        <v>0.0004900672434392946</v>
      </c>
      <c r="D624" s="112" t="s">
        <v>4760</v>
      </c>
      <c r="E624" s="112" t="b">
        <v>0</v>
      </c>
      <c r="F624" s="112" t="b">
        <v>0</v>
      </c>
      <c r="G624" s="112" t="b">
        <v>0</v>
      </c>
    </row>
    <row r="625" spans="1:7" ht="15">
      <c r="A625" s="112" t="s">
        <v>3696</v>
      </c>
      <c r="B625" s="112">
        <v>4</v>
      </c>
      <c r="C625" s="117">
        <v>0.0004900672434392946</v>
      </c>
      <c r="D625" s="112" t="s">
        <v>4760</v>
      </c>
      <c r="E625" s="112" t="b">
        <v>0</v>
      </c>
      <c r="F625" s="112" t="b">
        <v>0</v>
      </c>
      <c r="G625" s="112" t="b">
        <v>0</v>
      </c>
    </row>
    <row r="626" spans="1:7" ht="15">
      <c r="A626" s="112" t="s">
        <v>3697</v>
      </c>
      <c r="B626" s="112">
        <v>4</v>
      </c>
      <c r="C626" s="117">
        <v>0.0005784170844148559</v>
      </c>
      <c r="D626" s="112" t="s">
        <v>4760</v>
      </c>
      <c r="E626" s="112" t="b">
        <v>0</v>
      </c>
      <c r="F626" s="112" t="b">
        <v>0</v>
      </c>
      <c r="G626" s="112" t="b">
        <v>0</v>
      </c>
    </row>
    <row r="627" spans="1:7" ht="15">
      <c r="A627" s="112" t="s">
        <v>3698</v>
      </c>
      <c r="B627" s="112">
        <v>4</v>
      </c>
      <c r="C627" s="117">
        <v>0.0004900672434392946</v>
      </c>
      <c r="D627" s="112" t="s">
        <v>4760</v>
      </c>
      <c r="E627" s="112" t="b">
        <v>0</v>
      </c>
      <c r="F627" s="112" t="b">
        <v>0</v>
      </c>
      <c r="G627" s="112" t="b">
        <v>0</v>
      </c>
    </row>
    <row r="628" spans="1:7" ht="15">
      <c r="A628" s="112" t="s">
        <v>3699</v>
      </c>
      <c r="B628" s="112">
        <v>4</v>
      </c>
      <c r="C628" s="117">
        <v>0.0005784170844148559</v>
      </c>
      <c r="D628" s="112" t="s">
        <v>4760</v>
      </c>
      <c r="E628" s="112" t="b">
        <v>0</v>
      </c>
      <c r="F628" s="112" t="b">
        <v>0</v>
      </c>
      <c r="G628" s="112" t="b">
        <v>0</v>
      </c>
    </row>
    <row r="629" spans="1:7" ht="15">
      <c r="A629" s="112" t="s">
        <v>3700</v>
      </c>
      <c r="B629" s="112">
        <v>4</v>
      </c>
      <c r="C629" s="117">
        <v>0.0005267357404994752</v>
      </c>
      <c r="D629" s="112" t="s">
        <v>4760</v>
      </c>
      <c r="E629" s="112" t="b">
        <v>0</v>
      </c>
      <c r="F629" s="112" t="b">
        <v>0</v>
      </c>
      <c r="G629" s="112" t="b">
        <v>0</v>
      </c>
    </row>
    <row r="630" spans="1:7" ht="15">
      <c r="A630" s="112" t="s">
        <v>3701</v>
      </c>
      <c r="B630" s="112">
        <v>4</v>
      </c>
      <c r="C630" s="117">
        <v>0.0005784170844148559</v>
      </c>
      <c r="D630" s="112" t="s">
        <v>4760</v>
      </c>
      <c r="E630" s="112" t="b">
        <v>0</v>
      </c>
      <c r="F630" s="112" t="b">
        <v>0</v>
      </c>
      <c r="G630" s="112" t="b">
        <v>0</v>
      </c>
    </row>
    <row r="631" spans="1:7" ht="15">
      <c r="A631" s="112" t="s">
        <v>3702</v>
      </c>
      <c r="B631" s="112">
        <v>4</v>
      </c>
      <c r="C631" s="117">
        <v>0.0005784170844148559</v>
      </c>
      <c r="D631" s="112" t="s">
        <v>4760</v>
      </c>
      <c r="E631" s="112" t="b">
        <v>0</v>
      </c>
      <c r="F631" s="112" t="b">
        <v>0</v>
      </c>
      <c r="G631" s="112" t="b">
        <v>0</v>
      </c>
    </row>
    <row r="632" spans="1:7" ht="15">
      <c r="A632" s="112" t="s">
        <v>3703</v>
      </c>
      <c r="B632" s="112">
        <v>4</v>
      </c>
      <c r="C632" s="117">
        <v>0.0005784170844148559</v>
      </c>
      <c r="D632" s="112" t="s">
        <v>4760</v>
      </c>
      <c r="E632" s="112" t="b">
        <v>0</v>
      </c>
      <c r="F632" s="112" t="b">
        <v>0</v>
      </c>
      <c r="G632" s="112" t="b">
        <v>0</v>
      </c>
    </row>
    <row r="633" spans="1:7" ht="15">
      <c r="A633" s="112" t="s">
        <v>3704</v>
      </c>
      <c r="B633" s="112">
        <v>4</v>
      </c>
      <c r="C633" s="117">
        <v>0.0005784170844148559</v>
      </c>
      <c r="D633" s="112" t="s">
        <v>4760</v>
      </c>
      <c r="E633" s="112" t="b">
        <v>0</v>
      </c>
      <c r="F633" s="112" t="b">
        <v>0</v>
      </c>
      <c r="G633" s="112" t="b">
        <v>0</v>
      </c>
    </row>
    <row r="634" spans="1:7" ht="15">
      <c r="A634" s="112" t="s">
        <v>3705</v>
      </c>
      <c r="B634" s="112">
        <v>4</v>
      </c>
      <c r="C634" s="117">
        <v>0.0005267357404994752</v>
      </c>
      <c r="D634" s="112" t="s">
        <v>4760</v>
      </c>
      <c r="E634" s="112" t="b">
        <v>0</v>
      </c>
      <c r="F634" s="112" t="b">
        <v>0</v>
      </c>
      <c r="G634" s="112" t="b">
        <v>0</v>
      </c>
    </row>
    <row r="635" spans="1:7" ht="15">
      <c r="A635" s="112" t="s">
        <v>3706</v>
      </c>
      <c r="B635" s="112">
        <v>4</v>
      </c>
      <c r="C635" s="117">
        <v>0.0005784170844148559</v>
      </c>
      <c r="D635" s="112" t="s">
        <v>4760</v>
      </c>
      <c r="E635" s="112" t="b">
        <v>0</v>
      </c>
      <c r="F635" s="112" t="b">
        <v>0</v>
      </c>
      <c r="G635" s="112" t="b">
        <v>0</v>
      </c>
    </row>
    <row r="636" spans="1:7" ht="15">
      <c r="A636" s="112" t="s">
        <v>3707</v>
      </c>
      <c r="B636" s="112">
        <v>4</v>
      </c>
      <c r="C636" s="117">
        <v>0.0004900672434392946</v>
      </c>
      <c r="D636" s="112" t="s">
        <v>4760</v>
      </c>
      <c r="E636" s="112" t="b">
        <v>0</v>
      </c>
      <c r="F636" s="112" t="b">
        <v>0</v>
      </c>
      <c r="G636" s="112" t="b">
        <v>0</v>
      </c>
    </row>
    <row r="637" spans="1:7" ht="15">
      <c r="A637" s="112" t="s">
        <v>3708</v>
      </c>
      <c r="B637" s="112">
        <v>4</v>
      </c>
      <c r="C637" s="117">
        <v>0.0005267357404994752</v>
      </c>
      <c r="D637" s="112" t="s">
        <v>4760</v>
      </c>
      <c r="E637" s="112" t="b">
        <v>0</v>
      </c>
      <c r="F637" s="112" t="b">
        <v>0</v>
      </c>
      <c r="G637" s="112" t="b">
        <v>0</v>
      </c>
    </row>
    <row r="638" spans="1:7" ht="15">
      <c r="A638" s="112" t="s">
        <v>3709</v>
      </c>
      <c r="B638" s="112">
        <v>4</v>
      </c>
      <c r="C638" s="117">
        <v>0.0005267357404994752</v>
      </c>
      <c r="D638" s="112" t="s">
        <v>4760</v>
      </c>
      <c r="E638" s="112" t="b">
        <v>0</v>
      </c>
      <c r="F638" s="112" t="b">
        <v>0</v>
      </c>
      <c r="G638" s="112" t="b">
        <v>0</v>
      </c>
    </row>
    <row r="639" spans="1:7" ht="15">
      <c r="A639" s="112" t="s">
        <v>3710</v>
      </c>
      <c r="B639" s="112">
        <v>4</v>
      </c>
      <c r="C639" s="117">
        <v>0.0006667669253904172</v>
      </c>
      <c r="D639" s="112" t="s">
        <v>4760</v>
      </c>
      <c r="E639" s="112" t="b">
        <v>0</v>
      </c>
      <c r="F639" s="112" t="b">
        <v>0</v>
      </c>
      <c r="G639" s="112" t="b">
        <v>0</v>
      </c>
    </row>
    <row r="640" spans="1:7" ht="15">
      <c r="A640" s="112" t="s">
        <v>3711</v>
      </c>
      <c r="B640" s="112">
        <v>4</v>
      </c>
      <c r="C640" s="117">
        <v>0.0004900672434392946</v>
      </c>
      <c r="D640" s="112" t="s">
        <v>4760</v>
      </c>
      <c r="E640" s="112" t="b">
        <v>0</v>
      </c>
      <c r="F640" s="112" t="b">
        <v>0</v>
      </c>
      <c r="G640" s="112" t="b">
        <v>0</v>
      </c>
    </row>
    <row r="641" spans="1:7" ht="15">
      <c r="A641" s="112" t="s">
        <v>3712</v>
      </c>
      <c r="B641" s="112">
        <v>4</v>
      </c>
      <c r="C641" s="117">
        <v>0.0004900672434392946</v>
      </c>
      <c r="D641" s="112" t="s">
        <v>4760</v>
      </c>
      <c r="E641" s="112" t="b">
        <v>0</v>
      </c>
      <c r="F641" s="112" t="b">
        <v>0</v>
      </c>
      <c r="G641" s="112" t="b">
        <v>0</v>
      </c>
    </row>
    <row r="642" spans="1:7" ht="15">
      <c r="A642" s="112" t="s">
        <v>3713</v>
      </c>
      <c r="B642" s="112">
        <v>4</v>
      </c>
      <c r="C642" s="117">
        <v>0.0005267357404994752</v>
      </c>
      <c r="D642" s="112" t="s">
        <v>4760</v>
      </c>
      <c r="E642" s="112" t="b">
        <v>0</v>
      </c>
      <c r="F642" s="112" t="b">
        <v>0</v>
      </c>
      <c r="G642" s="112" t="b">
        <v>0</v>
      </c>
    </row>
    <row r="643" spans="1:7" ht="15">
      <c r="A643" s="112" t="s">
        <v>3714</v>
      </c>
      <c r="B643" s="112">
        <v>4</v>
      </c>
      <c r="C643" s="117">
        <v>0.0005784170844148559</v>
      </c>
      <c r="D643" s="112" t="s">
        <v>4760</v>
      </c>
      <c r="E643" s="112" t="b">
        <v>0</v>
      </c>
      <c r="F643" s="112" t="b">
        <v>0</v>
      </c>
      <c r="G643" s="112" t="b">
        <v>0</v>
      </c>
    </row>
    <row r="644" spans="1:7" ht="15">
      <c r="A644" s="112" t="s">
        <v>3715</v>
      </c>
      <c r="B644" s="112">
        <v>4</v>
      </c>
      <c r="C644" s="117">
        <v>0.0005784170844148559</v>
      </c>
      <c r="D644" s="112" t="s">
        <v>4760</v>
      </c>
      <c r="E644" s="112" t="b">
        <v>0</v>
      </c>
      <c r="F644" s="112" t="b">
        <v>0</v>
      </c>
      <c r="G644" s="112" t="b">
        <v>0</v>
      </c>
    </row>
    <row r="645" spans="1:7" ht="15">
      <c r="A645" s="112" t="s">
        <v>3716</v>
      </c>
      <c r="B645" s="112">
        <v>4</v>
      </c>
      <c r="C645" s="117">
        <v>0.0004900672434392946</v>
      </c>
      <c r="D645" s="112" t="s">
        <v>4760</v>
      </c>
      <c r="E645" s="112" t="b">
        <v>0</v>
      </c>
      <c r="F645" s="112" t="b">
        <v>0</v>
      </c>
      <c r="G645" s="112" t="b">
        <v>0</v>
      </c>
    </row>
    <row r="646" spans="1:7" ht="15">
      <c r="A646" s="112" t="s">
        <v>3717</v>
      </c>
      <c r="B646" s="112">
        <v>4</v>
      </c>
      <c r="C646" s="117">
        <v>0.0004900672434392946</v>
      </c>
      <c r="D646" s="112" t="s">
        <v>4760</v>
      </c>
      <c r="E646" s="112" t="b">
        <v>0</v>
      </c>
      <c r="F646" s="112" t="b">
        <v>0</v>
      </c>
      <c r="G646" s="112" t="b">
        <v>0</v>
      </c>
    </row>
    <row r="647" spans="1:7" ht="15">
      <c r="A647" s="112" t="s">
        <v>3718</v>
      </c>
      <c r="B647" s="112">
        <v>4</v>
      </c>
      <c r="C647" s="117">
        <v>0.0004900672434392946</v>
      </c>
      <c r="D647" s="112" t="s">
        <v>4760</v>
      </c>
      <c r="E647" s="112" t="b">
        <v>0</v>
      </c>
      <c r="F647" s="112" t="b">
        <v>0</v>
      </c>
      <c r="G647" s="112" t="b">
        <v>0</v>
      </c>
    </row>
    <row r="648" spans="1:7" ht="15">
      <c r="A648" s="112" t="s">
        <v>3719</v>
      </c>
      <c r="B648" s="112">
        <v>4</v>
      </c>
      <c r="C648" s="117">
        <v>0.0004900672434392946</v>
      </c>
      <c r="D648" s="112" t="s">
        <v>4760</v>
      </c>
      <c r="E648" s="112" t="b">
        <v>0</v>
      </c>
      <c r="F648" s="112" t="b">
        <v>0</v>
      </c>
      <c r="G648" s="112" t="b">
        <v>0</v>
      </c>
    </row>
    <row r="649" spans="1:7" ht="15">
      <c r="A649" s="112" t="s">
        <v>3720</v>
      </c>
      <c r="B649" s="112">
        <v>4</v>
      </c>
      <c r="C649" s="117">
        <v>0.0004900672434392946</v>
      </c>
      <c r="D649" s="112" t="s">
        <v>4760</v>
      </c>
      <c r="E649" s="112" t="b">
        <v>0</v>
      </c>
      <c r="F649" s="112" t="b">
        <v>0</v>
      </c>
      <c r="G649" s="112" t="b">
        <v>0</v>
      </c>
    </row>
    <row r="650" spans="1:7" ht="15">
      <c r="A650" s="112" t="s">
        <v>3721</v>
      </c>
      <c r="B650" s="112">
        <v>4</v>
      </c>
      <c r="C650" s="117">
        <v>0.0004900672434392946</v>
      </c>
      <c r="D650" s="112" t="s">
        <v>4760</v>
      </c>
      <c r="E650" s="112" t="b">
        <v>0</v>
      </c>
      <c r="F650" s="112" t="b">
        <v>0</v>
      </c>
      <c r="G650" s="112" t="b">
        <v>0</v>
      </c>
    </row>
    <row r="651" spans="1:7" ht="15">
      <c r="A651" s="112" t="s">
        <v>3722</v>
      </c>
      <c r="B651" s="112">
        <v>4</v>
      </c>
      <c r="C651" s="117">
        <v>0.0005784170844148559</v>
      </c>
      <c r="D651" s="112" t="s">
        <v>4760</v>
      </c>
      <c r="E651" s="112" t="b">
        <v>0</v>
      </c>
      <c r="F651" s="112" t="b">
        <v>0</v>
      </c>
      <c r="G651" s="112" t="b">
        <v>0</v>
      </c>
    </row>
    <row r="652" spans="1:7" ht="15">
      <c r="A652" s="112" t="s">
        <v>3723</v>
      </c>
      <c r="B652" s="112">
        <v>4</v>
      </c>
      <c r="C652" s="117">
        <v>0.0005784170844148559</v>
      </c>
      <c r="D652" s="112" t="s">
        <v>4760</v>
      </c>
      <c r="E652" s="112" t="b">
        <v>0</v>
      </c>
      <c r="F652" s="112" t="b">
        <v>0</v>
      </c>
      <c r="G652" s="112" t="b">
        <v>0</v>
      </c>
    </row>
    <row r="653" spans="1:7" ht="15">
      <c r="A653" s="112" t="s">
        <v>3724</v>
      </c>
      <c r="B653" s="112">
        <v>4</v>
      </c>
      <c r="C653" s="117">
        <v>0.0005784170844148559</v>
      </c>
      <c r="D653" s="112" t="s">
        <v>4760</v>
      </c>
      <c r="E653" s="112" t="b">
        <v>0</v>
      </c>
      <c r="F653" s="112" t="b">
        <v>0</v>
      </c>
      <c r="G653" s="112" t="b">
        <v>0</v>
      </c>
    </row>
    <row r="654" spans="1:7" ht="15">
      <c r="A654" s="112" t="s">
        <v>3725</v>
      </c>
      <c r="B654" s="112">
        <v>4</v>
      </c>
      <c r="C654" s="117">
        <v>0.0005784170844148559</v>
      </c>
      <c r="D654" s="112" t="s">
        <v>4760</v>
      </c>
      <c r="E654" s="112" t="b">
        <v>0</v>
      </c>
      <c r="F654" s="112" t="b">
        <v>0</v>
      </c>
      <c r="G654" s="112" t="b">
        <v>0</v>
      </c>
    </row>
    <row r="655" spans="1:7" ht="15">
      <c r="A655" s="112" t="s">
        <v>3726</v>
      </c>
      <c r="B655" s="112">
        <v>4</v>
      </c>
      <c r="C655" s="117">
        <v>0.0006667669253904172</v>
      </c>
      <c r="D655" s="112" t="s">
        <v>4760</v>
      </c>
      <c r="E655" s="112" t="b">
        <v>0</v>
      </c>
      <c r="F655" s="112" t="b">
        <v>0</v>
      </c>
      <c r="G655" s="112" t="b">
        <v>0</v>
      </c>
    </row>
    <row r="656" spans="1:7" ht="15">
      <c r="A656" s="112" t="s">
        <v>3727</v>
      </c>
      <c r="B656" s="112">
        <v>4</v>
      </c>
      <c r="C656" s="117">
        <v>0.0005784170844148559</v>
      </c>
      <c r="D656" s="112" t="s">
        <v>4760</v>
      </c>
      <c r="E656" s="112" t="b">
        <v>0</v>
      </c>
      <c r="F656" s="112" t="b">
        <v>0</v>
      </c>
      <c r="G656" s="112" t="b">
        <v>0</v>
      </c>
    </row>
    <row r="657" spans="1:7" ht="15">
      <c r="A657" s="112" t="s">
        <v>3728</v>
      </c>
      <c r="B657" s="112">
        <v>4</v>
      </c>
      <c r="C657" s="117">
        <v>0.0006667669253904172</v>
      </c>
      <c r="D657" s="112" t="s">
        <v>4760</v>
      </c>
      <c r="E657" s="112" t="b">
        <v>0</v>
      </c>
      <c r="F657" s="112" t="b">
        <v>0</v>
      </c>
      <c r="G657" s="112" t="b">
        <v>0</v>
      </c>
    </row>
    <row r="658" spans="1:7" ht="15">
      <c r="A658" s="112" t="s">
        <v>3729</v>
      </c>
      <c r="B658" s="112">
        <v>4</v>
      </c>
      <c r="C658" s="117">
        <v>0.0004900672434392946</v>
      </c>
      <c r="D658" s="112" t="s">
        <v>4760</v>
      </c>
      <c r="E658" s="112" t="b">
        <v>0</v>
      </c>
      <c r="F658" s="112" t="b">
        <v>0</v>
      </c>
      <c r="G658" s="112" t="b">
        <v>0</v>
      </c>
    </row>
    <row r="659" spans="1:7" ht="15">
      <c r="A659" s="112" t="s">
        <v>3730</v>
      </c>
      <c r="B659" s="112">
        <v>4</v>
      </c>
      <c r="C659" s="117">
        <v>0.0005784170844148559</v>
      </c>
      <c r="D659" s="112" t="s">
        <v>4760</v>
      </c>
      <c r="E659" s="112" t="b">
        <v>0</v>
      </c>
      <c r="F659" s="112" t="b">
        <v>0</v>
      </c>
      <c r="G659" s="112" t="b">
        <v>0</v>
      </c>
    </row>
    <row r="660" spans="1:7" ht="15">
      <c r="A660" s="112" t="s">
        <v>3731</v>
      </c>
      <c r="B660" s="112">
        <v>4</v>
      </c>
      <c r="C660" s="117">
        <v>0.0006667669253904172</v>
      </c>
      <c r="D660" s="112" t="s">
        <v>4760</v>
      </c>
      <c r="E660" s="112" t="b">
        <v>1</v>
      </c>
      <c r="F660" s="112" t="b">
        <v>0</v>
      </c>
      <c r="G660" s="112" t="b">
        <v>0</v>
      </c>
    </row>
    <row r="661" spans="1:7" ht="15">
      <c r="A661" s="112" t="s">
        <v>3732</v>
      </c>
      <c r="B661" s="112">
        <v>4</v>
      </c>
      <c r="C661" s="117">
        <v>0.0006667669253904172</v>
      </c>
      <c r="D661" s="112" t="s">
        <v>4760</v>
      </c>
      <c r="E661" s="112" t="b">
        <v>0</v>
      </c>
      <c r="F661" s="112" t="b">
        <v>0</v>
      </c>
      <c r="G661" s="112" t="b">
        <v>0</v>
      </c>
    </row>
    <row r="662" spans="1:7" ht="15">
      <c r="A662" s="112" t="s">
        <v>3733</v>
      </c>
      <c r="B662" s="112">
        <v>4</v>
      </c>
      <c r="C662" s="117">
        <v>0.0004900672434392946</v>
      </c>
      <c r="D662" s="112" t="s">
        <v>4760</v>
      </c>
      <c r="E662" s="112" t="b">
        <v>0</v>
      </c>
      <c r="F662" s="112" t="b">
        <v>0</v>
      </c>
      <c r="G662" s="112" t="b">
        <v>0</v>
      </c>
    </row>
    <row r="663" spans="1:7" ht="15">
      <c r="A663" s="112" t="s">
        <v>3734</v>
      </c>
      <c r="B663" s="112">
        <v>4</v>
      </c>
      <c r="C663" s="117">
        <v>0.0005267357404994752</v>
      </c>
      <c r="D663" s="112" t="s">
        <v>4760</v>
      </c>
      <c r="E663" s="112" t="b">
        <v>0</v>
      </c>
      <c r="F663" s="112" t="b">
        <v>0</v>
      </c>
      <c r="G663" s="112" t="b">
        <v>0</v>
      </c>
    </row>
    <row r="664" spans="1:7" ht="15">
      <c r="A664" s="112" t="s">
        <v>3735</v>
      </c>
      <c r="B664" s="112">
        <v>4</v>
      </c>
      <c r="C664" s="117">
        <v>0.0004900672434392946</v>
      </c>
      <c r="D664" s="112" t="s">
        <v>4760</v>
      </c>
      <c r="E664" s="112" t="b">
        <v>0</v>
      </c>
      <c r="F664" s="112" t="b">
        <v>0</v>
      </c>
      <c r="G664" s="112" t="b">
        <v>0</v>
      </c>
    </row>
    <row r="665" spans="1:7" ht="15">
      <c r="A665" s="112" t="s">
        <v>3736</v>
      </c>
      <c r="B665" s="112">
        <v>4</v>
      </c>
      <c r="C665" s="117">
        <v>0.0004900672434392946</v>
      </c>
      <c r="D665" s="112" t="s">
        <v>4760</v>
      </c>
      <c r="E665" s="112" t="b">
        <v>0</v>
      </c>
      <c r="F665" s="112" t="b">
        <v>0</v>
      </c>
      <c r="G665" s="112" t="b">
        <v>0</v>
      </c>
    </row>
    <row r="666" spans="1:7" ht="15">
      <c r="A666" s="112" t="s">
        <v>3737</v>
      </c>
      <c r="B666" s="112">
        <v>4</v>
      </c>
      <c r="C666" s="117">
        <v>0.0005784170844148559</v>
      </c>
      <c r="D666" s="112" t="s">
        <v>4760</v>
      </c>
      <c r="E666" s="112" t="b">
        <v>0</v>
      </c>
      <c r="F666" s="112" t="b">
        <v>0</v>
      </c>
      <c r="G666" s="112" t="b">
        <v>0</v>
      </c>
    </row>
    <row r="667" spans="1:7" ht="15">
      <c r="A667" s="112" t="s">
        <v>3738</v>
      </c>
      <c r="B667" s="112">
        <v>4</v>
      </c>
      <c r="C667" s="117">
        <v>0.0005784170844148559</v>
      </c>
      <c r="D667" s="112" t="s">
        <v>4760</v>
      </c>
      <c r="E667" s="112" t="b">
        <v>0</v>
      </c>
      <c r="F667" s="112" t="b">
        <v>0</v>
      </c>
      <c r="G667" s="112" t="b">
        <v>0</v>
      </c>
    </row>
    <row r="668" spans="1:7" ht="15">
      <c r="A668" s="112" t="s">
        <v>3739</v>
      </c>
      <c r="B668" s="112">
        <v>4</v>
      </c>
      <c r="C668" s="117">
        <v>0.0005267357404994752</v>
      </c>
      <c r="D668" s="112" t="s">
        <v>4760</v>
      </c>
      <c r="E668" s="112" t="b">
        <v>0</v>
      </c>
      <c r="F668" s="112" t="b">
        <v>0</v>
      </c>
      <c r="G668" s="112" t="b">
        <v>0</v>
      </c>
    </row>
    <row r="669" spans="1:7" ht="15">
      <c r="A669" s="112" t="s">
        <v>3740</v>
      </c>
      <c r="B669" s="112">
        <v>4</v>
      </c>
      <c r="C669" s="117">
        <v>0.0006667669253904172</v>
      </c>
      <c r="D669" s="112" t="s">
        <v>4760</v>
      </c>
      <c r="E669" s="112" t="b">
        <v>0</v>
      </c>
      <c r="F669" s="112" t="b">
        <v>0</v>
      </c>
      <c r="G669" s="112" t="b">
        <v>0</v>
      </c>
    </row>
    <row r="670" spans="1:7" ht="15">
      <c r="A670" s="112" t="s">
        <v>3741</v>
      </c>
      <c r="B670" s="112">
        <v>4</v>
      </c>
      <c r="C670" s="117">
        <v>0.0006667669253904172</v>
      </c>
      <c r="D670" s="112" t="s">
        <v>4760</v>
      </c>
      <c r="E670" s="112" t="b">
        <v>0</v>
      </c>
      <c r="F670" s="112" t="b">
        <v>0</v>
      </c>
      <c r="G670" s="112" t="b">
        <v>0</v>
      </c>
    </row>
    <row r="671" spans="1:7" ht="15">
      <c r="A671" s="112" t="s">
        <v>3742</v>
      </c>
      <c r="B671" s="112">
        <v>4</v>
      </c>
      <c r="C671" s="117">
        <v>0.0005784170844148559</v>
      </c>
      <c r="D671" s="112" t="s">
        <v>4760</v>
      </c>
      <c r="E671" s="112" t="b">
        <v>0</v>
      </c>
      <c r="F671" s="112" t="b">
        <v>0</v>
      </c>
      <c r="G671" s="112" t="b">
        <v>0</v>
      </c>
    </row>
    <row r="672" spans="1:7" ht="15">
      <c r="A672" s="112" t="s">
        <v>3743</v>
      </c>
      <c r="B672" s="112">
        <v>4</v>
      </c>
      <c r="C672" s="117">
        <v>0.0005784170844148559</v>
      </c>
      <c r="D672" s="112" t="s">
        <v>4760</v>
      </c>
      <c r="E672" s="112" t="b">
        <v>0</v>
      </c>
      <c r="F672" s="112" t="b">
        <v>0</v>
      </c>
      <c r="G672" s="112" t="b">
        <v>0</v>
      </c>
    </row>
    <row r="673" spans="1:7" ht="15">
      <c r="A673" s="112" t="s">
        <v>3744</v>
      </c>
      <c r="B673" s="112">
        <v>4</v>
      </c>
      <c r="C673" s="117">
        <v>0.0006667669253904172</v>
      </c>
      <c r="D673" s="112" t="s">
        <v>4760</v>
      </c>
      <c r="E673" s="112" t="b">
        <v>0</v>
      </c>
      <c r="F673" s="112" t="b">
        <v>0</v>
      </c>
      <c r="G673" s="112" t="b">
        <v>0</v>
      </c>
    </row>
    <row r="674" spans="1:7" ht="15">
      <c r="A674" s="112" t="s">
        <v>3745</v>
      </c>
      <c r="B674" s="112">
        <v>4</v>
      </c>
      <c r="C674" s="117">
        <v>0.0005784170844148559</v>
      </c>
      <c r="D674" s="112" t="s">
        <v>4760</v>
      </c>
      <c r="E674" s="112" t="b">
        <v>0</v>
      </c>
      <c r="F674" s="112" t="b">
        <v>0</v>
      </c>
      <c r="G674" s="112" t="b">
        <v>0</v>
      </c>
    </row>
    <row r="675" spans="1:7" ht="15">
      <c r="A675" s="112" t="s">
        <v>3746</v>
      </c>
      <c r="B675" s="112">
        <v>4</v>
      </c>
      <c r="C675" s="117">
        <v>0.0006667669253904172</v>
      </c>
      <c r="D675" s="112" t="s">
        <v>4760</v>
      </c>
      <c r="E675" s="112" t="b">
        <v>0</v>
      </c>
      <c r="F675" s="112" t="b">
        <v>0</v>
      </c>
      <c r="G675" s="112" t="b">
        <v>0</v>
      </c>
    </row>
    <row r="676" spans="1:7" ht="15">
      <c r="A676" s="112" t="s">
        <v>3747</v>
      </c>
      <c r="B676" s="112">
        <v>4</v>
      </c>
      <c r="C676" s="117">
        <v>0.0006667669253904172</v>
      </c>
      <c r="D676" s="112" t="s">
        <v>4760</v>
      </c>
      <c r="E676" s="112" t="b">
        <v>0</v>
      </c>
      <c r="F676" s="112" t="b">
        <v>0</v>
      </c>
      <c r="G676" s="112" t="b">
        <v>0</v>
      </c>
    </row>
    <row r="677" spans="1:7" ht="15">
      <c r="A677" s="112" t="s">
        <v>3748</v>
      </c>
      <c r="B677" s="112">
        <v>3</v>
      </c>
      <c r="C677" s="117">
        <v>0.0003950518053746063</v>
      </c>
      <c r="D677" s="112" t="s">
        <v>4760</v>
      </c>
      <c r="E677" s="112" t="b">
        <v>0</v>
      </c>
      <c r="F677" s="112" t="b">
        <v>0</v>
      </c>
      <c r="G677" s="112" t="b">
        <v>0</v>
      </c>
    </row>
    <row r="678" spans="1:7" ht="15">
      <c r="A678" s="112" t="s">
        <v>3749</v>
      </c>
      <c r="B678" s="112">
        <v>3</v>
      </c>
      <c r="C678" s="117">
        <v>0.0005000751940428128</v>
      </c>
      <c r="D678" s="112" t="s">
        <v>4760</v>
      </c>
      <c r="E678" s="112" t="b">
        <v>0</v>
      </c>
      <c r="F678" s="112" t="b">
        <v>0</v>
      </c>
      <c r="G678" s="112" t="b">
        <v>0</v>
      </c>
    </row>
    <row r="679" spans="1:7" ht="15">
      <c r="A679" s="112" t="s">
        <v>3750</v>
      </c>
      <c r="B679" s="112">
        <v>3</v>
      </c>
      <c r="C679" s="117">
        <v>0.0003950518053746063</v>
      </c>
      <c r="D679" s="112" t="s">
        <v>4760</v>
      </c>
      <c r="E679" s="112" t="b">
        <v>0</v>
      </c>
      <c r="F679" s="112" t="b">
        <v>0</v>
      </c>
      <c r="G679" s="112" t="b">
        <v>0</v>
      </c>
    </row>
    <row r="680" spans="1:7" ht="15">
      <c r="A680" s="112" t="s">
        <v>3751</v>
      </c>
      <c r="B680" s="112">
        <v>3</v>
      </c>
      <c r="C680" s="117">
        <v>0.0004338128133111419</v>
      </c>
      <c r="D680" s="112" t="s">
        <v>4760</v>
      </c>
      <c r="E680" s="112" t="b">
        <v>0</v>
      </c>
      <c r="F680" s="112" t="b">
        <v>0</v>
      </c>
      <c r="G680" s="112" t="b">
        <v>0</v>
      </c>
    </row>
    <row r="681" spans="1:7" ht="15">
      <c r="A681" s="112" t="s">
        <v>3752</v>
      </c>
      <c r="B681" s="112">
        <v>3</v>
      </c>
      <c r="C681" s="117">
        <v>0.0004338128133111419</v>
      </c>
      <c r="D681" s="112" t="s">
        <v>4760</v>
      </c>
      <c r="E681" s="112" t="b">
        <v>0</v>
      </c>
      <c r="F681" s="112" t="b">
        <v>0</v>
      </c>
      <c r="G681" s="112" t="b">
        <v>0</v>
      </c>
    </row>
    <row r="682" spans="1:7" ht="15">
      <c r="A682" s="112" t="s">
        <v>3753</v>
      </c>
      <c r="B682" s="112">
        <v>3</v>
      </c>
      <c r="C682" s="117">
        <v>0.0004338128133111419</v>
      </c>
      <c r="D682" s="112" t="s">
        <v>4760</v>
      </c>
      <c r="E682" s="112" t="b">
        <v>0</v>
      </c>
      <c r="F682" s="112" t="b">
        <v>0</v>
      </c>
      <c r="G682" s="112" t="b">
        <v>0</v>
      </c>
    </row>
    <row r="683" spans="1:7" ht="15">
      <c r="A683" s="112" t="s">
        <v>3754</v>
      </c>
      <c r="B683" s="112">
        <v>3</v>
      </c>
      <c r="C683" s="117">
        <v>0.0003950518053746063</v>
      </c>
      <c r="D683" s="112" t="s">
        <v>4760</v>
      </c>
      <c r="E683" s="112" t="b">
        <v>0</v>
      </c>
      <c r="F683" s="112" t="b">
        <v>0</v>
      </c>
      <c r="G683" s="112" t="b">
        <v>0</v>
      </c>
    </row>
    <row r="684" spans="1:7" ht="15">
      <c r="A684" s="112" t="s">
        <v>3755</v>
      </c>
      <c r="B684" s="112">
        <v>3</v>
      </c>
      <c r="C684" s="117">
        <v>0.0004338128133111419</v>
      </c>
      <c r="D684" s="112" t="s">
        <v>4760</v>
      </c>
      <c r="E684" s="112" t="b">
        <v>0</v>
      </c>
      <c r="F684" s="112" t="b">
        <v>0</v>
      </c>
      <c r="G684" s="112" t="b">
        <v>0</v>
      </c>
    </row>
    <row r="685" spans="1:7" ht="15">
      <c r="A685" s="112" t="s">
        <v>3756</v>
      </c>
      <c r="B685" s="112">
        <v>3</v>
      </c>
      <c r="C685" s="117">
        <v>0.0003950518053746063</v>
      </c>
      <c r="D685" s="112" t="s">
        <v>4760</v>
      </c>
      <c r="E685" s="112" t="b">
        <v>0</v>
      </c>
      <c r="F685" s="112" t="b">
        <v>0</v>
      </c>
      <c r="G685" s="112" t="b">
        <v>0</v>
      </c>
    </row>
    <row r="686" spans="1:7" ht="15">
      <c r="A686" s="112" t="s">
        <v>3757</v>
      </c>
      <c r="B686" s="112">
        <v>3</v>
      </c>
      <c r="C686" s="117">
        <v>0.0003950518053746063</v>
      </c>
      <c r="D686" s="112" t="s">
        <v>4760</v>
      </c>
      <c r="E686" s="112" t="b">
        <v>0</v>
      </c>
      <c r="F686" s="112" t="b">
        <v>0</v>
      </c>
      <c r="G686" s="112" t="b">
        <v>0</v>
      </c>
    </row>
    <row r="687" spans="1:7" ht="15">
      <c r="A687" s="112" t="s">
        <v>3758</v>
      </c>
      <c r="B687" s="112">
        <v>3</v>
      </c>
      <c r="C687" s="117">
        <v>0.0003950518053746063</v>
      </c>
      <c r="D687" s="112" t="s">
        <v>4760</v>
      </c>
      <c r="E687" s="112" t="b">
        <v>0</v>
      </c>
      <c r="F687" s="112" t="b">
        <v>0</v>
      </c>
      <c r="G687" s="112" t="b">
        <v>0</v>
      </c>
    </row>
    <row r="688" spans="1:7" ht="15">
      <c r="A688" s="112" t="s">
        <v>3759</v>
      </c>
      <c r="B688" s="112">
        <v>3</v>
      </c>
      <c r="C688" s="117">
        <v>0.0003950518053746063</v>
      </c>
      <c r="D688" s="112" t="s">
        <v>4760</v>
      </c>
      <c r="E688" s="112" t="b">
        <v>0</v>
      </c>
      <c r="F688" s="112" t="b">
        <v>0</v>
      </c>
      <c r="G688" s="112" t="b">
        <v>0</v>
      </c>
    </row>
    <row r="689" spans="1:7" ht="15">
      <c r="A689" s="112" t="s">
        <v>3760</v>
      </c>
      <c r="B689" s="112">
        <v>3</v>
      </c>
      <c r="C689" s="117">
        <v>0.0003950518053746063</v>
      </c>
      <c r="D689" s="112" t="s">
        <v>4760</v>
      </c>
      <c r="E689" s="112" t="b">
        <v>0</v>
      </c>
      <c r="F689" s="112" t="b">
        <v>0</v>
      </c>
      <c r="G689" s="112" t="b">
        <v>0</v>
      </c>
    </row>
    <row r="690" spans="1:7" ht="15">
      <c r="A690" s="112" t="s">
        <v>3761</v>
      </c>
      <c r="B690" s="112">
        <v>3</v>
      </c>
      <c r="C690" s="117">
        <v>0.0003950518053746063</v>
      </c>
      <c r="D690" s="112" t="s">
        <v>4760</v>
      </c>
      <c r="E690" s="112" t="b">
        <v>0</v>
      </c>
      <c r="F690" s="112" t="b">
        <v>0</v>
      </c>
      <c r="G690" s="112" t="b">
        <v>0</v>
      </c>
    </row>
    <row r="691" spans="1:7" ht="15">
      <c r="A691" s="112" t="s">
        <v>3762</v>
      </c>
      <c r="B691" s="112">
        <v>3</v>
      </c>
      <c r="C691" s="117">
        <v>0.0003950518053746063</v>
      </c>
      <c r="D691" s="112" t="s">
        <v>4760</v>
      </c>
      <c r="E691" s="112" t="b">
        <v>0</v>
      </c>
      <c r="F691" s="112" t="b">
        <v>0</v>
      </c>
      <c r="G691" s="112" t="b">
        <v>0</v>
      </c>
    </row>
    <row r="692" spans="1:7" ht="15">
      <c r="A692" s="112" t="s">
        <v>3763</v>
      </c>
      <c r="B692" s="112">
        <v>3</v>
      </c>
      <c r="C692" s="117">
        <v>0.0003950518053746063</v>
      </c>
      <c r="D692" s="112" t="s">
        <v>4760</v>
      </c>
      <c r="E692" s="112" t="b">
        <v>0</v>
      </c>
      <c r="F692" s="112" t="b">
        <v>0</v>
      </c>
      <c r="G692" s="112" t="b">
        <v>0</v>
      </c>
    </row>
    <row r="693" spans="1:7" ht="15">
      <c r="A693" s="112" t="s">
        <v>3764</v>
      </c>
      <c r="B693" s="112">
        <v>3</v>
      </c>
      <c r="C693" s="117">
        <v>0.0003950518053746063</v>
      </c>
      <c r="D693" s="112" t="s">
        <v>4760</v>
      </c>
      <c r="E693" s="112" t="b">
        <v>0</v>
      </c>
      <c r="F693" s="112" t="b">
        <v>0</v>
      </c>
      <c r="G693" s="112" t="b">
        <v>0</v>
      </c>
    </row>
    <row r="694" spans="1:7" ht="15">
      <c r="A694" s="112" t="s">
        <v>3765</v>
      </c>
      <c r="B694" s="112">
        <v>3</v>
      </c>
      <c r="C694" s="117">
        <v>0.0003950518053746063</v>
      </c>
      <c r="D694" s="112" t="s">
        <v>4760</v>
      </c>
      <c r="E694" s="112" t="b">
        <v>0</v>
      </c>
      <c r="F694" s="112" t="b">
        <v>0</v>
      </c>
      <c r="G694" s="112" t="b">
        <v>0</v>
      </c>
    </row>
    <row r="695" spans="1:7" ht="15">
      <c r="A695" s="112" t="s">
        <v>3766</v>
      </c>
      <c r="B695" s="112">
        <v>3</v>
      </c>
      <c r="C695" s="117">
        <v>0.0003950518053746063</v>
      </c>
      <c r="D695" s="112" t="s">
        <v>4760</v>
      </c>
      <c r="E695" s="112" t="b">
        <v>0</v>
      </c>
      <c r="F695" s="112" t="b">
        <v>0</v>
      </c>
      <c r="G695" s="112" t="b">
        <v>0</v>
      </c>
    </row>
    <row r="696" spans="1:7" ht="15">
      <c r="A696" s="112" t="s">
        <v>3767</v>
      </c>
      <c r="B696" s="112">
        <v>3</v>
      </c>
      <c r="C696" s="117">
        <v>0.0003950518053746063</v>
      </c>
      <c r="D696" s="112" t="s">
        <v>4760</v>
      </c>
      <c r="E696" s="112" t="b">
        <v>0</v>
      </c>
      <c r="F696" s="112" t="b">
        <v>0</v>
      </c>
      <c r="G696" s="112" t="b">
        <v>0</v>
      </c>
    </row>
    <row r="697" spans="1:7" ht="15">
      <c r="A697" s="112" t="s">
        <v>3768</v>
      </c>
      <c r="B697" s="112">
        <v>3</v>
      </c>
      <c r="C697" s="117">
        <v>0.0003950518053746063</v>
      </c>
      <c r="D697" s="112" t="s">
        <v>4760</v>
      </c>
      <c r="E697" s="112" t="b">
        <v>0</v>
      </c>
      <c r="F697" s="112" t="b">
        <v>0</v>
      </c>
      <c r="G697" s="112" t="b">
        <v>0</v>
      </c>
    </row>
    <row r="698" spans="1:7" ht="15">
      <c r="A698" s="112" t="s">
        <v>3769</v>
      </c>
      <c r="B698" s="112">
        <v>3</v>
      </c>
      <c r="C698" s="117">
        <v>0.0003950518053746063</v>
      </c>
      <c r="D698" s="112" t="s">
        <v>4760</v>
      </c>
      <c r="E698" s="112" t="b">
        <v>0</v>
      </c>
      <c r="F698" s="112" t="b">
        <v>0</v>
      </c>
      <c r="G698" s="112" t="b">
        <v>0</v>
      </c>
    </row>
    <row r="699" spans="1:7" ht="15">
      <c r="A699" s="112" t="s">
        <v>3770</v>
      </c>
      <c r="B699" s="112">
        <v>3</v>
      </c>
      <c r="C699" s="117">
        <v>0.0003950518053746063</v>
      </c>
      <c r="D699" s="112" t="s">
        <v>4760</v>
      </c>
      <c r="E699" s="112" t="b">
        <v>0</v>
      </c>
      <c r="F699" s="112" t="b">
        <v>0</v>
      </c>
      <c r="G699" s="112" t="b">
        <v>0</v>
      </c>
    </row>
    <row r="700" spans="1:7" ht="15">
      <c r="A700" s="112" t="s">
        <v>3771</v>
      </c>
      <c r="B700" s="112">
        <v>3</v>
      </c>
      <c r="C700" s="117">
        <v>0.0004338128133111419</v>
      </c>
      <c r="D700" s="112" t="s">
        <v>4760</v>
      </c>
      <c r="E700" s="112" t="b">
        <v>0</v>
      </c>
      <c r="F700" s="112" t="b">
        <v>0</v>
      </c>
      <c r="G700" s="112" t="b">
        <v>0</v>
      </c>
    </row>
    <row r="701" spans="1:7" ht="15">
      <c r="A701" s="112" t="s">
        <v>3772</v>
      </c>
      <c r="B701" s="112">
        <v>3</v>
      </c>
      <c r="C701" s="117">
        <v>0.0003950518053746063</v>
      </c>
      <c r="D701" s="112" t="s">
        <v>4760</v>
      </c>
      <c r="E701" s="112" t="b">
        <v>0</v>
      </c>
      <c r="F701" s="112" t="b">
        <v>0</v>
      </c>
      <c r="G701" s="112" t="b">
        <v>0</v>
      </c>
    </row>
    <row r="702" spans="1:7" ht="15">
      <c r="A702" s="112" t="s">
        <v>3773</v>
      </c>
      <c r="B702" s="112">
        <v>3</v>
      </c>
      <c r="C702" s="117">
        <v>0.0003950518053746063</v>
      </c>
      <c r="D702" s="112" t="s">
        <v>4760</v>
      </c>
      <c r="E702" s="112" t="b">
        <v>0</v>
      </c>
      <c r="F702" s="112" t="b">
        <v>0</v>
      </c>
      <c r="G702" s="112" t="b">
        <v>0</v>
      </c>
    </row>
    <row r="703" spans="1:7" ht="15">
      <c r="A703" s="112" t="s">
        <v>3774</v>
      </c>
      <c r="B703" s="112">
        <v>3</v>
      </c>
      <c r="C703" s="117">
        <v>0.0003950518053746063</v>
      </c>
      <c r="D703" s="112" t="s">
        <v>4760</v>
      </c>
      <c r="E703" s="112" t="b">
        <v>0</v>
      </c>
      <c r="F703" s="112" t="b">
        <v>0</v>
      </c>
      <c r="G703" s="112" t="b">
        <v>0</v>
      </c>
    </row>
    <row r="704" spans="1:7" ht="15">
      <c r="A704" s="112" t="s">
        <v>3775</v>
      </c>
      <c r="B704" s="112">
        <v>3</v>
      </c>
      <c r="C704" s="117">
        <v>0.0004338128133111419</v>
      </c>
      <c r="D704" s="112" t="s">
        <v>4760</v>
      </c>
      <c r="E704" s="112" t="b">
        <v>0</v>
      </c>
      <c r="F704" s="112" t="b">
        <v>0</v>
      </c>
      <c r="G704" s="112" t="b">
        <v>0</v>
      </c>
    </row>
    <row r="705" spans="1:7" ht="15">
      <c r="A705" s="112" t="s">
        <v>3776</v>
      </c>
      <c r="B705" s="112">
        <v>3</v>
      </c>
      <c r="C705" s="117">
        <v>0.0003950518053746063</v>
      </c>
      <c r="D705" s="112" t="s">
        <v>4760</v>
      </c>
      <c r="E705" s="112" t="b">
        <v>0</v>
      </c>
      <c r="F705" s="112" t="b">
        <v>0</v>
      </c>
      <c r="G705" s="112" t="b">
        <v>0</v>
      </c>
    </row>
    <row r="706" spans="1:7" ht="15">
      <c r="A706" s="112" t="s">
        <v>3777</v>
      </c>
      <c r="B706" s="112">
        <v>3</v>
      </c>
      <c r="C706" s="117">
        <v>0.0004338128133111419</v>
      </c>
      <c r="D706" s="112" t="s">
        <v>4760</v>
      </c>
      <c r="E706" s="112" t="b">
        <v>0</v>
      </c>
      <c r="F706" s="112" t="b">
        <v>0</v>
      </c>
      <c r="G706" s="112" t="b">
        <v>0</v>
      </c>
    </row>
    <row r="707" spans="1:7" ht="15">
      <c r="A707" s="112" t="s">
        <v>3778</v>
      </c>
      <c r="B707" s="112">
        <v>3</v>
      </c>
      <c r="C707" s="117">
        <v>0.0004338128133111419</v>
      </c>
      <c r="D707" s="112" t="s">
        <v>4760</v>
      </c>
      <c r="E707" s="112" t="b">
        <v>0</v>
      </c>
      <c r="F707" s="112" t="b">
        <v>0</v>
      </c>
      <c r="G707" s="112" t="b">
        <v>0</v>
      </c>
    </row>
    <row r="708" spans="1:7" ht="15">
      <c r="A708" s="112" t="s">
        <v>3779</v>
      </c>
      <c r="B708" s="112">
        <v>3</v>
      </c>
      <c r="C708" s="117">
        <v>0.0003950518053746063</v>
      </c>
      <c r="D708" s="112" t="s">
        <v>4760</v>
      </c>
      <c r="E708" s="112" t="b">
        <v>0</v>
      </c>
      <c r="F708" s="112" t="b">
        <v>0</v>
      </c>
      <c r="G708" s="112" t="b">
        <v>0</v>
      </c>
    </row>
    <row r="709" spans="1:7" ht="15">
      <c r="A709" s="112" t="s">
        <v>3780</v>
      </c>
      <c r="B709" s="112">
        <v>3</v>
      </c>
      <c r="C709" s="117">
        <v>0.0003950518053746063</v>
      </c>
      <c r="D709" s="112" t="s">
        <v>4760</v>
      </c>
      <c r="E709" s="112" t="b">
        <v>0</v>
      </c>
      <c r="F709" s="112" t="b">
        <v>0</v>
      </c>
      <c r="G709" s="112" t="b">
        <v>0</v>
      </c>
    </row>
    <row r="710" spans="1:7" ht="15">
      <c r="A710" s="112" t="s">
        <v>3781</v>
      </c>
      <c r="B710" s="112">
        <v>3</v>
      </c>
      <c r="C710" s="117">
        <v>0.0003950518053746063</v>
      </c>
      <c r="D710" s="112" t="s">
        <v>4760</v>
      </c>
      <c r="E710" s="112" t="b">
        <v>0</v>
      </c>
      <c r="F710" s="112" t="b">
        <v>0</v>
      </c>
      <c r="G710" s="112" t="b">
        <v>0</v>
      </c>
    </row>
    <row r="711" spans="1:7" ht="15">
      <c r="A711" s="112" t="s">
        <v>3782</v>
      </c>
      <c r="B711" s="112">
        <v>3</v>
      </c>
      <c r="C711" s="117">
        <v>0.0003950518053746063</v>
      </c>
      <c r="D711" s="112" t="s">
        <v>4760</v>
      </c>
      <c r="E711" s="112" t="b">
        <v>0</v>
      </c>
      <c r="F711" s="112" t="b">
        <v>0</v>
      </c>
      <c r="G711" s="112" t="b">
        <v>0</v>
      </c>
    </row>
    <row r="712" spans="1:7" ht="15">
      <c r="A712" s="112" t="s">
        <v>3783</v>
      </c>
      <c r="B712" s="112">
        <v>3</v>
      </c>
      <c r="C712" s="117">
        <v>0.0004338128133111419</v>
      </c>
      <c r="D712" s="112" t="s">
        <v>4760</v>
      </c>
      <c r="E712" s="112" t="b">
        <v>0</v>
      </c>
      <c r="F712" s="112" t="b">
        <v>0</v>
      </c>
      <c r="G712" s="112" t="b">
        <v>0</v>
      </c>
    </row>
    <row r="713" spans="1:7" ht="15">
      <c r="A713" s="112" t="s">
        <v>3784</v>
      </c>
      <c r="B713" s="112">
        <v>3</v>
      </c>
      <c r="C713" s="117">
        <v>0.0004338128133111419</v>
      </c>
      <c r="D713" s="112" t="s">
        <v>4760</v>
      </c>
      <c r="E713" s="112" t="b">
        <v>0</v>
      </c>
      <c r="F713" s="112" t="b">
        <v>0</v>
      </c>
      <c r="G713" s="112" t="b">
        <v>0</v>
      </c>
    </row>
    <row r="714" spans="1:7" ht="15">
      <c r="A714" s="112" t="s">
        <v>3785</v>
      </c>
      <c r="B714" s="112">
        <v>3</v>
      </c>
      <c r="C714" s="117">
        <v>0.0003950518053746063</v>
      </c>
      <c r="D714" s="112" t="s">
        <v>4760</v>
      </c>
      <c r="E714" s="112" t="b">
        <v>0</v>
      </c>
      <c r="F714" s="112" t="b">
        <v>0</v>
      </c>
      <c r="G714" s="112" t="b">
        <v>0</v>
      </c>
    </row>
    <row r="715" spans="1:7" ht="15">
      <c r="A715" s="112" t="s">
        <v>3786</v>
      </c>
      <c r="B715" s="112">
        <v>3</v>
      </c>
      <c r="C715" s="117">
        <v>0.0003950518053746063</v>
      </c>
      <c r="D715" s="112" t="s">
        <v>4760</v>
      </c>
      <c r="E715" s="112" t="b">
        <v>0</v>
      </c>
      <c r="F715" s="112" t="b">
        <v>0</v>
      </c>
      <c r="G715" s="112" t="b">
        <v>0</v>
      </c>
    </row>
    <row r="716" spans="1:7" ht="15">
      <c r="A716" s="112" t="s">
        <v>3787</v>
      </c>
      <c r="B716" s="112">
        <v>3</v>
      </c>
      <c r="C716" s="117">
        <v>0.0004338128133111419</v>
      </c>
      <c r="D716" s="112" t="s">
        <v>4760</v>
      </c>
      <c r="E716" s="112" t="b">
        <v>1</v>
      </c>
      <c r="F716" s="112" t="b">
        <v>0</v>
      </c>
      <c r="G716" s="112" t="b">
        <v>0</v>
      </c>
    </row>
    <row r="717" spans="1:7" ht="15">
      <c r="A717" s="112" t="s">
        <v>3788</v>
      </c>
      <c r="B717" s="112">
        <v>3</v>
      </c>
      <c r="C717" s="117">
        <v>0.0003950518053746063</v>
      </c>
      <c r="D717" s="112" t="s">
        <v>4760</v>
      </c>
      <c r="E717" s="112" t="b">
        <v>0</v>
      </c>
      <c r="F717" s="112" t="b">
        <v>1</v>
      </c>
      <c r="G717" s="112" t="b">
        <v>0</v>
      </c>
    </row>
    <row r="718" spans="1:7" ht="15">
      <c r="A718" s="112" t="s">
        <v>3789</v>
      </c>
      <c r="B718" s="112">
        <v>3</v>
      </c>
      <c r="C718" s="117">
        <v>0.0003950518053746063</v>
      </c>
      <c r="D718" s="112" t="s">
        <v>4760</v>
      </c>
      <c r="E718" s="112" t="b">
        <v>0</v>
      </c>
      <c r="F718" s="112" t="b">
        <v>0</v>
      </c>
      <c r="G718" s="112" t="b">
        <v>0</v>
      </c>
    </row>
    <row r="719" spans="1:7" ht="15">
      <c r="A719" s="112" t="s">
        <v>3790</v>
      </c>
      <c r="B719" s="112">
        <v>3</v>
      </c>
      <c r="C719" s="117">
        <v>0.0003950518053746063</v>
      </c>
      <c r="D719" s="112" t="s">
        <v>4760</v>
      </c>
      <c r="E719" s="112" t="b">
        <v>0</v>
      </c>
      <c r="F719" s="112" t="b">
        <v>0</v>
      </c>
      <c r="G719" s="112" t="b">
        <v>0</v>
      </c>
    </row>
    <row r="720" spans="1:7" ht="15">
      <c r="A720" s="112" t="s">
        <v>3791</v>
      </c>
      <c r="B720" s="112">
        <v>3</v>
      </c>
      <c r="C720" s="117">
        <v>0.0003950518053746063</v>
      </c>
      <c r="D720" s="112" t="s">
        <v>4760</v>
      </c>
      <c r="E720" s="112" t="b">
        <v>0</v>
      </c>
      <c r="F720" s="112" t="b">
        <v>0</v>
      </c>
      <c r="G720" s="112" t="b">
        <v>0</v>
      </c>
    </row>
    <row r="721" spans="1:7" ht="15">
      <c r="A721" s="112" t="s">
        <v>3792</v>
      </c>
      <c r="B721" s="112">
        <v>3</v>
      </c>
      <c r="C721" s="117">
        <v>0.0004338128133111419</v>
      </c>
      <c r="D721" s="112" t="s">
        <v>4760</v>
      </c>
      <c r="E721" s="112" t="b">
        <v>0</v>
      </c>
      <c r="F721" s="112" t="b">
        <v>0</v>
      </c>
      <c r="G721" s="112" t="b">
        <v>0</v>
      </c>
    </row>
    <row r="722" spans="1:7" ht="15">
      <c r="A722" s="112" t="s">
        <v>3793</v>
      </c>
      <c r="B722" s="112">
        <v>3</v>
      </c>
      <c r="C722" s="117">
        <v>0.0004338128133111419</v>
      </c>
      <c r="D722" s="112" t="s">
        <v>4760</v>
      </c>
      <c r="E722" s="112" t="b">
        <v>0</v>
      </c>
      <c r="F722" s="112" t="b">
        <v>0</v>
      </c>
      <c r="G722" s="112" t="b">
        <v>0</v>
      </c>
    </row>
    <row r="723" spans="1:7" ht="15">
      <c r="A723" s="112" t="s">
        <v>3794</v>
      </c>
      <c r="B723" s="112">
        <v>3</v>
      </c>
      <c r="C723" s="117">
        <v>0.0003950518053746063</v>
      </c>
      <c r="D723" s="112" t="s">
        <v>4760</v>
      </c>
      <c r="E723" s="112" t="b">
        <v>0</v>
      </c>
      <c r="F723" s="112" t="b">
        <v>1</v>
      </c>
      <c r="G723" s="112" t="b">
        <v>0</v>
      </c>
    </row>
    <row r="724" spans="1:7" ht="15">
      <c r="A724" s="112" t="s">
        <v>3795</v>
      </c>
      <c r="B724" s="112">
        <v>3</v>
      </c>
      <c r="C724" s="117">
        <v>0.0003950518053746063</v>
      </c>
      <c r="D724" s="112" t="s">
        <v>4760</v>
      </c>
      <c r="E724" s="112" t="b">
        <v>0</v>
      </c>
      <c r="F724" s="112" t="b">
        <v>0</v>
      </c>
      <c r="G724" s="112" t="b">
        <v>0</v>
      </c>
    </row>
    <row r="725" spans="1:7" ht="15">
      <c r="A725" s="112" t="s">
        <v>3796</v>
      </c>
      <c r="B725" s="112">
        <v>3</v>
      </c>
      <c r="C725" s="117">
        <v>0.0004338128133111419</v>
      </c>
      <c r="D725" s="112" t="s">
        <v>4760</v>
      </c>
      <c r="E725" s="112" t="b">
        <v>0</v>
      </c>
      <c r="F725" s="112" t="b">
        <v>0</v>
      </c>
      <c r="G725" s="112" t="b">
        <v>0</v>
      </c>
    </row>
    <row r="726" spans="1:7" ht="15">
      <c r="A726" s="112" t="s">
        <v>3797</v>
      </c>
      <c r="B726" s="112">
        <v>3</v>
      </c>
      <c r="C726" s="117">
        <v>0.0003950518053746063</v>
      </c>
      <c r="D726" s="112" t="s">
        <v>4760</v>
      </c>
      <c r="E726" s="112" t="b">
        <v>0</v>
      </c>
      <c r="F726" s="112" t="b">
        <v>0</v>
      </c>
      <c r="G726" s="112" t="b">
        <v>0</v>
      </c>
    </row>
    <row r="727" spans="1:7" ht="15">
      <c r="A727" s="112" t="s">
        <v>3798</v>
      </c>
      <c r="B727" s="112">
        <v>3</v>
      </c>
      <c r="C727" s="117">
        <v>0.0003950518053746063</v>
      </c>
      <c r="D727" s="112" t="s">
        <v>4760</v>
      </c>
      <c r="E727" s="112" t="b">
        <v>0</v>
      </c>
      <c r="F727" s="112" t="b">
        <v>0</v>
      </c>
      <c r="G727" s="112" t="b">
        <v>0</v>
      </c>
    </row>
    <row r="728" spans="1:7" ht="15">
      <c r="A728" s="112" t="s">
        <v>3799</v>
      </c>
      <c r="B728" s="112">
        <v>3</v>
      </c>
      <c r="C728" s="117">
        <v>0.0003950518053746063</v>
      </c>
      <c r="D728" s="112" t="s">
        <v>4760</v>
      </c>
      <c r="E728" s="112" t="b">
        <v>0</v>
      </c>
      <c r="F728" s="112" t="b">
        <v>0</v>
      </c>
      <c r="G728" s="112" t="b">
        <v>0</v>
      </c>
    </row>
    <row r="729" spans="1:7" ht="15">
      <c r="A729" s="112" t="s">
        <v>3800</v>
      </c>
      <c r="B729" s="112">
        <v>3</v>
      </c>
      <c r="C729" s="117">
        <v>0.0003950518053746063</v>
      </c>
      <c r="D729" s="112" t="s">
        <v>4760</v>
      </c>
      <c r="E729" s="112" t="b">
        <v>0</v>
      </c>
      <c r="F729" s="112" t="b">
        <v>0</v>
      </c>
      <c r="G729" s="112" t="b">
        <v>0</v>
      </c>
    </row>
    <row r="730" spans="1:7" ht="15">
      <c r="A730" s="112" t="s">
        <v>3801</v>
      </c>
      <c r="B730" s="112">
        <v>3</v>
      </c>
      <c r="C730" s="117">
        <v>0.0005000751940428128</v>
      </c>
      <c r="D730" s="112" t="s">
        <v>4760</v>
      </c>
      <c r="E730" s="112" t="b">
        <v>0</v>
      </c>
      <c r="F730" s="112" t="b">
        <v>0</v>
      </c>
      <c r="G730" s="112" t="b">
        <v>0</v>
      </c>
    </row>
    <row r="731" spans="1:7" ht="15">
      <c r="A731" s="112" t="s">
        <v>3802</v>
      </c>
      <c r="B731" s="112">
        <v>3</v>
      </c>
      <c r="C731" s="117">
        <v>0.0005000751940428128</v>
      </c>
      <c r="D731" s="112" t="s">
        <v>4760</v>
      </c>
      <c r="E731" s="112" t="b">
        <v>0</v>
      </c>
      <c r="F731" s="112" t="b">
        <v>0</v>
      </c>
      <c r="G731" s="112" t="b">
        <v>0</v>
      </c>
    </row>
    <row r="732" spans="1:7" ht="15">
      <c r="A732" s="112" t="s">
        <v>3803</v>
      </c>
      <c r="B732" s="112">
        <v>3</v>
      </c>
      <c r="C732" s="117">
        <v>0.0003950518053746063</v>
      </c>
      <c r="D732" s="112" t="s">
        <v>4760</v>
      </c>
      <c r="E732" s="112" t="b">
        <v>0</v>
      </c>
      <c r="F732" s="112" t="b">
        <v>0</v>
      </c>
      <c r="G732" s="112" t="b">
        <v>0</v>
      </c>
    </row>
    <row r="733" spans="1:7" ht="15">
      <c r="A733" s="112" t="s">
        <v>3804</v>
      </c>
      <c r="B733" s="112">
        <v>3</v>
      </c>
      <c r="C733" s="117">
        <v>0.0003950518053746063</v>
      </c>
      <c r="D733" s="112" t="s">
        <v>4760</v>
      </c>
      <c r="E733" s="112" t="b">
        <v>0</v>
      </c>
      <c r="F733" s="112" t="b">
        <v>0</v>
      </c>
      <c r="G733" s="112" t="b">
        <v>0</v>
      </c>
    </row>
    <row r="734" spans="1:7" ht="15">
      <c r="A734" s="112" t="s">
        <v>3805</v>
      </c>
      <c r="B734" s="112">
        <v>3</v>
      </c>
      <c r="C734" s="117">
        <v>0.0003950518053746063</v>
      </c>
      <c r="D734" s="112" t="s">
        <v>4760</v>
      </c>
      <c r="E734" s="112" t="b">
        <v>0</v>
      </c>
      <c r="F734" s="112" t="b">
        <v>0</v>
      </c>
      <c r="G734" s="112" t="b">
        <v>0</v>
      </c>
    </row>
    <row r="735" spans="1:7" ht="15">
      <c r="A735" s="112" t="s">
        <v>3806</v>
      </c>
      <c r="B735" s="112">
        <v>3</v>
      </c>
      <c r="C735" s="117">
        <v>0.0003950518053746063</v>
      </c>
      <c r="D735" s="112" t="s">
        <v>4760</v>
      </c>
      <c r="E735" s="112" t="b">
        <v>0</v>
      </c>
      <c r="F735" s="112" t="b">
        <v>0</v>
      </c>
      <c r="G735" s="112" t="b">
        <v>0</v>
      </c>
    </row>
    <row r="736" spans="1:7" ht="15">
      <c r="A736" s="112" t="s">
        <v>3807</v>
      </c>
      <c r="B736" s="112">
        <v>3</v>
      </c>
      <c r="C736" s="117">
        <v>0.0003950518053746063</v>
      </c>
      <c r="D736" s="112" t="s">
        <v>4760</v>
      </c>
      <c r="E736" s="112" t="b">
        <v>1</v>
      </c>
      <c r="F736" s="112" t="b">
        <v>0</v>
      </c>
      <c r="G736" s="112" t="b">
        <v>0</v>
      </c>
    </row>
    <row r="737" spans="1:7" ht="15">
      <c r="A737" s="112" t="s">
        <v>3808</v>
      </c>
      <c r="B737" s="112">
        <v>3</v>
      </c>
      <c r="C737" s="117">
        <v>0.0003950518053746063</v>
      </c>
      <c r="D737" s="112" t="s">
        <v>4760</v>
      </c>
      <c r="E737" s="112" t="b">
        <v>0</v>
      </c>
      <c r="F737" s="112" t="b">
        <v>0</v>
      </c>
      <c r="G737" s="112" t="b">
        <v>0</v>
      </c>
    </row>
    <row r="738" spans="1:7" ht="15">
      <c r="A738" s="112" t="s">
        <v>3809</v>
      </c>
      <c r="B738" s="112">
        <v>3</v>
      </c>
      <c r="C738" s="117">
        <v>0.0003950518053746063</v>
      </c>
      <c r="D738" s="112" t="s">
        <v>4760</v>
      </c>
      <c r="E738" s="112" t="b">
        <v>0</v>
      </c>
      <c r="F738" s="112" t="b">
        <v>0</v>
      </c>
      <c r="G738" s="112" t="b">
        <v>0</v>
      </c>
    </row>
    <row r="739" spans="1:7" ht="15">
      <c r="A739" s="112" t="s">
        <v>3810</v>
      </c>
      <c r="B739" s="112">
        <v>3</v>
      </c>
      <c r="C739" s="117">
        <v>0.0003950518053746063</v>
      </c>
      <c r="D739" s="112" t="s">
        <v>4760</v>
      </c>
      <c r="E739" s="112" t="b">
        <v>0</v>
      </c>
      <c r="F739" s="112" t="b">
        <v>0</v>
      </c>
      <c r="G739" s="112" t="b">
        <v>0</v>
      </c>
    </row>
    <row r="740" spans="1:7" ht="15">
      <c r="A740" s="112" t="s">
        <v>3811</v>
      </c>
      <c r="B740" s="112">
        <v>3</v>
      </c>
      <c r="C740" s="117">
        <v>0.0003950518053746063</v>
      </c>
      <c r="D740" s="112" t="s">
        <v>4760</v>
      </c>
      <c r="E740" s="112" t="b">
        <v>0</v>
      </c>
      <c r="F740" s="112" t="b">
        <v>1</v>
      </c>
      <c r="G740" s="112" t="b">
        <v>0</v>
      </c>
    </row>
    <row r="741" spans="1:7" ht="15">
      <c r="A741" s="112" t="s">
        <v>3812</v>
      </c>
      <c r="B741" s="112">
        <v>3</v>
      </c>
      <c r="C741" s="117">
        <v>0.0003950518053746063</v>
      </c>
      <c r="D741" s="112" t="s">
        <v>4760</v>
      </c>
      <c r="E741" s="112" t="b">
        <v>0</v>
      </c>
      <c r="F741" s="112" t="b">
        <v>0</v>
      </c>
      <c r="G741" s="112" t="b">
        <v>0</v>
      </c>
    </row>
    <row r="742" spans="1:7" ht="15">
      <c r="A742" s="112" t="s">
        <v>3813</v>
      </c>
      <c r="B742" s="112">
        <v>3</v>
      </c>
      <c r="C742" s="117">
        <v>0.0003950518053746063</v>
      </c>
      <c r="D742" s="112" t="s">
        <v>4760</v>
      </c>
      <c r="E742" s="112" t="b">
        <v>0</v>
      </c>
      <c r="F742" s="112" t="b">
        <v>0</v>
      </c>
      <c r="G742" s="112" t="b">
        <v>0</v>
      </c>
    </row>
    <row r="743" spans="1:7" ht="15">
      <c r="A743" s="112" t="s">
        <v>3814</v>
      </c>
      <c r="B743" s="112">
        <v>3</v>
      </c>
      <c r="C743" s="117">
        <v>0.0003950518053746063</v>
      </c>
      <c r="D743" s="112" t="s">
        <v>4760</v>
      </c>
      <c r="E743" s="112" t="b">
        <v>0</v>
      </c>
      <c r="F743" s="112" t="b">
        <v>0</v>
      </c>
      <c r="G743" s="112" t="b">
        <v>0</v>
      </c>
    </row>
    <row r="744" spans="1:7" ht="15">
      <c r="A744" s="112" t="s">
        <v>3815</v>
      </c>
      <c r="B744" s="112">
        <v>3</v>
      </c>
      <c r="C744" s="117">
        <v>0.0003950518053746063</v>
      </c>
      <c r="D744" s="112" t="s">
        <v>4760</v>
      </c>
      <c r="E744" s="112" t="b">
        <v>0</v>
      </c>
      <c r="F744" s="112" t="b">
        <v>0</v>
      </c>
      <c r="G744" s="112" t="b">
        <v>0</v>
      </c>
    </row>
    <row r="745" spans="1:7" ht="15">
      <c r="A745" s="112" t="s">
        <v>3816</v>
      </c>
      <c r="B745" s="112">
        <v>3</v>
      </c>
      <c r="C745" s="117">
        <v>0.0003950518053746063</v>
      </c>
      <c r="D745" s="112" t="s">
        <v>4760</v>
      </c>
      <c r="E745" s="112" t="b">
        <v>0</v>
      </c>
      <c r="F745" s="112" t="b">
        <v>0</v>
      </c>
      <c r="G745" s="112" t="b">
        <v>0</v>
      </c>
    </row>
    <row r="746" spans="1:7" ht="15">
      <c r="A746" s="112" t="s">
        <v>3817</v>
      </c>
      <c r="B746" s="112">
        <v>3</v>
      </c>
      <c r="C746" s="117">
        <v>0.0003950518053746063</v>
      </c>
      <c r="D746" s="112" t="s">
        <v>4760</v>
      </c>
      <c r="E746" s="112" t="b">
        <v>0</v>
      </c>
      <c r="F746" s="112" t="b">
        <v>0</v>
      </c>
      <c r="G746" s="112" t="b">
        <v>0</v>
      </c>
    </row>
    <row r="747" spans="1:7" ht="15">
      <c r="A747" s="112" t="s">
        <v>1254</v>
      </c>
      <c r="B747" s="112">
        <v>3</v>
      </c>
      <c r="C747" s="117">
        <v>0.0004338128133111419</v>
      </c>
      <c r="D747" s="112" t="s">
        <v>4760</v>
      </c>
      <c r="E747" s="112" t="b">
        <v>0</v>
      </c>
      <c r="F747" s="112" t="b">
        <v>0</v>
      </c>
      <c r="G747" s="112" t="b">
        <v>0</v>
      </c>
    </row>
    <row r="748" spans="1:7" ht="15">
      <c r="A748" s="112" t="s">
        <v>3818</v>
      </c>
      <c r="B748" s="112">
        <v>3</v>
      </c>
      <c r="C748" s="117">
        <v>0.0003950518053746063</v>
      </c>
      <c r="D748" s="112" t="s">
        <v>4760</v>
      </c>
      <c r="E748" s="112" t="b">
        <v>0</v>
      </c>
      <c r="F748" s="112" t="b">
        <v>0</v>
      </c>
      <c r="G748" s="112" t="b">
        <v>0</v>
      </c>
    </row>
    <row r="749" spans="1:7" ht="15">
      <c r="A749" s="112" t="s">
        <v>3819</v>
      </c>
      <c r="B749" s="112">
        <v>3</v>
      </c>
      <c r="C749" s="117">
        <v>0.0003950518053746063</v>
      </c>
      <c r="D749" s="112" t="s">
        <v>4760</v>
      </c>
      <c r="E749" s="112" t="b">
        <v>0</v>
      </c>
      <c r="F749" s="112" t="b">
        <v>0</v>
      </c>
      <c r="G749" s="112" t="b">
        <v>0</v>
      </c>
    </row>
    <row r="750" spans="1:7" ht="15">
      <c r="A750" s="112" t="s">
        <v>3820</v>
      </c>
      <c r="B750" s="112">
        <v>3</v>
      </c>
      <c r="C750" s="117">
        <v>0.0003950518053746063</v>
      </c>
      <c r="D750" s="112" t="s">
        <v>4760</v>
      </c>
      <c r="E750" s="112" t="b">
        <v>0</v>
      </c>
      <c r="F750" s="112" t="b">
        <v>0</v>
      </c>
      <c r="G750" s="112" t="b">
        <v>0</v>
      </c>
    </row>
    <row r="751" spans="1:7" ht="15">
      <c r="A751" s="112" t="s">
        <v>3821</v>
      </c>
      <c r="B751" s="112">
        <v>3</v>
      </c>
      <c r="C751" s="117">
        <v>0.0003950518053746063</v>
      </c>
      <c r="D751" s="112" t="s">
        <v>4760</v>
      </c>
      <c r="E751" s="112" t="b">
        <v>1</v>
      </c>
      <c r="F751" s="112" t="b">
        <v>0</v>
      </c>
      <c r="G751" s="112" t="b">
        <v>0</v>
      </c>
    </row>
    <row r="752" spans="1:7" ht="15">
      <c r="A752" s="112" t="s">
        <v>3822</v>
      </c>
      <c r="B752" s="112">
        <v>3</v>
      </c>
      <c r="C752" s="117">
        <v>0.0003950518053746063</v>
      </c>
      <c r="D752" s="112" t="s">
        <v>4760</v>
      </c>
      <c r="E752" s="112" t="b">
        <v>0</v>
      </c>
      <c r="F752" s="112" t="b">
        <v>0</v>
      </c>
      <c r="G752" s="112" t="b">
        <v>0</v>
      </c>
    </row>
    <row r="753" spans="1:7" ht="15">
      <c r="A753" s="112" t="s">
        <v>3823</v>
      </c>
      <c r="B753" s="112">
        <v>3</v>
      </c>
      <c r="C753" s="117">
        <v>0.0003950518053746063</v>
      </c>
      <c r="D753" s="112" t="s">
        <v>4760</v>
      </c>
      <c r="E753" s="112" t="b">
        <v>0</v>
      </c>
      <c r="F753" s="112" t="b">
        <v>0</v>
      </c>
      <c r="G753" s="112" t="b">
        <v>0</v>
      </c>
    </row>
    <row r="754" spans="1:7" ht="15">
      <c r="A754" s="112" t="s">
        <v>3824</v>
      </c>
      <c r="B754" s="112">
        <v>3</v>
      </c>
      <c r="C754" s="117">
        <v>0.0003950518053746063</v>
      </c>
      <c r="D754" s="112" t="s">
        <v>4760</v>
      </c>
      <c r="E754" s="112" t="b">
        <v>1</v>
      </c>
      <c r="F754" s="112" t="b">
        <v>0</v>
      </c>
      <c r="G754" s="112" t="b">
        <v>0</v>
      </c>
    </row>
    <row r="755" spans="1:7" ht="15">
      <c r="A755" s="112" t="s">
        <v>3825</v>
      </c>
      <c r="B755" s="112">
        <v>3</v>
      </c>
      <c r="C755" s="117">
        <v>0.0004338128133111419</v>
      </c>
      <c r="D755" s="112" t="s">
        <v>4760</v>
      </c>
      <c r="E755" s="112" t="b">
        <v>0</v>
      </c>
      <c r="F755" s="112" t="b">
        <v>0</v>
      </c>
      <c r="G755" s="112" t="b">
        <v>0</v>
      </c>
    </row>
    <row r="756" spans="1:7" ht="15">
      <c r="A756" s="112" t="s">
        <v>3826</v>
      </c>
      <c r="B756" s="112">
        <v>3</v>
      </c>
      <c r="C756" s="117">
        <v>0.0004338128133111419</v>
      </c>
      <c r="D756" s="112" t="s">
        <v>4760</v>
      </c>
      <c r="E756" s="112" t="b">
        <v>0</v>
      </c>
      <c r="F756" s="112" t="b">
        <v>0</v>
      </c>
      <c r="G756" s="112" t="b">
        <v>0</v>
      </c>
    </row>
    <row r="757" spans="1:7" ht="15">
      <c r="A757" s="112" t="s">
        <v>3827</v>
      </c>
      <c r="B757" s="112">
        <v>3</v>
      </c>
      <c r="C757" s="117">
        <v>0.0003950518053746063</v>
      </c>
      <c r="D757" s="112" t="s">
        <v>4760</v>
      </c>
      <c r="E757" s="112" t="b">
        <v>0</v>
      </c>
      <c r="F757" s="112" t="b">
        <v>0</v>
      </c>
      <c r="G757" s="112" t="b">
        <v>0</v>
      </c>
    </row>
    <row r="758" spans="1:7" ht="15">
      <c r="A758" s="112" t="s">
        <v>3828</v>
      </c>
      <c r="B758" s="112">
        <v>3</v>
      </c>
      <c r="C758" s="117">
        <v>0.0003950518053746063</v>
      </c>
      <c r="D758" s="112" t="s">
        <v>4760</v>
      </c>
      <c r="E758" s="112" t="b">
        <v>0</v>
      </c>
      <c r="F758" s="112" t="b">
        <v>0</v>
      </c>
      <c r="G758" s="112" t="b">
        <v>0</v>
      </c>
    </row>
    <row r="759" spans="1:7" ht="15">
      <c r="A759" s="112" t="s">
        <v>3829</v>
      </c>
      <c r="B759" s="112">
        <v>3</v>
      </c>
      <c r="C759" s="117">
        <v>0.0003950518053746063</v>
      </c>
      <c r="D759" s="112" t="s">
        <v>4760</v>
      </c>
      <c r="E759" s="112" t="b">
        <v>0</v>
      </c>
      <c r="F759" s="112" t="b">
        <v>0</v>
      </c>
      <c r="G759" s="112" t="b">
        <v>0</v>
      </c>
    </row>
    <row r="760" spans="1:7" ht="15">
      <c r="A760" s="112" t="s">
        <v>3830</v>
      </c>
      <c r="B760" s="112">
        <v>3</v>
      </c>
      <c r="C760" s="117">
        <v>0.0004338128133111419</v>
      </c>
      <c r="D760" s="112" t="s">
        <v>4760</v>
      </c>
      <c r="E760" s="112" t="b">
        <v>0</v>
      </c>
      <c r="F760" s="112" t="b">
        <v>0</v>
      </c>
      <c r="G760" s="112" t="b">
        <v>0</v>
      </c>
    </row>
    <row r="761" spans="1:7" ht="15">
      <c r="A761" s="112" t="s">
        <v>3831</v>
      </c>
      <c r="B761" s="112">
        <v>3</v>
      </c>
      <c r="C761" s="117">
        <v>0.0004338128133111419</v>
      </c>
      <c r="D761" s="112" t="s">
        <v>4760</v>
      </c>
      <c r="E761" s="112" t="b">
        <v>0</v>
      </c>
      <c r="F761" s="112" t="b">
        <v>0</v>
      </c>
      <c r="G761" s="112" t="b">
        <v>0</v>
      </c>
    </row>
    <row r="762" spans="1:7" ht="15">
      <c r="A762" s="112" t="s">
        <v>3832</v>
      </c>
      <c r="B762" s="112">
        <v>3</v>
      </c>
      <c r="C762" s="117">
        <v>0.0004338128133111419</v>
      </c>
      <c r="D762" s="112" t="s">
        <v>4760</v>
      </c>
      <c r="E762" s="112" t="b">
        <v>0</v>
      </c>
      <c r="F762" s="112" t="b">
        <v>0</v>
      </c>
      <c r="G762" s="112" t="b">
        <v>0</v>
      </c>
    </row>
    <row r="763" spans="1:7" ht="15">
      <c r="A763" s="112" t="s">
        <v>3833</v>
      </c>
      <c r="B763" s="112">
        <v>3</v>
      </c>
      <c r="C763" s="117">
        <v>0.0003950518053746063</v>
      </c>
      <c r="D763" s="112" t="s">
        <v>4760</v>
      </c>
      <c r="E763" s="112" t="b">
        <v>0</v>
      </c>
      <c r="F763" s="112" t="b">
        <v>0</v>
      </c>
      <c r="G763" s="112" t="b">
        <v>0</v>
      </c>
    </row>
    <row r="764" spans="1:7" ht="15">
      <c r="A764" s="112" t="s">
        <v>3834</v>
      </c>
      <c r="B764" s="112">
        <v>3</v>
      </c>
      <c r="C764" s="117">
        <v>0.0003950518053746063</v>
      </c>
      <c r="D764" s="112" t="s">
        <v>4760</v>
      </c>
      <c r="E764" s="112" t="b">
        <v>1</v>
      </c>
      <c r="F764" s="112" t="b">
        <v>0</v>
      </c>
      <c r="G764" s="112" t="b">
        <v>0</v>
      </c>
    </row>
    <row r="765" spans="1:7" ht="15">
      <c r="A765" s="112" t="s">
        <v>3835</v>
      </c>
      <c r="B765" s="112">
        <v>3</v>
      </c>
      <c r="C765" s="117">
        <v>0.0003950518053746063</v>
      </c>
      <c r="D765" s="112" t="s">
        <v>4760</v>
      </c>
      <c r="E765" s="112" t="b">
        <v>0</v>
      </c>
      <c r="F765" s="112" t="b">
        <v>0</v>
      </c>
      <c r="G765" s="112" t="b">
        <v>0</v>
      </c>
    </row>
    <row r="766" spans="1:7" ht="15">
      <c r="A766" s="112" t="s">
        <v>3836</v>
      </c>
      <c r="B766" s="112">
        <v>3</v>
      </c>
      <c r="C766" s="117">
        <v>0.0004338128133111419</v>
      </c>
      <c r="D766" s="112" t="s">
        <v>4760</v>
      </c>
      <c r="E766" s="112" t="b">
        <v>0</v>
      </c>
      <c r="F766" s="112" t="b">
        <v>0</v>
      </c>
      <c r="G766" s="112" t="b">
        <v>0</v>
      </c>
    </row>
    <row r="767" spans="1:7" ht="15">
      <c r="A767" s="112" t="s">
        <v>3837</v>
      </c>
      <c r="B767" s="112">
        <v>3</v>
      </c>
      <c r="C767" s="117">
        <v>0.0003950518053746063</v>
      </c>
      <c r="D767" s="112" t="s">
        <v>4760</v>
      </c>
      <c r="E767" s="112" t="b">
        <v>0</v>
      </c>
      <c r="F767" s="112" t="b">
        <v>0</v>
      </c>
      <c r="G767" s="112" t="b">
        <v>0</v>
      </c>
    </row>
    <row r="768" spans="1:7" ht="15">
      <c r="A768" s="112" t="s">
        <v>3838</v>
      </c>
      <c r="B768" s="112">
        <v>3</v>
      </c>
      <c r="C768" s="117">
        <v>0.0003950518053746063</v>
      </c>
      <c r="D768" s="112" t="s">
        <v>4760</v>
      </c>
      <c r="E768" s="112" t="b">
        <v>0</v>
      </c>
      <c r="F768" s="112" t="b">
        <v>0</v>
      </c>
      <c r="G768" s="112" t="b">
        <v>0</v>
      </c>
    </row>
    <row r="769" spans="1:7" ht="15">
      <c r="A769" s="112" t="s">
        <v>3839</v>
      </c>
      <c r="B769" s="112">
        <v>3</v>
      </c>
      <c r="C769" s="117">
        <v>0.0003950518053746063</v>
      </c>
      <c r="D769" s="112" t="s">
        <v>4760</v>
      </c>
      <c r="E769" s="112" t="b">
        <v>0</v>
      </c>
      <c r="F769" s="112" t="b">
        <v>0</v>
      </c>
      <c r="G769" s="112" t="b">
        <v>0</v>
      </c>
    </row>
    <row r="770" spans="1:7" ht="15">
      <c r="A770" s="112" t="s">
        <v>3840</v>
      </c>
      <c r="B770" s="112">
        <v>3</v>
      </c>
      <c r="C770" s="117">
        <v>0.0004338128133111419</v>
      </c>
      <c r="D770" s="112" t="s">
        <v>4760</v>
      </c>
      <c r="E770" s="112" t="b">
        <v>0</v>
      </c>
      <c r="F770" s="112" t="b">
        <v>0</v>
      </c>
      <c r="G770" s="112" t="b">
        <v>0</v>
      </c>
    </row>
    <row r="771" spans="1:7" ht="15">
      <c r="A771" s="112" t="s">
        <v>3841</v>
      </c>
      <c r="B771" s="112">
        <v>3</v>
      </c>
      <c r="C771" s="117">
        <v>0.0005000751940428128</v>
      </c>
      <c r="D771" s="112" t="s">
        <v>4760</v>
      </c>
      <c r="E771" s="112" t="b">
        <v>0</v>
      </c>
      <c r="F771" s="112" t="b">
        <v>0</v>
      </c>
      <c r="G771" s="112" t="b">
        <v>0</v>
      </c>
    </row>
    <row r="772" spans="1:7" ht="15">
      <c r="A772" s="112" t="s">
        <v>3842</v>
      </c>
      <c r="B772" s="112">
        <v>3</v>
      </c>
      <c r="C772" s="117">
        <v>0.0004338128133111419</v>
      </c>
      <c r="D772" s="112" t="s">
        <v>4760</v>
      </c>
      <c r="E772" s="112" t="b">
        <v>0</v>
      </c>
      <c r="F772" s="112" t="b">
        <v>1</v>
      </c>
      <c r="G772" s="112" t="b">
        <v>0</v>
      </c>
    </row>
    <row r="773" spans="1:7" ht="15">
      <c r="A773" s="112" t="s">
        <v>3843</v>
      </c>
      <c r="B773" s="112">
        <v>3</v>
      </c>
      <c r="C773" s="117">
        <v>0.0005000751940428128</v>
      </c>
      <c r="D773" s="112" t="s">
        <v>4760</v>
      </c>
      <c r="E773" s="112" t="b">
        <v>0</v>
      </c>
      <c r="F773" s="112" t="b">
        <v>0</v>
      </c>
      <c r="G773" s="112" t="b">
        <v>0</v>
      </c>
    </row>
    <row r="774" spans="1:7" ht="15">
      <c r="A774" s="112" t="s">
        <v>3844</v>
      </c>
      <c r="B774" s="112">
        <v>3</v>
      </c>
      <c r="C774" s="117">
        <v>0.0004338128133111419</v>
      </c>
      <c r="D774" s="112" t="s">
        <v>4760</v>
      </c>
      <c r="E774" s="112" t="b">
        <v>0</v>
      </c>
      <c r="F774" s="112" t="b">
        <v>0</v>
      </c>
      <c r="G774" s="112" t="b">
        <v>0</v>
      </c>
    </row>
    <row r="775" spans="1:7" ht="15">
      <c r="A775" s="112" t="s">
        <v>3845</v>
      </c>
      <c r="B775" s="112">
        <v>3</v>
      </c>
      <c r="C775" s="117">
        <v>0.0004338128133111419</v>
      </c>
      <c r="D775" s="112" t="s">
        <v>4760</v>
      </c>
      <c r="E775" s="112" t="b">
        <v>0</v>
      </c>
      <c r="F775" s="112" t="b">
        <v>0</v>
      </c>
      <c r="G775" s="112" t="b">
        <v>0</v>
      </c>
    </row>
    <row r="776" spans="1:7" ht="15">
      <c r="A776" s="112" t="s">
        <v>3846</v>
      </c>
      <c r="B776" s="112">
        <v>3</v>
      </c>
      <c r="C776" s="117">
        <v>0.0003950518053746063</v>
      </c>
      <c r="D776" s="112" t="s">
        <v>4760</v>
      </c>
      <c r="E776" s="112" t="b">
        <v>0</v>
      </c>
      <c r="F776" s="112" t="b">
        <v>0</v>
      </c>
      <c r="G776" s="112" t="b">
        <v>0</v>
      </c>
    </row>
    <row r="777" spans="1:7" ht="15">
      <c r="A777" s="112" t="s">
        <v>3847</v>
      </c>
      <c r="B777" s="112">
        <v>3</v>
      </c>
      <c r="C777" s="117">
        <v>0.0004338128133111419</v>
      </c>
      <c r="D777" s="112" t="s">
        <v>4760</v>
      </c>
      <c r="E777" s="112" t="b">
        <v>0</v>
      </c>
      <c r="F777" s="112" t="b">
        <v>0</v>
      </c>
      <c r="G777" s="112" t="b">
        <v>0</v>
      </c>
    </row>
    <row r="778" spans="1:7" ht="15">
      <c r="A778" s="112" t="s">
        <v>3848</v>
      </c>
      <c r="B778" s="112">
        <v>3</v>
      </c>
      <c r="C778" s="117">
        <v>0.0003950518053746063</v>
      </c>
      <c r="D778" s="112" t="s">
        <v>4760</v>
      </c>
      <c r="E778" s="112" t="b">
        <v>0</v>
      </c>
      <c r="F778" s="112" t="b">
        <v>0</v>
      </c>
      <c r="G778" s="112" t="b">
        <v>0</v>
      </c>
    </row>
    <row r="779" spans="1:7" ht="15">
      <c r="A779" s="112" t="s">
        <v>3849</v>
      </c>
      <c r="B779" s="112">
        <v>3</v>
      </c>
      <c r="C779" s="117">
        <v>0.0003950518053746063</v>
      </c>
      <c r="D779" s="112" t="s">
        <v>4760</v>
      </c>
      <c r="E779" s="112" t="b">
        <v>0</v>
      </c>
      <c r="F779" s="112" t="b">
        <v>0</v>
      </c>
      <c r="G779" s="112" t="b">
        <v>0</v>
      </c>
    </row>
    <row r="780" spans="1:7" ht="15">
      <c r="A780" s="112" t="s">
        <v>3850</v>
      </c>
      <c r="B780" s="112">
        <v>3</v>
      </c>
      <c r="C780" s="117">
        <v>0.0004338128133111419</v>
      </c>
      <c r="D780" s="112" t="s">
        <v>4760</v>
      </c>
      <c r="E780" s="112" t="b">
        <v>0</v>
      </c>
      <c r="F780" s="112" t="b">
        <v>0</v>
      </c>
      <c r="G780" s="112" t="b">
        <v>0</v>
      </c>
    </row>
    <row r="781" spans="1:7" ht="15">
      <c r="A781" s="112" t="s">
        <v>3851</v>
      </c>
      <c r="B781" s="112">
        <v>3</v>
      </c>
      <c r="C781" s="117">
        <v>0.0005000751940428128</v>
      </c>
      <c r="D781" s="112" t="s">
        <v>4760</v>
      </c>
      <c r="E781" s="112" t="b">
        <v>0</v>
      </c>
      <c r="F781" s="112" t="b">
        <v>0</v>
      </c>
      <c r="G781" s="112" t="b">
        <v>0</v>
      </c>
    </row>
    <row r="782" spans="1:7" ht="15">
      <c r="A782" s="112" t="s">
        <v>3852</v>
      </c>
      <c r="B782" s="112">
        <v>3</v>
      </c>
      <c r="C782" s="117">
        <v>0.0004338128133111419</v>
      </c>
      <c r="D782" s="112" t="s">
        <v>4760</v>
      </c>
      <c r="E782" s="112" t="b">
        <v>0</v>
      </c>
      <c r="F782" s="112" t="b">
        <v>0</v>
      </c>
      <c r="G782" s="112" t="b">
        <v>0</v>
      </c>
    </row>
    <row r="783" spans="1:7" ht="15">
      <c r="A783" s="112" t="s">
        <v>3853</v>
      </c>
      <c r="B783" s="112">
        <v>3</v>
      </c>
      <c r="C783" s="117">
        <v>0.0003950518053746063</v>
      </c>
      <c r="D783" s="112" t="s">
        <v>4760</v>
      </c>
      <c r="E783" s="112" t="b">
        <v>0</v>
      </c>
      <c r="F783" s="112" t="b">
        <v>0</v>
      </c>
      <c r="G783" s="112" t="b">
        <v>0</v>
      </c>
    </row>
    <row r="784" spans="1:7" ht="15">
      <c r="A784" s="112" t="s">
        <v>3854</v>
      </c>
      <c r="B784" s="112">
        <v>3</v>
      </c>
      <c r="C784" s="117">
        <v>0.0003950518053746063</v>
      </c>
      <c r="D784" s="112" t="s">
        <v>4760</v>
      </c>
      <c r="E784" s="112" t="b">
        <v>0</v>
      </c>
      <c r="F784" s="112" t="b">
        <v>0</v>
      </c>
      <c r="G784" s="112" t="b">
        <v>0</v>
      </c>
    </row>
    <row r="785" spans="1:7" ht="15">
      <c r="A785" s="112" t="s">
        <v>3855</v>
      </c>
      <c r="B785" s="112">
        <v>3</v>
      </c>
      <c r="C785" s="117">
        <v>0.0003950518053746063</v>
      </c>
      <c r="D785" s="112" t="s">
        <v>4760</v>
      </c>
      <c r="E785" s="112" t="b">
        <v>0</v>
      </c>
      <c r="F785" s="112" t="b">
        <v>0</v>
      </c>
      <c r="G785" s="112" t="b">
        <v>0</v>
      </c>
    </row>
    <row r="786" spans="1:7" ht="15">
      <c r="A786" s="112" t="s">
        <v>3856</v>
      </c>
      <c r="B786" s="112">
        <v>3</v>
      </c>
      <c r="C786" s="117">
        <v>0.0003950518053746063</v>
      </c>
      <c r="D786" s="112" t="s">
        <v>4760</v>
      </c>
      <c r="E786" s="112" t="b">
        <v>0</v>
      </c>
      <c r="F786" s="112" t="b">
        <v>0</v>
      </c>
      <c r="G786" s="112" t="b">
        <v>0</v>
      </c>
    </row>
    <row r="787" spans="1:7" ht="15">
      <c r="A787" s="112" t="s">
        <v>3857</v>
      </c>
      <c r="B787" s="112">
        <v>3</v>
      </c>
      <c r="C787" s="117">
        <v>0.0003950518053746063</v>
      </c>
      <c r="D787" s="112" t="s">
        <v>4760</v>
      </c>
      <c r="E787" s="112" t="b">
        <v>0</v>
      </c>
      <c r="F787" s="112" t="b">
        <v>0</v>
      </c>
      <c r="G787" s="112" t="b">
        <v>0</v>
      </c>
    </row>
    <row r="788" spans="1:7" ht="15">
      <c r="A788" s="112" t="s">
        <v>3858</v>
      </c>
      <c r="B788" s="112">
        <v>3</v>
      </c>
      <c r="C788" s="117">
        <v>0.0003950518053746063</v>
      </c>
      <c r="D788" s="112" t="s">
        <v>4760</v>
      </c>
      <c r="E788" s="112" t="b">
        <v>0</v>
      </c>
      <c r="F788" s="112" t="b">
        <v>0</v>
      </c>
      <c r="G788" s="112" t="b">
        <v>0</v>
      </c>
    </row>
    <row r="789" spans="1:7" ht="15">
      <c r="A789" s="112" t="s">
        <v>3859</v>
      </c>
      <c r="B789" s="112">
        <v>3</v>
      </c>
      <c r="C789" s="117">
        <v>0.0004338128133111419</v>
      </c>
      <c r="D789" s="112" t="s">
        <v>4760</v>
      </c>
      <c r="E789" s="112" t="b">
        <v>0</v>
      </c>
      <c r="F789" s="112" t="b">
        <v>0</v>
      </c>
      <c r="G789" s="112" t="b">
        <v>0</v>
      </c>
    </row>
    <row r="790" spans="1:7" ht="15">
      <c r="A790" s="112" t="s">
        <v>3860</v>
      </c>
      <c r="B790" s="112">
        <v>3</v>
      </c>
      <c r="C790" s="117">
        <v>0.0004338128133111419</v>
      </c>
      <c r="D790" s="112" t="s">
        <v>4760</v>
      </c>
      <c r="E790" s="112" t="b">
        <v>0</v>
      </c>
      <c r="F790" s="112" t="b">
        <v>0</v>
      </c>
      <c r="G790" s="112" t="b">
        <v>0</v>
      </c>
    </row>
    <row r="791" spans="1:7" ht="15">
      <c r="A791" s="112" t="s">
        <v>3861</v>
      </c>
      <c r="B791" s="112">
        <v>3</v>
      </c>
      <c r="C791" s="117">
        <v>0.0003950518053746063</v>
      </c>
      <c r="D791" s="112" t="s">
        <v>4760</v>
      </c>
      <c r="E791" s="112" t="b">
        <v>0</v>
      </c>
      <c r="F791" s="112" t="b">
        <v>0</v>
      </c>
      <c r="G791" s="112" t="b">
        <v>0</v>
      </c>
    </row>
    <row r="792" spans="1:7" ht="15">
      <c r="A792" s="112" t="s">
        <v>3862</v>
      </c>
      <c r="B792" s="112">
        <v>3</v>
      </c>
      <c r="C792" s="117">
        <v>0.0004338128133111419</v>
      </c>
      <c r="D792" s="112" t="s">
        <v>4760</v>
      </c>
      <c r="E792" s="112" t="b">
        <v>0</v>
      </c>
      <c r="F792" s="112" t="b">
        <v>0</v>
      </c>
      <c r="G792" s="112" t="b">
        <v>0</v>
      </c>
    </row>
    <row r="793" spans="1:7" ht="15">
      <c r="A793" s="112" t="s">
        <v>3863</v>
      </c>
      <c r="B793" s="112">
        <v>3</v>
      </c>
      <c r="C793" s="117">
        <v>0.0003950518053746063</v>
      </c>
      <c r="D793" s="112" t="s">
        <v>4760</v>
      </c>
      <c r="E793" s="112" t="b">
        <v>0</v>
      </c>
      <c r="F793" s="112" t="b">
        <v>0</v>
      </c>
      <c r="G793" s="112" t="b">
        <v>0</v>
      </c>
    </row>
    <row r="794" spans="1:7" ht="15">
      <c r="A794" s="112" t="s">
        <v>3864</v>
      </c>
      <c r="B794" s="112">
        <v>3</v>
      </c>
      <c r="C794" s="117">
        <v>0.0003950518053746063</v>
      </c>
      <c r="D794" s="112" t="s">
        <v>4760</v>
      </c>
      <c r="E794" s="112" t="b">
        <v>0</v>
      </c>
      <c r="F794" s="112" t="b">
        <v>0</v>
      </c>
      <c r="G794" s="112" t="b">
        <v>0</v>
      </c>
    </row>
    <row r="795" spans="1:7" ht="15">
      <c r="A795" s="112" t="s">
        <v>3865</v>
      </c>
      <c r="B795" s="112">
        <v>3</v>
      </c>
      <c r="C795" s="117">
        <v>0.0003950518053746063</v>
      </c>
      <c r="D795" s="112" t="s">
        <v>4760</v>
      </c>
      <c r="E795" s="112" t="b">
        <v>0</v>
      </c>
      <c r="F795" s="112" t="b">
        <v>0</v>
      </c>
      <c r="G795" s="112" t="b">
        <v>0</v>
      </c>
    </row>
    <row r="796" spans="1:7" ht="15">
      <c r="A796" s="112" t="s">
        <v>3866</v>
      </c>
      <c r="B796" s="112">
        <v>3</v>
      </c>
      <c r="C796" s="117">
        <v>0.0003950518053746063</v>
      </c>
      <c r="D796" s="112" t="s">
        <v>4760</v>
      </c>
      <c r="E796" s="112" t="b">
        <v>0</v>
      </c>
      <c r="F796" s="112" t="b">
        <v>0</v>
      </c>
      <c r="G796" s="112" t="b">
        <v>0</v>
      </c>
    </row>
    <row r="797" spans="1:7" ht="15">
      <c r="A797" s="112" t="s">
        <v>3867</v>
      </c>
      <c r="B797" s="112">
        <v>3</v>
      </c>
      <c r="C797" s="117">
        <v>0.0003950518053746063</v>
      </c>
      <c r="D797" s="112" t="s">
        <v>4760</v>
      </c>
      <c r="E797" s="112" t="b">
        <v>0</v>
      </c>
      <c r="F797" s="112" t="b">
        <v>0</v>
      </c>
      <c r="G797" s="112" t="b">
        <v>0</v>
      </c>
    </row>
    <row r="798" spans="1:7" ht="15">
      <c r="A798" s="112" t="s">
        <v>3868</v>
      </c>
      <c r="B798" s="112">
        <v>3</v>
      </c>
      <c r="C798" s="117">
        <v>0.0003950518053746063</v>
      </c>
      <c r="D798" s="112" t="s">
        <v>4760</v>
      </c>
      <c r="E798" s="112" t="b">
        <v>0</v>
      </c>
      <c r="F798" s="112" t="b">
        <v>0</v>
      </c>
      <c r="G798" s="112" t="b">
        <v>0</v>
      </c>
    </row>
    <row r="799" spans="1:7" ht="15">
      <c r="A799" s="112" t="s">
        <v>3869</v>
      </c>
      <c r="B799" s="112">
        <v>3</v>
      </c>
      <c r="C799" s="117">
        <v>0.0003950518053746063</v>
      </c>
      <c r="D799" s="112" t="s">
        <v>4760</v>
      </c>
      <c r="E799" s="112" t="b">
        <v>0</v>
      </c>
      <c r="F799" s="112" t="b">
        <v>0</v>
      </c>
      <c r="G799" s="112" t="b">
        <v>0</v>
      </c>
    </row>
    <row r="800" spans="1:7" ht="15">
      <c r="A800" s="112" t="s">
        <v>3870</v>
      </c>
      <c r="B800" s="112">
        <v>3</v>
      </c>
      <c r="C800" s="117">
        <v>0.0004338128133111419</v>
      </c>
      <c r="D800" s="112" t="s">
        <v>4760</v>
      </c>
      <c r="E800" s="112" t="b">
        <v>0</v>
      </c>
      <c r="F800" s="112" t="b">
        <v>0</v>
      </c>
      <c r="G800" s="112" t="b">
        <v>0</v>
      </c>
    </row>
    <row r="801" spans="1:7" ht="15">
      <c r="A801" s="112" t="s">
        <v>3871</v>
      </c>
      <c r="B801" s="112">
        <v>3</v>
      </c>
      <c r="C801" s="117">
        <v>0.0003950518053746063</v>
      </c>
      <c r="D801" s="112" t="s">
        <v>4760</v>
      </c>
      <c r="E801" s="112" t="b">
        <v>0</v>
      </c>
      <c r="F801" s="112" t="b">
        <v>0</v>
      </c>
      <c r="G801" s="112" t="b">
        <v>0</v>
      </c>
    </row>
    <row r="802" spans="1:7" ht="15">
      <c r="A802" s="112" t="s">
        <v>3872</v>
      </c>
      <c r="B802" s="112">
        <v>3</v>
      </c>
      <c r="C802" s="117">
        <v>0.0003950518053746063</v>
      </c>
      <c r="D802" s="112" t="s">
        <v>4760</v>
      </c>
      <c r="E802" s="112" t="b">
        <v>0</v>
      </c>
      <c r="F802" s="112" t="b">
        <v>0</v>
      </c>
      <c r="G802" s="112" t="b">
        <v>0</v>
      </c>
    </row>
    <row r="803" spans="1:7" ht="15">
      <c r="A803" s="112" t="s">
        <v>3873</v>
      </c>
      <c r="B803" s="112">
        <v>3</v>
      </c>
      <c r="C803" s="117">
        <v>0.0003950518053746063</v>
      </c>
      <c r="D803" s="112" t="s">
        <v>4760</v>
      </c>
      <c r="E803" s="112" t="b">
        <v>0</v>
      </c>
      <c r="F803" s="112" t="b">
        <v>0</v>
      </c>
      <c r="G803" s="112" t="b">
        <v>0</v>
      </c>
    </row>
    <row r="804" spans="1:7" ht="15">
      <c r="A804" s="112" t="s">
        <v>3874</v>
      </c>
      <c r="B804" s="112">
        <v>3</v>
      </c>
      <c r="C804" s="117">
        <v>0.0003950518053746063</v>
      </c>
      <c r="D804" s="112" t="s">
        <v>4760</v>
      </c>
      <c r="E804" s="112" t="b">
        <v>0</v>
      </c>
      <c r="F804" s="112" t="b">
        <v>1</v>
      </c>
      <c r="G804" s="112" t="b">
        <v>0</v>
      </c>
    </row>
    <row r="805" spans="1:7" ht="15">
      <c r="A805" s="112" t="s">
        <v>3875</v>
      </c>
      <c r="B805" s="112">
        <v>3</v>
      </c>
      <c r="C805" s="117">
        <v>0.0003950518053746063</v>
      </c>
      <c r="D805" s="112" t="s">
        <v>4760</v>
      </c>
      <c r="E805" s="112" t="b">
        <v>0</v>
      </c>
      <c r="F805" s="112" t="b">
        <v>0</v>
      </c>
      <c r="G805" s="112" t="b">
        <v>0</v>
      </c>
    </row>
    <row r="806" spans="1:7" ht="15">
      <c r="A806" s="112" t="s">
        <v>3876</v>
      </c>
      <c r="B806" s="112">
        <v>3</v>
      </c>
      <c r="C806" s="117">
        <v>0.0003950518053746063</v>
      </c>
      <c r="D806" s="112" t="s">
        <v>4760</v>
      </c>
      <c r="E806" s="112" t="b">
        <v>0</v>
      </c>
      <c r="F806" s="112" t="b">
        <v>0</v>
      </c>
      <c r="G806" s="112" t="b">
        <v>0</v>
      </c>
    </row>
    <row r="807" spans="1:7" ht="15">
      <c r="A807" s="112" t="s">
        <v>3877</v>
      </c>
      <c r="B807" s="112">
        <v>3</v>
      </c>
      <c r="C807" s="117">
        <v>0.0004338128133111419</v>
      </c>
      <c r="D807" s="112" t="s">
        <v>4760</v>
      </c>
      <c r="E807" s="112" t="b">
        <v>0</v>
      </c>
      <c r="F807" s="112" t="b">
        <v>0</v>
      </c>
      <c r="G807" s="112" t="b">
        <v>0</v>
      </c>
    </row>
    <row r="808" spans="1:7" ht="15">
      <c r="A808" s="112" t="s">
        <v>3878</v>
      </c>
      <c r="B808" s="112">
        <v>3</v>
      </c>
      <c r="C808" s="117">
        <v>0.0003950518053746063</v>
      </c>
      <c r="D808" s="112" t="s">
        <v>4760</v>
      </c>
      <c r="E808" s="112" t="b">
        <v>0</v>
      </c>
      <c r="F808" s="112" t="b">
        <v>0</v>
      </c>
      <c r="G808" s="112" t="b">
        <v>0</v>
      </c>
    </row>
    <row r="809" spans="1:7" ht="15">
      <c r="A809" s="112" t="s">
        <v>3879</v>
      </c>
      <c r="B809" s="112">
        <v>3</v>
      </c>
      <c r="C809" s="117">
        <v>0.0003950518053746063</v>
      </c>
      <c r="D809" s="112" t="s">
        <v>4760</v>
      </c>
      <c r="E809" s="112" t="b">
        <v>0</v>
      </c>
      <c r="F809" s="112" t="b">
        <v>0</v>
      </c>
      <c r="G809" s="112" t="b">
        <v>0</v>
      </c>
    </row>
    <row r="810" spans="1:7" ht="15">
      <c r="A810" s="112" t="s">
        <v>3880</v>
      </c>
      <c r="B810" s="112">
        <v>3</v>
      </c>
      <c r="C810" s="117">
        <v>0.0003950518053746063</v>
      </c>
      <c r="D810" s="112" t="s">
        <v>4760</v>
      </c>
      <c r="E810" s="112" t="b">
        <v>0</v>
      </c>
      <c r="F810" s="112" t="b">
        <v>0</v>
      </c>
      <c r="G810" s="112" t="b">
        <v>0</v>
      </c>
    </row>
    <row r="811" spans="1:7" ht="15">
      <c r="A811" s="112" t="s">
        <v>3881</v>
      </c>
      <c r="B811" s="112">
        <v>3</v>
      </c>
      <c r="C811" s="117">
        <v>0.0003950518053746063</v>
      </c>
      <c r="D811" s="112" t="s">
        <v>4760</v>
      </c>
      <c r="E811" s="112" t="b">
        <v>0</v>
      </c>
      <c r="F811" s="112" t="b">
        <v>0</v>
      </c>
      <c r="G811" s="112" t="b">
        <v>0</v>
      </c>
    </row>
    <row r="812" spans="1:7" ht="15">
      <c r="A812" s="112" t="s">
        <v>3882</v>
      </c>
      <c r="B812" s="112">
        <v>3</v>
      </c>
      <c r="C812" s="117">
        <v>0.0004338128133111419</v>
      </c>
      <c r="D812" s="112" t="s">
        <v>4760</v>
      </c>
      <c r="E812" s="112" t="b">
        <v>0</v>
      </c>
      <c r="F812" s="112" t="b">
        <v>0</v>
      </c>
      <c r="G812" s="112" t="b">
        <v>0</v>
      </c>
    </row>
    <row r="813" spans="1:7" ht="15">
      <c r="A813" s="112" t="s">
        <v>3883</v>
      </c>
      <c r="B813" s="112">
        <v>3</v>
      </c>
      <c r="C813" s="117">
        <v>0.0004338128133111419</v>
      </c>
      <c r="D813" s="112" t="s">
        <v>4760</v>
      </c>
      <c r="E813" s="112" t="b">
        <v>0</v>
      </c>
      <c r="F813" s="112" t="b">
        <v>0</v>
      </c>
      <c r="G813" s="112" t="b">
        <v>0</v>
      </c>
    </row>
    <row r="814" spans="1:7" ht="15">
      <c r="A814" s="112" t="s">
        <v>3884</v>
      </c>
      <c r="B814" s="112">
        <v>3</v>
      </c>
      <c r="C814" s="117">
        <v>0.0003950518053746063</v>
      </c>
      <c r="D814" s="112" t="s">
        <v>4760</v>
      </c>
      <c r="E814" s="112" t="b">
        <v>0</v>
      </c>
      <c r="F814" s="112" t="b">
        <v>0</v>
      </c>
      <c r="G814" s="112" t="b">
        <v>0</v>
      </c>
    </row>
    <row r="815" spans="1:7" ht="15">
      <c r="A815" s="112" t="s">
        <v>3885</v>
      </c>
      <c r="B815" s="112">
        <v>3</v>
      </c>
      <c r="C815" s="117">
        <v>0.0005000751940428128</v>
      </c>
      <c r="D815" s="112" t="s">
        <v>4760</v>
      </c>
      <c r="E815" s="112" t="b">
        <v>0</v>
      </c>
      <c r="F815" s="112" t="b">
        <v>0</v>
      </c>
      <c r="G815" s="112" t="b">
        <v>0</v>
      </c>
    </row>
    <row r="816" spans="1:7" ht="15">
      <c r="A816" s="112" t="s">
        <v>3886</v>
      </c>
      <c r="B816" s="112">
        <v>3</v>
      </c>
      <c r="C816" s="117">
        <v>0.0005000751940428128</v>
      </c>
      <c r="D816" s="112" t="s">
        <v>4760</v>
      </c>
      <c r="E816" s="112" t="b">
        <v>0</v>
      </c>
      <c r="F816" s="112" t="b">
        <v>0</v>
      </c>
      <c r="G816" s="112" t="b">
        <v>0</v>
      </c>
    </row>
    <row r="817" spans="1:7" ht="15">
      <c r="A817" s="112" t="s">
        <v>3887</v>
      </c>
      <c r="B817" s="112">
        <v>3</v>
      </c>
      <c r="C817" s="117">
        <v>0.0005000751940428128</v>
      </c>
      <c r="D817" s="112" t="s">
        <v>4760</v>
      </c>
      <c r="E817" s="112" t="b">
        <v>0</v>
      </c>
      <c r="F817" s="112" t="b">
        <v>0</v>
      </c>
      <c r="G817" s="112" t="b">
        <v>0</v>
      </c>
    </row>
    <row r="818" spans="1:7" ht="15">
      <c r="A818" s="112" t="s">
        <v>3888</v>
      </c>
      <c r="B818" s="112">
        <v>3</v>
      </c>
      <c r="C818" s="117">
        <v>0.0005000751940428128</v>
      </c>
      <c r="D818" s="112" t="s">
        <v>4760</v>
      </c>
      <c r="E818" s="112" t="b">
        <v>0</v>
      </c>
      <c r="F818" s="112" t="b">
        <v>0</v>
      </c>
      <c r="G818" s="112" t="b">
        <v>0</v>
      </c>
    </row>
    <row r="819" spans="1:7" ht="15">
      <c r="A819" s="112" t="s">
        <v>3889</v>
      </c>
      <c r="B819" s="112">
        <v>3</v>
      </c>
      <c r="C819" s="117">
        <v>0.0003950518053746063</v>
      </c>
      <c r="D819" s="112" t="s">
        <v>4760</v>
      </c>
      <c r="E819" s="112" t="b">
        <v>0</v>
      </c>
      <c r="F819" s="112" t="b">
        <v>0</v>
      </c>
      <c r="G819" s="112" t="b">
        <v>0</v>
      </c>
    </row>
    <row r="820" spans="1:7" ht="15">
      <c r="A820" s="112" t="s">
        <v>3890</v>
      </c>
      <c r="B820" s="112">
        <v>3</v>
      </c>
      <c r="C820" s="117">
        <v>0.0005000751940428128</v>
      </c>
      <c r="D820" s="112" t="s">
        <v>4760</v>
      </c>
      <c r="E820" s="112" t="b">
        <v>0</v>
      </c>
      <c r="F820" s="112" t="b">
        <v>0</v>
      </c>
      <c r="G820" s="112" t="b">
        <v>0</v>
      </c>
    </row>
    <row r="821" spans="1:7" ht="15">
      <c r="A821" s="112" t="s">
        <v>3891</v>
      </c>
      <c r="B821" s="112">
        <v>3</v>
      </c>
      <c r="C821" s="117">
        <v>0.0005000751940428128</v>
      </c>
      <c r="D821" s="112" t="s">
        <v>4760</v>
      </c>
      <c r="E821" s="112" t="b">
        <v>0</v>
      </c>
      <c r="F821" s="112" t="b">
        <v>0</v>
      </c>
      <c r="G821" s="112" t="b">
        <v>0</v>
      </c>
    </row>
    <row r="822" spans="1:7" ht="15">
      <c r="A822" s="112" t="s">
        <v>3892</v>
      </c>
      <c r="B822" s="112">
        <v>3</v>
      </c>
      <c r="C822" s="117">
        <v>0.0004338128133111419</v>
      </c>
      <c r="D822" s="112" t="s">
        <v>4760</v>
      </c>
      <c r="E822" s="112" t="b">
        <v>0</v>
      </c>
      <c r="F822" s="112" t="b">
        <v>0</v>
      </c>
      <c r="G822" s="112" t="b">
        <v>0</v>
      </c>
    </row>
    <row r="823" spans="1:7" ht="15">
      <c r="A823" s="112" t="s">
        <v>3893</v>
      </c>
      <c r="B823" s="112">
        <v>3</v>
      </c>
      <c r="C823" s="117">
        <v>0.0005000751940428128</v>
      </c>
      <c r="D823" s="112" t="s">
        <v>4760</v>
      </c>
      <c r="E823" s="112" t="b">
        <v>0</v>
      </c>
      <c r="F823" s="112" t="b">
        <v>0</v>
      </c>
      <c r="G823" s="112" t="b">
        <v>0</v>
      </c>
    </row>
    <row r="824" spans="1:7" ht="15">
      <c r="A824" s="112" t="s">
        <v>3894</v>
      </c>
      <c r="B824" s="112">
        <v>3</v>
      </c>
      <c r="C824" s="117">
        <v>0.0004338128133111419</v>
      </c>
      <c r="D824" s="112" t="s">
        <v>4760</v>
      </c>
      <c r="E824" s="112" t="b">
        <v>0</v>
      </c>
      <c r="F824" s="112" t="b">
        <v>0</v>
      </c>
      <c r="G824" s="112" t="b">
        <v>0</v>
      </c>
    </row>
    <row r="825" spans="1:7" ht="15">
      <c r="A825" s="112" t="s">
        <v>3895</v>
      </c>
      <c r="B825" s="112">
        <v>3</v>
      </c>
      <c r="C825" s="117">
        <v>0.0004338128133111419</v>
      </c>
      <c r="D825" s="112" t="s">
        <v>4760</v>
      </c>
      <c r="E825" s="112" t="b">
        <v>0</v>
      </c>
      <c r="F825" s="112" t="b">
        <v>0</v>
      </c>
      <c r="G825" s="112" t="b">
        <v>0</v>
      </c>
    </row>
    <row r="826" spans="1:7" ht="15">
      <c r="A826" s="112" t="s">
        <v>3896</v>
      </c>
      <c r="B826" s="112">
        <v>3</v>
      </c>
      <c r="C826" s="117">
        <v>0.0003950518053746063</v>
      </c>
      <c r="D826" s="112" t="s">
        <v>4760</v>
      </c>
      <c r="E826" s="112" t="b">
        <v>0</v>
      </c>
      <c r="F826" s="112" t="b">
        <v>0</v>
      </c>
      <c r="G826" s="112" t="b">
        <v>0</v>
      </c>
    </row>
    <row r="827" spans="1:7" ht="15">
      <c r="A827" s="112" t="s">
        <v>3897</v>
      </c>
      <c r="B827" s="112">
        <v>3</v>
      </c>
      <c r="C827" s="117">
        <v>0.0003950518053746063</v>
      </c>
      <c r="D827" s="112" t="s">
        <v>4760</v>
      </c>
      <c r="E827" s="112" t="b">
        <v>0</v>
      </c>
      <c r="F827" s="112" t="b">
        <v>0</v>
      </c>
      <c r="G827" s="112" t="b">
        <v>0</v>
      </c>
    </row>
    <row r="828" spans="1:7" ht="15">
      <c r="A828" s="112" t="s">
        <v>3898</v>
      </c>
      <c r="B828" s="112">
        <v>3</v>
      </c>
      <c r="C828" s="117">
        <v>0.0003950518053746063</v>
      </c>
      <c r="D828" s="112" t="s">
        <v>4760</v>
      </c>
      <c r="E828" s="112" t="b">
        <v>0</v>
      </c>
      <c r="F828" s="112" t="b">
        <v>0</v>
      </c>
      <c r="G828" s="112" t="b">
        <v>0</v>
      </c>
    </row>
    <row r="829" spans="1:7" ht="15">
      <c r="A829" s="112" t="s">
        <v>3899</v>
      </c>
      <c r="B829" s="112">
        <v>3</v>
      </c>
      <c r="C829" s="117">
        <v>0.0003950518053746063</v>
      </c>
      <c r="D829" s="112" t="s">
        <v>4760</v>
      </c>
      <c r="E829" s="112" t="b">
        <v>1</v>
      </c>
      <c r="F829" s="112" t="b">
        <v>0</v>
      </c>
      <c r="G829" s="112" t="b">
        <v>0</v>
      </c>
    </row>
    <row r="830" spans="1:7" ht="15">
      <c r="A830" s="112" t="s">
        <v>3900</v>
      </c>
      <c r="B830" s="112">
        <v>3</v>
      </c>
      <c r="C830" s="117">
        <v>0.0004338128133111419</v>
      </c>
      <c r="D830" s="112" t="s">
        <v>4760</v>
      </c>
      <c r="E830" s="112" t="b">
        <v>0</v>
      </c>
      <c r="F830" s="112" t="b">
        <v>0</v>
      </c>
      <c r="G830" s="112" t="b">
        <v>0</v>
      </c>
    </row>
    <row r="831" spans="1:7" ht="15">
      <c r="A831" s="112" t="s">
        <v>3901</v>
      </c>
      <c r="B831" s="112">
        <v>3</v>
      </c>
      <c r="C831" s="117">
        <v>0.0003950518053746063</v>
      </c>
      <c r="D831" s="112" t="s">
        <v>4760</v>
      </c>
      <c r="E831" s="112" t="b">
        <v>0</v>
      </c>
      <c r="F831" s="112" t="b">
        <v>0</v>
      </c>
      <c r="G831" s="112" t="b">
        <v>0</v>
      </c>
    </row>
    <row r="832" spans="1:7" ht="15">
      <c r="A832" s="112" t="s">
        <v>3902</v>
      </c>
      <c r="B832" s="112">
        <v>3</v>
      </c>
      <c r="C832" s="117">
        <v>0.0003950518053746063</v>
      </c>
      <c r="D832" s="112" t="s">
        <v>4760</v>
      </c>
      <c r="E832" s="112" t="b">
        <v>0</v>
      </c>
      <c r="F832" s="112" t="b">
        <v>0</v>
      </c>
      <c r="G832" s="112" t="b">
        <v>0</v>
      </c>
    </row>
    <row r="833" spans="1:7" ht="15">
      <c r="A833" s="112" t="s">
        <v>3903</v>
      </c>
      <c r="B833" s="112">
        <v>3</v>
      </c>
      <c r="C833" s="117">
        <v>0.0003950518053746063</v>
      </c>
      <c r="D833" s="112" t="s">
        <v>4760</v>
      </c>
      <c r="E833" s="112" t="b">
        <v>0</v>
      </c>
      <c r="F833" s="112" t="b">
        <v>0</v>
      </c>
      <c r="G833" s="112" t="b">
        <v>0</v>
      </c>
    </row>
    <row r="834" spans="1:7" ht="15">
      <c r="A834" s="112" t="s">
        <v>3904</v>
      </c>
      <c r="B834" s="112">
        <v>3</v>
      </c>
      <c r="C834" s="117">
        <v>0.0004338128133111419</v>
      </c>
      <c r="D834" s="112" t="s">
        <v>4760</v>
      </c>
      <c r="E834" s="112" t="b">
        <v>0</v>
      </c>
      <c r="F834" s="112" t="b">
        <v>0</v>
      </c>
      <c r="G834" s="112" t="b">
        <v>0</v>
      </c>
    </row>
    <row r="835" spans="1:7" ht="15">
      <c r="A835" s="112" t="s">
        <v>3905</v>
      </c>
      <c r="B835" s="112">
        <v>3</v>
      </c>
      <c r="C835" s="117">
        <v>0.0003950518053746063</v>
      </c>
      <c r="D835" s="112" t="s">
        <v>4760</v>
      </c>
      <c r="E835" s="112" t="b">
        <v>0</v>
      </c>
      <c r="F835" s="112" t="b">
        <v>0</v>
      </c>
      <c r="G835" s="112" t="b">
        <v>0</v>
      </c>
    </row>
    <row r="836" spans="1:7" ht="15">
      <c r="A836" s="112" t="s">
        <v>3906</v>
      </c>
      <c r="B836" s="112">
        <v>3</v>
      </c>
      <c r="C836" s="117">
        <v>0.0004338128133111419</v>
      </c>
      <c r="D836" s="112" t="s">
        <v>4760</v>
      </c>
      <c r="E836" s="112" t="b">
        <v>0</v>
      </c>
      <c r="F836" s="112" t="b">
        <v>0</v>
      </c>
      <c r="G836" s="112" t="b">
        <v>0</v>
      </c>
    </row>
    <row r="837" spans="1:7" ht="15">
      <c r="A837" s="112" t="s">
        <v>3907</v>
      </c>
      <c r="B837" s="112">
        <v>3</v>
      </c>
      <c r="C837" s="117">
        <v>0.0003950518053746063</v>
      </c>
      <c r="D837" s="112" t="s">
        <v>4760</v>
      </c>
      <c r="E837" s="112" t="b">
        <v>0</v>
      </c>
      <c r="F837" s="112" t="b">
        <v>0</v>
      </c>
      <c r="G837" s="112" t="b">
        <v>0</v>
      </c>
    </row>
    <row r="838" spans="1:7" ht="15">
      <c r="A838" s="112" t="s">
        <v>3908</v>
      </c>
      <c r="B838" s="112">
        <v>3</v>
      </c>
      <c r="C838" s="117">
        <v>0.0004338128133111419</v>
      </c>
      <c r="D838" s="112" t="s">
        <v>4760</v>
      </c>
      <c r="E838" s="112" t="b">
        <v>0</v>
      </c>
      <c r="F838" s="112" t="b">
        <v>0</v>
      </c>
      <c r="G838" s="112" t="b">
        <v>0</v>
      </c>
    </row>
    <row r="839" spans="1:7" ht="15">
      <c r="A839" s="112" t="s">
        <v>3909</v>
      </c>
      <c r="B839" s="112">
        <v>3</v>
      </c>
      <c r="C839" s="117">
        <v>0.0003950518053746063</v>
      </c>
      <c r="D839" s="112" t="s">
        <v>4760</v>
      </c>
      <c r="E839" s="112" t="b">
        <v>0</v>
      </c>
      <c r="F839" s="112" t="b">
        <v>0</v>
      </c>
      <c r="G839" s="112" t="b">
        <v>0</v>
      </c>
    </row>
    <row r="840" spans="1:7" ht="15">
      <c r="A840" s="112" t="s">
        <v>3910</v>
      </c>
      <c r="B840" s="112">
        <v>3</v>
      </c>
      <c r="C840" s="117">
        <v>0.0003950518053746063</v>
      </c>
      <c r="D840" s="112" t="s">
        <v>4760</v>
      </c>
      <c r="E840" s="112" t="b">
        <v>0</v>
      </c>
      <c r="F840" s="112" t="b">
        <v>0</v>
      </c>
      <c r="G840" s="112" t="b">
        <v>0</v>
      </c>
    </row>
    <row r="841" spans="1:7" ht="15">
      <c r="A841" s="112" t="s">
        <v>3911</v>
      </c>
      <c r="B841" s="112">
        <v>3</v>
      </c>
      <c r="C841" s="117">
        <v>0.0003950518053746063</v>
      </c>
      <c r="D841" s="112" t="s">
        <v>4760</v>
      </c>
      <c r="E841" s="112" t="b">
        <v>0</v>
      </c>
      <c r="F841" s="112" t="b">
        <v>0</v>
      </c>
      <c r="G841" s="112" t="b">
        <v>0</v>
      </c>
    </row>
    <row r="842" spans="1:7" ht="15">
      <c r="A842" s="112" t="s">
        <v>3912</v>
      </c>
      <c r="B842" s="112">
        <v>3</v>
      </c>
      <c r="C842" s="117">
        <v>0.0003950518053746063</v>
      </c>
      <c r="D842" s="112" t="s">
        <v>4760</v>
      </c>
      <c r="E842" s="112" t="b">
        <v>0</v>
      </c>
      <c r="F842" s="112" t="b">
        <v>0</v>
      </c>
      <c r="G842" s="112" t="b">
        <v>0</v>
      </c>
    </row>
    <row r="843" spans="1:7" ht="15">
      <c r="A843" s="112" t="s">
        <v>3913</v>
      </c>
      <c r="B843" s="112">
        <v>3</v>
      </c>
      <c r="C843" s="117">
        <v>0.0003950518053746063</v>
      </c>
      <c r="D843" s="112" t="s">
        <v>4760</v>
      </c>
      <c r="E843" s="112" t="b">
        <v>0</v>
      </c>
      <c r="F843" s="112" t="b">
        <v>0</v>
      </c>
      <c r="G843" s="112" t="b">
        <v>0</v>
      </c>
    </row>
    <row r="844" spans="1:7" ht="15">
      <c r="A844" s="112" t="s">
        <v>3914</v>
      </c>
      <c r="B844" s="112">
        <v>3</v>
      </c>
      <c r="C844" s="117">
        <v>0.0005000751940428128</v>
      </c>
      <c r="D844" s="112" t="s">
        <v>4760</v>
      </c>
      <c r="E844" s="112" t="b">
        <v>0</v>
      </c>
      <c r="F844" s="112" t="b">
        <v>0</v>
      </c>
      <c r="G844" s="112" t="b">
        <v>0</v>
      </c>
    </row>
    <row r="845" spans="1:7" ht="15">
      <c r="A845" s="112" t="s">
        <v>3915</v>
      </c>
      <c r="B845" s="112">
        <v>3</v>
      </c>
      <c r="C845" s="117">
        <v>0.0003950518053746063</v>
      </c>
      <c r="D845" s="112" t="s">
        <v>4760</v>
      </c>
      <c r="E845" s="112" t="b">
        <v>0</v>
      </c>
      <c r="F845" s="112" t="b">
        <v>0</v>
      </c>
      <c r="G845" s="112" t="b">
        <v>0</v>
      </c>
    </row>
    <row r="846" spans="1:7" ht="15">
      <c r="A846" s="112" t="s">
        <v>3916</v>
      </c>
      <c r="B846" s="112">
        <v>3</v>
      </c>
      <c r="C846" s="117">
        <v>0.0003950518053746063</v>
      </c>
      <c r="D846" s="112" t="s">
        <v>4760</v>
      </c>
      <c r="E846" s="112" t="b">
        <v>0</v>
      </c>
      <c r="F846" s="112" t="b">
        <v>0</v>
      </c>
      <c r="G846" s="112" t="b">
        <v>0</v>
      </c>
    </row>
    <row r="847" spans="1:7" ht="15">
      <c r="A847" s="112" t="s">
        <v>3917</v>
      </c>
      <c r="B847" s="112">
        <v>3</v>
      </c>
      <c r="C847" s="117">
        <v>0.0003950518053746063</v>
      </c>
      <c r="D847" s="112" t="s">
        <v>4760</v>
      </c>
      <c r="E847" s="112" t="b">
        <v>0</v>
      </c>
      <c r="F847" s="112" t="b">
        <v>0</v>
      </c>
      <c r="G847" s="112" t="b">
        <v>0</v>
      </c>
    </row>
    <row r="848" spans="1:7" ht="15">
      <c r="A848" s="112" t="s">
        <v>3918</v>
      </c>
      <c r="B848" s="112">
        <v>3</v>
      </c>
      <c r="C848" s="117">
        <v>0.0004338128133111419</v>
      </c>
      <c r="D848" s="112" t="s">
        <v>4760</v>
      </c>
      <c r="E848" s="112" t="b">
        <v>0</v>
      </c>
      <c r="F848" s="112" t="b">
        <v>0</v>
      </c>
      <c r="G848" s="112" t="b">
        <v>0</v>
      </c>
    </row>
    <row r="849" spans="1:7" ht="15">
      <c r="A849" s="112" t="s">
        <v>3919</v>
      </c>
      <c r="B849" s="112">
        <v>3</v>
      </c>
      <c r="C849" s="117">
        <v>0.0003950518053746063</v>
      </c>
      <c r="D849" s="112" t="s">
        <v>4760</v>
      </c>
      <c r="E849" s="112" t="b">
        <v>0</v>
      </c>
      <c r="F849" s="112" t="b">
        <v>0</v>
      </c>
      <c r="G849" s="112" t="b">
        <v>0</v>
      </c>
    </row>
    <row r="850" spans="1:7" ht="15">
      <c r="A850" s="112" t="s">
        <v>3920</v>
      </c>
      <c r="B850" s="112">
        <v>3</v>
      </c>
      <c r="C850" s="117">
        <v>0.0003950518053746063</v>
      </c>
      <c r="D850" s="112" t="s">
        <v>4760</v>
      </c>
      <c r="E850" s="112" t="b">
        <v>0</v>
      </c>
      <c r="F850" s="112" t="b">
        <v>0</v>
      </c>
      <c r="G850" s="112" t="b">
        <v>0</v>
      </c>
    </row>
    <row r="851" spans="1:7" ht="15">
      <c r="A851" s="112" t="s">
        <v>3921</v>
      </c>
      <c r="B851" s="112">
        <v>3</v>
      </c>
      <c r="C851" s="117">
        <v>0.0004338128133111419</v>
      </c>
      <c r="D851" s="112" t="s">
        <v>4760</v>
      </c>
      <c r="E851" s="112" t="b">
        <v>0</v>
      </c>
      <c r="F851" s="112" t="b">
        <v>0</v>
      </c>
      <c r="G851" s="112" t="b">
        <v>0</v>
      </c>
    </row>
    <row r="852" spans="1:7" ht="15">
      <c r="A852" s="112" t="s">
        <v>3922</v>
      </c>
      <c r="B852" s="112">
        <v>3</v>
      </c>
      <c r="C852" s="117">
        <v>0.0003950518053746063</v>
      </c>
      <c r="D852" s="112" t="s">
        <v>4760</v>
      </c>
      <c r="E852" s="112" t="b">
        <v>0</v>
      </c>
      <c r="F852" s="112" t="b">
        <v>0</v>
      </c>
      <c r="G852" s="112" t="b">
        <v>0</v>
      </c>
    </row>
    <row r="853" spans="1:7" ht="15">
      <c r="A853" s="112" t="s">
        <v>3923</v>
      </c>
      <c r="B853" s="112">
        <v>3</v>
      </c>
      <c r="C853" s="117">
        <v>0.0003950518053746063</v>
      </c>
      <c r="D853" s="112" t="s">
        <v>4760</v>
      </c>
      <c r="E853" s="112" t="b">
        <v>0</v>
      </c>
      <c r="F853" s="112" t="b">
        <v>0</v>
      </c>
      <c r="G853" s="112" t="b">
        <v>0</v>
      </c>
    </row>
    <row r="854" spans="1:7" ht="15">
      <c r="A854" s="112" t="s">
        <v>3924</v>
      </c>
      <c r="B854" s="112">
        <v>3</v>
      </c>
      <c r="C854" s="117">
        <v>0.0003950518053746063</v>
      </c>
      <c r="D854" s="112" t="s">
        <v>4760</v>
      </c>
      <c r="E854" s="112" t="b">
        <v>0</v>
      </c>
      <c r="F854" s="112" t="b">
        <v>0</v>
      </c>
      <c r="G854" s="112" t="b">
        <v>0</v>
      </c>
    </row>
    <row r="855" spans="1:7" ht="15">
      <c r="A855" s="112" t="s">
        <v>3925</v>
      </c>
      <c r="B855" s="112">
        <v>3</v>
      </c>
      <c r="C855" s="117">
        <v>0.0003950518053746063</v>
      </c>
      <c r="D855" s="112" t="s">
        <v>4760</v>
      </c>
      <c r="E855" s="112" t="b">
        <v>0</v>
      </c>
      <c r="F855" s="112" t="b">
        <v>0</v>
      </c>
      <c r="G855" s="112" t="b">
        <v>0</v>
      </c>
    </row>
    <row r="856" spans="1:7" ht="15">
      <c r="A856" s="112" t="s">
        <v>3926</v>
      </c>
      <c r="B856" s="112">
        <v>3</v>
      </c>
      <c r="C856" s="117">
        <v>0.0003950518053746063</v>
      </c>
      <c r="D856" s="112" t="s">
        <v>4760</v>
      </c>
      <c r="E856" s="112" t="b">
        <v>0</v>
      </c>
      <c r="F856" s="112" t="b">
        <v>0</v>
      </c>
      <c r="G856" s="112" t="b">
        <v>0</v>
      </c>
    </row>
    <row r="857" spans="1:7" ht="15">
      <c r="A857" s="112" t="s">
        <v>3927</v>
      </c>
      <c r="B857" s="112">
        <v>3</v>
      </c>
      <c r="C857" s="117">
        <v>0.0003950518053746063</v>
      </c>
      <c r="D857" s="112" t="s">
        <v>4760</v>
      </c>
      <c r="E857" s="112" t="b">
        <v>0</v>
      </c>
      <c r="F857" s="112" t="b">
        <v>0</v>
      </c>
      <c r="G857" s="112" t="b">
        <v>0</v>
      </c>
    </row>
    <row r="858" spans="1:7" ht="15">
      <c r="A858" s="112" t="s">
        <v>3928</v>
      </c>
      <c r="B858" s="112">
        <v>3</v>
      </c>
      <c r="C858" s="117">
        <v>0.0003950518053746063</v>
      </c>
      <c r="D858" s="112" t="s">
        <v>4760</v>
      </c>
      <c r="E858" s="112" t="b">
        <v>0</v>
      </c>
      <c r="F858" s="112" t="b">
        <v>0</v>
      </c>
      <c r="G858" s="112" t="b">
        <v>0</v>
      </c>
    </row>
    <row r="859" spans="1:7" ht="15">
      <c r="A859" s="112" t="s">
        <v>3929</v>
      </c>
      <c r="B859" s="112">
        <v>3</v>
      </c>
      <c r="C859" s="117">
        <v>0.0003950518053746063</v>
      </c>
      <c r="D859" s="112" t="s">
        <v>4760</v>
      </c>
      <c r="E859" s="112" t="b">
        <v>0</v>
      </c>
      <c r="F859" s="112" t="b">
        <v>0</v>
      </c>
      <c r="G859" s="112" t="b">
        <v>0</v>
      </c>
    </row>
    <row r="860" spans="1:7" ht="15">
      <c r="A860" s="112" t="s">
        <v>3930</v>
      </c>
      <c r="B860" s="112">
        <v>3</v>
      </c>
      <c r="C860" s="117">
        <v>0.0003950518053746063</v>
      </c>
      <c r="D860" s="112" t="s">
        <v>4760</v>
      </c>
      <c r="E860" s="112" t="b">
        <v>0</v>
      </c>
      <c r="F860" s="112" t="b">
        <v>0</v>
      </c>
      <c r="G860" s="112" t="b">
        <v>0</v>
      </c>
    </row>
    <row r="861" spans="1:7" ht="15">
      <c r="A861" s="112" t="s">
        <v>3931</v>
      </c>
      <c r="B861" s="112">
        <v>3</v>
      </c>
      <c r="C861" s="117">
        <v>0.0003950518053746063</v>
      </c>
      <c r="D861" s="112" t="s">
        <v>4760</v>
      </c>
      <c r="E861" s="112" t="b">
        <v>0</v>
      </c>
      <c r="F861" s="112" t="b">
        <v>0</v>
      </c>
      <c r="G861" s="112" t="b">
        <v>0</v>
      </c>
    </row>
    <row r="862" spans="1:7" ht="15">
      <c r="A862" s="112" t="s">
        <v>3932</v>
      </c>
      <c r="B862" s="112">
        <v>3</v>
      </c>
      <c r="C862" s="117">
        <v>0.0003950518053746063</v>
      </c>
      <c r="D862" s="112" t="s">
        <v>4760</v>
      </c>
      <c r="E862" s="112" t="b">
        <v>0</v>
      </c>
      <c r="F862" s="112" t="b">
        <v>0</v>
      </c>
      <c r="G862" s="112" t="b">
        <v>0</v>
      </c>
    </row>
    <row r="863" spans="1:7" ht="15">
      <c r="A863" s="112" t="s">
        <v>3933</v>
      </c>
      <c r="B863" s="112">
        <v>3</v>
      </c>
      <c r="C863" s="117">
        <v>0.0003950518053746063</v>
      </c>
      <c r="D863" s="112" t="s">
        <v>4760</v>
      </c>
      <c r="E863" s="112" t="b">
        <v>0</v>
      </c>
      <c r="F863" s="112" t="b">
        <v>0</v>
      </c>
      <c r="G863" s="112" t="b">
        <v>0</v>
      </c>
    </row>
    <row r="864" spans="1:7" ht="15">
      <c r="A864" s="112" t="s">
        <v>3934</v>
      </c>
      <c r="B864" s="112">
        <v>3</v>
      </c>
      <c r="C864" s="117">
        <v>0.0003950518053746063</v>
      </c>
      <c r="D864" s="112" t="s">
        <v>4760</v>
      </c>
      <c r="E864" s="112" t="b">
        <v>0</v>
      </c>
      <c r="F864" s="112" t="b">
        <v>0</v>
      </c>
      <c r="G864" s="112" t="b">
        <v>0</v>
      </c>
    </row>
    <row r="865" spans="1:7" ht="15">
      <c r="A865" s="112" t="s">
        <v>3935</v>
      </c>
      <c r="B865" s="112">
        <v>3</v>
      </c>
      <c r="C865" s="117">
        <v>0.0003950518053746063</v>
      </c>
      <c r="D865" s="112" t="s">
        <v>4760</v>
      </c>
      <c r="E865" s="112" t="b">
        <v>0</v>
      </c>
      <c r="F865" s="112" t="b">
        <v>0</v>
      </c>
      <c r="G865" s="112" t="b">
        <v>0</v>
      </c>
    </row>
    <row r="866" spans="1:7" ht="15">
      <c r="A866" s="112" t="s">
        <v>3936</v>
      </c>
      <c r="B866" s="112">
        <v>3</v>
      </c>
      <c r="C866" s="117">
        <v>0.0003950518053746063</v>
      </c>
      <c r="D866" s="112" t="s">
        <v>4760</v>
      </c>
      <c r="E866" s="112" t="b">
        <v>0</v>
      </c>
      <c r="F866" s="112" t="b">
        <v>0</v>
      </c>
      <c r="G866" s="112" t="b">
        <v>0</v>
      </c>
    </row>
    <row r="867" spans="1:7" ht="15">
      <c r="A867" s="112" t="s">
        <v>3937</v>
      </c>
      <c r="B867" s="112">
        <v>3</v>
      </c>
      <c r="C867" s="117">
        <v>0.0003950518053746063</v>
      </c>
      <c r="D867" s="112" t="s">
        <v>4760</v>
      </c>
      <c r="E867" s="112" t="b">
        <v>0</v>
      </c>
      <c r="F867" s="112" t="b">
        <v>0</v>
      </c>
      <c r="G867" s="112" t="b">
        <v>0</v>
      </c>
    </row>
    <row r="868" spans="1:7" ht="15">
      <c r="A868" s="112" t="s">
        <v>3938</v>
      </c>
      <c r="B868" s="112">
        <v>3</v>
      </c>
      <c r="C868" s="117">
        <v>0.0003950518053746063</v>
      </c>
      <c r="D868" s="112" t="s">
        <v>4760</v>
      </c>
      <c r="E868" s="112" t="b">
        <v>0</v>
      </c>
      <c r="F868" s="112" t="b">
        <v>0</v>
      </c>
      <c r="G868" s="112" t="b">
        <v>0</v>
      </c>
    </row>
    <row r="869" spans="1:7" ht="15">
      <c r="A869" s="112" t="s">
        <v>3939</v>
      </c>
      <c r="B869" s="112">
        <v>3</v>
      </c>
      <c r="C869" s="117">
        <v>0.0003950518053746063</v>
      </c>
      <c r="D869" s="112" t="s">
        <v>4760</v>
      </c>
      <c r="E869" s="112" t="b">
        <v>1</v>
      </c>
      <c r="F869" s="112" t="b">
        <v>0</v>
      </c>
      <c r="G869" s="112" t="b">
        <v>0</v>
      </c>
    </row>
    <row r="870" spans="1:7" ht="15">
      <c r="A870" s="112" t="s">
        <v>3940</v>
      </c>
      <c r="B870" s="112">
        <v>3</v>
      </c>
      <c r="C870" s="117">
        <v>0.0003950518053746063</v>
      </c>
      <c r="D870" s="112" t="s">
        <v>4760</v>
      </c>
      <c r="E870" s="112" t="b">
        <v>0</v>
      </c>
      <c r="F870" s="112" t="b">
        <v>0</v>
      </c>
      <c r="G870" s="112" t="b">
        <v>0</v>
      </c>
    </row>
    <row r="871" spans="1:7" ht="15">
      <c r="A871" s="112" t="s">
        <v>3941</v>
      </c>
      <c r="B871" s="112">
        <v>3</v>
      </c>
      <c r="C871" s="117">
        <v>0.0003950518053746063</v>
      </c>
      <c r="D871" s="112" t="s">
        <v>4760</v>
      </c>
      <c r="E871" s="112" t="b">
        <v>0</v>
      </c>
      <c r="F871" s="112" t="b">
        <v>0</v>
      </c>
      <c r="G871" s="112" t="b">
        <v>0</v>
      </c>
    </row>
    <row r="872" spans="1:7" ht="15">
      <c r="A872" s="112" t="s">
        <v>3942</v>
      </c>
      <c r="B872" s="112">
        <v>3</v>
      </c>
      <c r="C872" s="117">
        <v>0.0003950518053746063</v>
      </c>
      <c r="D872" s="112" t="s">
        <v>4760</v>
      </c>
      <c r="E872" s="112" t="b">
        <v>0</v>
      </c>
      <c r="F872" s="112" t="b">
        <v>1</v>
      </c>
      <c r="G872" s="112" t="b">
        <v>0</v>
      </c>
    </row>
    <row r="873" spans="1:7" ht="15">
      <c r="A873" s="112" t="s">
        <v>3943</v>
      </c>
      <c r="B873" s="112">
        <v>3</v>
      </c>
      <c r="C873" s="117">
        <v>0.0003950518053746063</v>
      </c>
      <c r="D873" s="112" t="s">
        <v>4760</v>
      </c>
      <c r="E873" s="112" t="b">
        <v>0</v>
      </c>
      <c r="F873" s="112" t="b">
        <v>0</v>
      </c>
      <c r="G873" s="112" t="b">
        <v>0</v>
      </c>
    </row>
    <row r="874" spans="1:7" ht="15">
      <c r="A874" s="112" t="s">
        <v>3944</v>
      </c>
      <c r="B874" s="112">
        <v>3</v>
      </c>
      <c r="C874" s="117">
        <v>0.0003950518053746063</v>
      </c>
      <c r="D874" s="112" t="s">
        <v>4760</v>
      </c>
      <c r="E874" s="112" t="b">
        <v>0</v>
      </c>
      <c r="F874" s="112" t="b">
        <v>1</v>
      </c>
      <c r="G874" s="112" t="b">
        <v>0</v>
      </c>
    </row>
    <row r="875" spans="1:7" ht="15">
      <c r="A875" s="112" t="s">
        <v>3945</v>
      </c>
      <c r="B875" s="112">
        <v>3</v>
      </c>
      <c r="C875" s="117">
        <v>0.0003950518053746063</v>
      </c>
      <c r="D875" s="112" t="s">
        <v>4760</v>
      </c>
      <c r="E875" s="112" t="b">
        <v>0</v>
      </c>
      <c r="F875" s="112" t="b">
        <v>0</v>
      </c>
      <c r="G875" s="112" t="b">
        <v>0</v>
      </c>
    </row>
    <row r="876" spans="1:7" ht="15">
      <c r="A876" s="112" t="s">
        <v>3946</v>
      </c>
      <c r="B876" s="112">
        <v>3</v>
      </c>
      <c r="C876" s="117">
        <v>0.0003950518053746063</v>
      </c>
      <c r="D876" s="112" t="s">
        <v>4760</v>
      </c>
      <c r="E876" s="112" t="b">
        <v>0</v>
      </c>
      <c r="F876" s="112" t="b">
        <v>0</v>
      </c>
      <c r="G876" s="112" t="b">
        <v>0</v>
      </c>
    </row>
    <row r="877" spans="1:7" ht="15">
      <c r="A877" s="112" t="s">
        <v>3947</v>
      </c>
      <c r="B877" s="112">
        <v>3</v>
      </c>
      <c r="C877" s="117">
        <v>0.0003950518053746063</v>
      </c>
      <c r="D877" s="112" t="s">
        <v>4760</v>
      </c>
      <c r="E877" s="112" t="b">
        <v>0</v>
      </c>
      <c r="F877" s="112" t="b">
        <v>0</v>
      </c>
      <c r="G877" s="112" t="b">
        <v>0</v>
      </c>
    </row>
    <row r="878" spans="1:7" ht="15">
      <c r="A878" s="112" t="s">
        <v>3948</v>
      </c>
      <c r="B878" s="112">
        <v>3</v>
      </c>
      <c r="C878" s="117">
        <v>0.0003950518053746063</v>
      </c>
      <c r="D878" s="112" t="s">
        <v>4760</v>
      </c>
      <c r="E878" s="112" t="b">
        <v>0</v>
      </c>
      <c r="F878" s="112" t="b">
        <v>0</v>
      </c>
      <c r="G878" s="112" t="b">
        <v>0</v>
      </c>
    </row>
    <row r="879" spans="1:7" ht="15">
      <c r="A879" s="112" t="s">
        <v>3949</v>
      </c>
      <c r="B879" s="112">
        <v>3</v>
      </c>
      <c r="C879" s="117">
        <v>0.0003950518053746063</v>
      </c>
      <c r="D879" s="112" t="s">
        <v>4760</v>
      </c>
      <c r="E879" s="112" t="b">
        <v>1</v>
      </c>
      <c r="F879" s="112" t="b">
        <v>0</v>
      </c>
      <c r="G879" s="112" t="b">
        <v>0</v>
      </c>
    </row>
    <row r="880" spans="1:7" ht="15">
      <c r="A880" s="112" t="s">
        <v>3950</v>
      </c>
      <c r="B880" s="112">
        <v>3</v>
      </c>
      <c r="C880" s="117">
        <v>0.0003950518053746063</v>
      </c>
      <c r="D880" s="112" t="s">
        <v>4760</v>
      </c>
      <c r="E880" s="112" t="b">
        <v>0</v>
      </c>
      <c r="F880" s="112" t="b">
        <v>0</v>
      </c>
      <c r="G880" s="112" t="b">
        <v>0</v>
      </c>
    </row>
    <row r="881" spans="1:7" ht="15">
      <c r="A881" s="112" t="s">
        <v>3951</v>
      </c>
      <c r="B881" s="112">
        <v>3</v>
      </c>
      <c r="C881" s="117">
        <v>0.0003950518053746063</v>
      </c>
      <c r="D881" s="112" t="s">
        <v>4760</v>
      </c>
      <c r="E881" s="112" t="b">
        <v>0</v>
      </c>
      <c r="F881" s="112" t="b">
        <v>0</v>
      </c>
      <c r="G881" s="112" t="b">
        <v>0</v>
      </c>
    </row>
    <row r="882" spans="1:7" ht="15">
      <c r="A882" s="112" t="s">
        <v>3952</v>
      </c>
      <c r="B882" s="112">
        <v>3</v>
      </c>
      <c r="C882" s="117">
        <v>0.0003950518053746063</v>
      </c>
      <c r="D882" s="112" t="s">
        <v>4760</v>
      </c>
      <c r="E882" s="112" t="b">
        <v>0</v>
      </c>
      <c r="F882" s="112" t="b">
        <v>0</v>
      </c>
      <c r="G882" s="112" t="b">
        <v>0</v>
      </c>
    </row>
    <row r="883" spans="1:7" ht="15">
      <c r="A883" s="112" t="s">
        <v>3953</v>
      </c>
      <c r="B883" s="112">
        <v>3</v>
      </c>
      <c r="C883" s="117">
        <v>0.0003950518053746063</v>
      </c>
      <c r="D883" s="112" t="s">
        <v>4760</v>
      </c>
      <c r="E883" s="112" t="b">
        <v>0</v>
      </c>
      <c r="F883" s="112" t="b">
        <v>1</v>
      </c>
      <c r="G883" s="112" t="b">
        <v>0</v>
      </c>
    </row>
    <row r="884" spans="1:7" ht="15">
      <c r="A884" s="112" t="s">
        <v>3954</v>
      </c>
      <c r="B884" s="112">
        <v>3</v>
      </c>
      <c r="C884" s="117">
        <v>0.0003950518053746063</v>
      </c>
      <c r="D884" s="112" t="s">
        <v>4760</v>
      </c>
      <c r="E884" s="112" t="b">
        <v>0</v>
      </c>
      <c r="F884" s="112" t="b">
        <v>0</v>
      </c>
      <c r="G884" s="112" t="b">
        <v>0</v>
      </c>
    </row>
    <row r="885" spans="1:7" ht="15">
      <c r="A885" s="112" t="s">
        <v>3955</v>
      </c>
      <c r="B885" s="112">
        <v>3</v>
      </c>
      <c r="C885" s="117">
        <v>0.0003950518053746063</v>
      </c>
      <c r="D885" s="112" t="s">
        <v>4760</v>
      </c>
      <c r="E885" s="112" t="b">
        <v>0</v>
      </c>
      <c r="F885" s="112" t="b">
        <v>0</v>
      </c>
      <c r="G885" s="112" t="b">
        <v>0</v>
      </c>
    </row>
    <row r="886" spans="1:7" ht="15">
      <c r="A886" s="112" t="s">
        <v>3956</v>
      </c>
      <c r="B886" s="112">
        <v>3</v>
      </c>
      <c r="C886" s="117">
        <v>0.0003950518053746063</v>
      </c>
      <c r="D886" s="112" t="s">
        <v>4760</v>
      </c>
      <c r="E886" s="112" t="b">
        <v>0</v>
      </c>
      <c r="F886" s="112" t="b">
        <v>0</v>
      </c>
      <c r="G886" s="112" t="b">
        <v>0</v>
      </c>
    </row>
    <row r="887" spans="1:7" ht="15">
      <c r="A887" s="112" t="s">
        <v>3957</v>
      </c>
      <c r="B887" s="112">
        <v>3</v>
      </c>
      <c r="C887" s="117">
        <v>0.0003950518053746063</v>
      </c>
      <c r="D887" s="112" t="s">
        <v>4760</v>
      </c>
      <c r="E887" s="112" t="b">
        <v>0</v>
      </c>
      <c r="F887" s="112" t="b">
        <v>0</v>
      </c>
      <c r="G887" s="112" t="b">
        <v>0</v>
      </c>
    </row>
    <row r="888" spans="1:7" ht="15">
      <c r="A888" s="112" t="s">
        <v>3958</v>
      </c>
      <c r="B888" s="112">
        <v>3</v>
      </c>
      <c r="C888" s="117">
        <v>0.0003950518053746063</v>
      </c>
      <c r="D888" s="112" t="s">
        <v>4760</v>
      </c>
      <c r="E888" s="112" t="b">
        <v>0</v>
      </c>
      <c r="F888" s="112" t="b">
        <v>0</v>
      </c>
      <c r="G888" s="112" t="b">
        <v>0</v>
      </c>
    </row>
    <row r="889" spans="1:7" ht="15">
      <c r="A889" s="112" t="s">
        <v>3959</v>
      </c>
      <c r="B889" s="112">
        <v>3</v>
      </c>
      <c r="C889" s="117">
        <v>0.0003950518053746063</v>
      </c>
      <c r="D889" s="112" t="s">
        <v>4760</v>
      </c>
      <c r="E889" s="112" t="b">
        <v>0</v>
      </c>
      <c r="F889" s="112" t="b">
        <v>0</v>
      </c>
      <c r="G889" s="112" t="b">
        <v>0</v>
      </c>
    </row>
    <row r="890" spans="1:7" ht="15">
      <c r="A890" s="112" t="s">
        <v>3960</v>
      </c>
      <c r="B890" s="112">
        <v>3</v>
      </c>
      <c r="C890" s="117">
        <v>0.0003950518053746063</v>
      </c>
      <c r="D890" s="112" t="s">
        <v>4760</v>
      </c>
      <c r="E890" s="112" t="b">
        <v>0</v>
      </c>
      <c r="F890" s="112" t="b">
        <v>0</v>
      </c>
      <c r="G890" s="112" t="b">
        <v>0</v>
      </c>
    </row>
    <row r="891" spans="1:7" ht="15">
      <c r="A891" s="112" t="s">
        <v>3961</v>
      </c>
      <c r="B891" s="112">
        <v>3</v>
      </c>
      <c r="C891" s="117">
        <v>0.0003950518053746063</v>
      </c>
      <c r="D891" s="112" t="s">
        <v>4760</v>
      </c>
      <c r="E891" s="112" t="b">
        <v>0</v>
      </c>
      <c r="F891" s="112" t="b">
        <v>0</v>
      </c>
      <c r="G891" s="112" t="b">
        <v>0</v>
      </c>
    </row>
    <row r="892" spans="1:7" ht="15">
      <c r="A892" s="112" t="s">
        <v>3962</v>
      </c>
      <c r="B892" s="112">
        <v>3</v>
      </c>
      <c r="C892" s="117">
        <v>0.0003950518053746063</v>
      </c>
      <c r="D892" s="112" t="s">
        <v>4760</v>
      </c>
      <c r="E892" s="112" t="b">
        <v>0</v>
      </c>
      <c r="F892" s="112" t="b">
        <v>0</v>
      </c>
      <c r="G892" s="112" t="b">
        <v>0</v>
      </c>
    </row>
    <row r="893" spans="1:7" ht="15">
      <c r="A893" s="112" t="s">
        <v>3963</v>
      </c>
      <c r="B893" s="112">
        <v>3</v>
      </c>
      <c r="C893" s="117">
        <v>0.0003950518053746063</v>
      </c>
      <c r="D893" s="112" t="s">
        <v>4760</v>
      </c>
      <c r="E893" s="112" t="b">
        <v>0</v>
      </c>
      <c r="F893" s="112" t="b">
        <v>0</v>
      </c>
      <c r="G893" s="112" t="b">
        <v>0</v>
      </c>
    </row>
    <row r="894" spans="1:7" ht="15">
      <c r="A894" s="112" t="s">
        <v>3964</v>
      </c>
      <c r="B894" s="112">
        <v>3</v>
      </c>
      <c r="C894" s="117">
        <v>0.0003950518053746063</v>
      </c>
      <c r="D894" s="112" t="s">
        <v>4760</v>
      </c>
      <c r="E894" s="112" t="b">
        <v>0</v>
      </c>
      <c r="F894" s="112" t="b">
        <v>0</v>
      </c>
      <c r="G894" s="112" t="b">
        <v>0</v>
      </c>
    </row>
    <row r="895" spans="1:7" ht="15">
      <c r="A895" s="112" t="s">
        <v>3965</v>
      </c>
      <c r="B895" s="112">
        <v>3</v>
      </c>
      <c r="C895" s="117">
        <v>0.0003950518053746063</v>
      </c>
      <c r="D895" s="112" t="s">
        <v>4760</v>
      </c>
      <c r="E895" s="112" t="b">
        <v>0</v>
      </c>
      <c r="F895" s="112" t="b">
        <v>0</v>
      </c>
      <c r="G895" s="112" t="b">
        <v>0</v>
      </c>
    </row>
    <row r="896" spans="1:7" ht="15">
      <c r="A896" s="112" t="s">
        <v>3966</v>
      </c>
      <c r="B896" s="112">
        <v>3</v>
      </c>
      <c r="C896" s="117">
        <v>0.0003950518053746063</v>
      </c>
      <c r="D896" s="112" t="s">
        <v>4760</v>
      </c>
      <c r="E896" s="112" t="b">
        <v>0</v>
      </c>
      <c r="F896" s="112" t="b">
        <v>0</v>
      </c>
      <c r="G896" s="112" t="b">
        <v>0</v>
      </c>
    </row>
    <row r="897" spans="1:7" ht="15">
      <c r="A897" s="112" t="s">
        <v>3967</v>
      </c>
      <c r="B897" s="112">
        <v>3</v>
      </c>
      <c r="C897" s="117">
        <v>0.0003950518053746063</v>
      </c>
      <c r="D897" s="112" t="s">
        <v>4760</v>
      </c>
      <c r="E897" s="112" t="b">
        <v>0</v>
      </c>
      <c r="F897" s="112" t="b">
        <v>0</v>
      </c>
      <c r="G897" s="112" t="b">
        <v>0</v>
      </c>
    </row>
    <row r="898" spans="1:7" ht="15">
      <c r="A898" s="112" t="s">
        <v>3968</v>
      </c>
      <c r="B898" s="112">
        <v>3</v>
      </c>
      <c r="C898" s="117">
        <v>0.0003950518053746063</v>
      </c>
      <c r="D898" s="112" t="s">
        <v>4760</v>
      </c>
      <c r="E898" s="112" t="b">
        <v>0</v>
      </c>
      <c r="F898" s="112" t="b">
        <v>0</v>
      </c>
      <c r="G898" s="112" t="b">
        <v>0</v>
      </c>
    </row>
    <row r="899" spans="1:7" ht="15">
      <c r="A899" s="112" t="s">
        <v>3969</v>
      </c>
      <c r="B899" s="112">
        <v>3</v>
      </c>
      <c r="C899" s="117">
        <v>0.0003950518053746063</v>
      </c>
      <c r="D899" s="112" t="s">
        <v>4760</v>
      </c>
      <c r="E899" s="112" t="b">
        <v>0</v>
      </c>
      <c r="F899" s="112" t="b">
        <v>0</v>
      </c>
      <c r="G899" s="112" t="b">
        <v>0</v>
      </c>
    </row>
    <row r="900" spans="1:7" ht="15">
      <c r="A900" s="112" t="s">
        <v>3970</v>
      </c>
      <c r="B900" s="112">
        <v>3</v>
      </c>
      <c r="C900" s="117">
        <v>0.0003950518053746063</v>
      </c>
      <c r="D900" s="112" t="s">
        <v>4760</v>
      </c>
      <c r="E900" s="112" t="b">
        <v>0</v>
      </c>
      <c r="F900" s="112" t="b">
        <v>0</v>
      </c>
      <c r="G900" s="112" t="b">
        <v>0</v>
      </c>
    </row>
    <row r="901" spans="1:7" ht="15">
      <c r="A901" s="112" t="s">
        <v>3971</v>
      </c>
      <c r="B901" s="112">
        <v>3</v>
      </c>
      <c r="C901" s="117">
        <v>0.0003950518053746063</v>
      </c>
      <c r="D901" s="112" t="s">
        <v>4760</v>
      </c>
      <c r="E901" s="112" t="b">
        <v>0</v>
      </c>
      <c r="F901" s="112" t="b">
        <v>0</v>
      </c>
      <c r="G901" s="112" t="b">
        <v>0</v>
      </c>
    </row>
    <row r="902" spans="1:7" ht="15">
      <c r="A902" s="112" t="s">
        <v>3972</v>
      </c>
      <c r="B902" s="112">
        <v>3</v>
      </c>
      <c r="C902" s="117">
        <v>0.0003950518053746063</v>
      </c>
      <c r="D902" s="112" t="s">
        <v>4760</v>
      </c>
      <c r="E902" s="112" t="b">
        <v>0</v>
      </c>
      <c r="F902" s="112" t="b">
        <v>0</v>
      </c>
      <c r="G902" s="112" t="b">
        <v>0</v>
      </c>
    </row>
    <row r="903" spans="1:7" ht="15">
      <c r="A903" s="112" t="s">
        <v>3973</v>
      </c>
      <c r="B903" s="112">
        <v>3</v>
      </c>
      <c r="C903" s="117">
        <v>0.0003950518053746063</v>
      </c>
      <c r="D903" s="112" t="s">
        <v>4760</v>
      </c>
      <c r="E903" s="112" t="b">
        <v>0</v>
      </c>
      <c r="F903" s="112" t="b">
        <v>0</v>
      </c>
      <c r="G903" s="112" t="b">
        <v>0</v>
      </c>
    </row>
    <row r="904" spans="1:7" ht="15">
      <c r="A904" s="112" t="s">
        <v>3974</v>
      </c>
      <c r="B904" s="112">
        <v>3</v>
      </c>
      <c r="C904" s="117">
        <v>0.0003950518053746063</v>
      </c>
      <c r="D904" s="112" t="s">
        <v>4760</v>
      </c>
      <c r="E904" s="112" t="b">
        <v>0</v>
      </c>
      <c r="F904" s="112" t="b">
        <v>0</v>
      </c>
      <c r="G904" s="112" t="b">
        <v>0</v>
      </c>
    </row>
    <row r="905" spans="1:7" ht="15">
      <c r="A905" s="112" t="s">
        <v>3975</v>
      </c>
      <c r="B905" s="112">
        <v>3</v>
      </c>
      <c r="C905" s="117">
        <v>0.0003950518053746063</v>
      </c>
      <c r="D905" s="112" t="s">
        <v>4760</v>
      </c>
      <c r="E905" s="112" t="b">
        <v>0</v>
      </c>
      <c r="F905" s="112" t="b">
        <v>0</v>
      </c>
      <c r="G905" s="112" t="b">
        <v>0</v>
      </c>
    </row>
    <row r="906" spans="1:7" ht="15">
      <c r="A906" s="112" t="s">
        <v>3976</v>
      </c>
      <c r="B906" s="112">
        <v>3</v>
      </c>
      <c r="C906" s="117">
        <v>0.0003950518053746063</v>
      </c>
      <c r="D906" s="112" t="s">
        <v>4760</v>
      </c>
      <c r="E906" s="112" t="b">
        <v>0</v>
      </c>
      <c r="F906" s="112" t="b">
        <v>0</v>
      </c>
      <c r="G906" s="112" t="b">
        <v>0</v>
      </c>
    </row>
    <row r="907" spans="1:7" ht="15">
      <c r="A907" s="112" t="s">
        <v>3977</v>
      </c>
      <c r="B907" s="112">
        <v>3</v>
      </c>
      <c r="C907" s="117">
        <v>0.0003950518053746063</v>
      </c>
      <c r="D907" s="112" t="s">
        <v>4760</v>
      </c>
      <c r="E907" s="112" t="b">
        <v>0</v>
      </c>
      <c r="F907" s="112" t="b">
        <v>0</v>
      </c>
      <c r="G907" s="112" t="b">
        <v>0</v>
      </c>
    </row>
    <row r="908" spans="1:7" ht="15">
      <c r="A908" s="112" t="s">
        <v>3978</v>
      </c>
      <c r="B908" s="112">
        <v>3</v>
      </c>
      <c r="C908" s="117">
        <v>0.0003950518053746063</v>
      </c>
      <c r="D908" s="112" t="s">
        <v>4760</v>
      </c>
      <c r="E908" s="112" t="b">
        <v>0</v>
      </c>
      <c r="F908" s="112" t="b">
        <v>0</v>
      </c>
      <c r="G908" s="112" t="b">
        <v>0</v>
      </c>
    </row>
    <row r="909" spans="1:7" ht="15">
      <c r="A909" s="112" t="s">
        <v>3979</v>
      </c>
      <c r="B909" s="112">
        <v>3</v>
      </c>
      <c r="C909" s="117">
        <v>0.0003950518053746063</v>
      </c>
      <c r="D909" s="112" t="s">
        <v>4760</v>
      </c>
      <c r="E909" s="112" t="b">
        <v>0</v>
      </c>
      <c r="F909" s="112" t="b">
        <v>0</v>
      </c>
      <c r="G909" s="112" t="b">
        <v>0</v>
      </c>
    </row>
    <row r="910" spans="1:7" ht="15">
      <c r="A910" s="112" t="s">
        <v>3980</v>
      </c>
      <c r="B910" s="112">
        <v>3</v>
      </c>
      <c r="C910" s="117">
        <v>0.0003950518053746063</v>
      </c>
      <c r="D910" s="112" t="s">
        <v>4760</v>
      </c>
      <c r="E910" s="112" t="b">
        <v>0</v>
      </c>
      <c r="F910" s="112" t="b">
        <v>0</v>
      </c>
      <c r="G910" s="112" t="b">
        <v>0</v>
      </c>
    </row>
    <row r="911" spans="1:7" ht="15">
      <c r="A911" s="112" t="s">
        <v>3981</v>
      </c>
      <c r="B911" s="112">
        <v>3</v>
      </c>
      <c r="C911" s="117">
        <v>0.0003950518053746063</v>
      </c>
      <c r="D911" s="112" t="s">
        <v>4760</v>
      </c>
      <c r="E911" s="112" t="b">
        <v>0</v>
      </c>
      <c r="F911" s="112" t="b">
        <v>0</v>
      </c>
      <c r="G911" s="112" t="b">
        <v>0</v>
      </c>
    </row>
    <row r="912" spans="1:7" ht="15">
      <c r="A912" s="112" t="s">
        <v>3982</v>
      </c>
      <c r="B912" s="112">
        <v>3</v>
      </c>
      <c r="C912" s="117">
        <v>0.0003950518053746063</v>
      </c>
      <c r="D912" s="112" t="s">
        <v>4760</v>
      </c>
      <c r="E912" s="112" t="b">
        <v>0</v>
      </c>
      <c r="F912" s="112" t="b">
        <v>0</v>
      </c>
      <c r="G912" s="112" t="b">
        <v>0</v>
      </c>
    </row>
    <row r="913" spans="1:7" ht="15">
      <c r="A913" s="112" t="s">
        <v>3983</v>
      </c>
      <c r="B913" s="112">
        <v>3</v>
      </c>
      <c r="C913" s="117">
        <v>0.0003950518053746063</v>
      </c>
      <c r="D913" s="112" t="s">
        <v>4760</v>
      </c>
      <c r="E913" s="112" t="b">
        <v>0</v>
      </c>
      <c r="F913" s="112" t="b">
        <v>0</v>
      </c>
      <c r="G913" s="112" t="b">
        <v>0</v>
      </c>
    </row>
    <row r="914" spans="1:7" ht="15">
      <c r="A914" s="112" t="s">
        <v>3984</v>
      </c>
      <c r="B914" s="112">
        <v>3</v>
      </c>
      <c r="C914" s="117">
        <v>0.0003950518053746063</v>
      </c>
      <c r="D914" s="112" t="s">
        <v>4760</v>
      </c>
      <c r="E914" s="112" t="b">
        <v>0</v>
      </c>
      <c r="F914" s="112" t="b">
        <v>0</v>
      </c>
      <c r="G914" s="112" t="b">
        <v>0</v>
      </c>
    </row>
    <row r="915" spans="1:7" ht="15">
      <c r="A915" s="112" t="s">
        <v>3985</v>
      </c>
      <c r="B915" s="112">
        <v>3</v>
      </c>
      <c r="C915" s="117">
        <v>0.0003950518053746063</v>
      </c>
      <c r="D915" s="112" t="s">
        <v>4760</v>
      </c>
      <c r="E915" s="112" t="b">
        <v>0</v>
      </c>
      <c r="F915" s="112" t="b">
        <v>0</v>
      </c>
      <c r="G915" s="112" t="b">
        <v>0</v>
      </c>
    </row>
    <row r="916" spans="1:7" ht="15">
      <c r="A916" s="112" t="s">
        <v>3986</v>
      </c>
      <c r="B916" s="112">
        <v>3</v>
      </c>
      <c r="C916" s="117">
        <v>0.0003950518053746063</v>
      </c>
      <c r="D916" s="112" t="s">
        <v>4760</v>
      </c>
      <c r="E916" s="112" t="b">
        <v>0</v>
      </c>
      <c r="F916" s="112" t="b">
        <v>0</v>
      </c>
      <c r="G916" s="112" t="b">
        <v>0</v>
      </c>
    </row>
    <row r="917" spans="1:7" ht="15">
      <c r="A917" s="112" t="s">
        <v>3987</v>
      </c>
      <c r="B917" s="112">
        <v>3</v>
      </c>
      <c r="C917" s="117">
        <v>0.0003950518053746063</v>
      </c>
      <c r="D917" s="112" t="s">
        <v>4760</v>
      </c>
      <c r="E917" s="112" t="b">
        <v>0</v>
      </c>
      <c r="F917" s="112" t="b">
        <v>0</v>
      </c>
      <c r="G917" s="112" t="b">
        <v>0</v>
      </c>
    </row>
    <row r="918" spans="1:7" ht="15">
      <c r="A918" s="112" t="s">
        <v>3988</v>
      </c>
      <c r="B918" s="112">
        <v>3</v>
      </c>
      <c r="C918" s="117">
        <v>0.0003950518053746063</v>
      </c>
      <c r="D918" s="112" t="s">
        <v>4760</v>
      </c>
      <c r="E918" s="112" t="b">
        <v>0</v>
      </c>
      <c r="F918" s="112" t="b">
        <v>0</v>
      </c>
      <c r="G918" s="112" t="b">
        <v>0</v>
      </c>
    </row>
    <row r="919" spans="1:7" ht="15">
      <c r="A919" s="112" t="s">
        <v>3989</v>
      </c>
      <c r="B919" s="112">
        <v>3</v>
      </c>
      <c r="C919" s="117">
        <v>0.0003950518053746063</v>
      </c>
      <c r="D919" s="112" t="s">
        <v>4760</v>
      </c>
      <c r="E919" s="112" t="b">
        <v>0</v>
      </c>
      <c r="F919" s="112" t="b">
        <v>0</v>
      </c>
      <c r="G919" s="112" t="b">
        <v>0</v>
      </c>
    </row>
    <row r="920" spans="1:7" ht="15">
      <c r="A920" s="112" t="s">
        <v>3990</v>
      </c>
      <c r="B920" s="112">
        <v>3</v>
      </c>
      <c r="C920" s="117">
        <v>0.0003950518053746063</v>
      </c>
      <c r="D920" s="112" t="s">
        <v>4760</v>
      </c>
      <c r="E920" s="112" t="b">
        <v>0</v>
      </c>
      <c r="F920" s="112" t="b">
        <v>0</v>
      </c>
      <c r="G920" s="112" t="b">
        <v>0</v>
      </c>
    </row>
    <row r="921" spans="1:7" ht="15">
      <c r="A921" s="112" t="s">
        <v>3991</v>
      </c>
      <c r="B921" s="112">
        <v>3</v>
      </c>
      <c r="C921" s="117">
        <v>0.0003950518053746063</v>
      </c>
      <c r="D921" s="112" t="s">
        <v>4760</v>
      </c>
      <c r="E921" s="112" t="b">
        <v>0</v>
      </c>
      <c r="F921" s="112" t="b">
        <v>0</v>
      </c>
      <c r="G921" s="112" t="b">
        <v>0</v>
      </c>
    </row>
    <row r="922" spans="1:7" ht="15">
      <c r="A922" s="112" t="s">
        <v>3992</v>
      </c>
      <c r="B922" s="112">
        <v>3</v>
      </c>
      <c r="C922" s="117">
        <v>0.0003950518053746063</v>
      </c>
      <c r="D922" s="112" t="s">
        <v>4760</v>
      </c>
      <c r="E922" s="112" t="b">
        <v>0</v>
      </c>
      <c r="F922" s="112" t="b">
        <v>0</v>
      </c>
      <c r="G922" s="112" t="b">
        <v>0</v>
      </c>
    </row>
    <row r="923" spans="1:7" ht="15">
      <c r="A923" s="112" t="s">
        <v>3993</v>
      </c>
      <c r="B923" s="112">
        <v>3</v>
      </c>
      <c r="C923" s="117">
        <v>0.0003950518053746063</v>
      </c>
      <c r="D923" s="112" t="s">
        <v>4760</v>
      </c>
      <c r="E923" s="112" t="b">
        <v>0</v>
      </c>
      <c r="F923" s="112" t="b">
        <v>0</v>
      </c>
      <c r="G923" s="112" t="b">
        <v>0</v>
      </c>
    </row>
    <row r="924" spans="1:7" ht="15">
      <c r="A924" s="112" t="s">
        <v>3994</v>
      </c>
      <c r="B924" s="112">
        <v>3</v>
      </c>
      <c r="C924" s="117">
        <v>0.0003950518053746063</v>
      </c>
      <c r="D924" s="112" t="s">
        <v>4760</v>
      </c>
      <c r="E924" s="112" t="b">
        <v>0</v>
      </c>
      <c r="F924" s="112" t="b">
        <v>0</v>
      </c>
      <c r="G924" s="112" t="b">
        <v>0</v>
      </c>
    </row>
    <row r="925" spans="1:7" ht="15">
      <c r="A925" s="112" t="s">
        <v>3995</v>
      </c>
      <c r="B925" s="112">
        <v>3</v>
      </c>
      <c r="C925" s="117">
        <v>0.0003950518053746063</v>
      </c>
      <c r="D925" s="112" t="s">
        <v>4760</v>
      </c>
      <c r="E925" s="112" t="b">
        <v>0</v>
      </c>
      <c r="F925" s="112" t="b">
        <v>0</v>
      </c>
      <c r="G925" s="112" t="b">
        <v>0</v>
      </c>
    </row>
    <row r="926" spans="1:7" ht="15">
      <c r="A926" s="112" t="s">
        <v>3996</v>
      </c>
      <c r="B926" s="112">
        <v>3</v>
      </c>
      <c r="C926" s="117">
        <v>0.0003950518053746063</v>
      </c>
      <c r="D926" s="112" t="s">
        <v>4760</v>
      </c>
      <c r="E926" s="112" t="b">
        <v>0</v>
      </c>
      <c r="F926" s="112" t="b">
        <v>0</v>
      </c>
      <c r="G926" s="112" t="b">
        <v>0</v>
      </c>
    </row>
    <row r="927" spans="1:7" ht="15">
      <c r="A927" s="112" t="s">
        <v>3997</v>
      </c>
      <c r="B927" s="112">
        <v>3</v>
      </c>
      <c r="C927" s="117">
        <v>0.0003950518053746063</v>
      </c>
      <c r="D927" s="112" t="s">
        <v>4760</v>
      </c>
      <c r="E927" s="112" t="b">
        <v>0</v>
      </c>
      <c r="F927" s="112" t="b">
        <v>0</v>
      </c>
      <c r="G927" s="112" t="b">
        <v>0</v>
      </c>
    </row>
    <row r="928" spans="1:7" ht="15">
      <c r="A928" s="112" t="s">
        <v>3998</v>
      </c>
      <c r="B928" s="112">
        <v>3</v>
      </c>
      <c r="C928" s="117">
        <v>0.0003950518053746063</v>
      </c>
      <c r="D928" s="112" t="s">
        <v>4760</v>
      </c>
      <c r="E928" s="112" t="b">
        <v>0</v>
      </c>
      <c r="F928" s="112" t="b">
        <v>0</v>
      </c>
      <c r="G928" s="112" t="b">
        <v>0</v>
      </c>
    </row>
    <row r="929" spans="1:7" ht="15">
      <c r="A929" s="112" t="s">
        <v>3999</v>
      </c>
      <c r="B929" s="112">
        <v>3</v>
      </c>
      <c r="C929" s="117">
        <v>0.0003950518053746063</v>
      </c>
      <c r="D929" s="112" t="s">
        <v>4760</v>
      </c>
      <c r="E929" s="112" t="b">
        <v>0</v>
      </c>
      <c r="F929" s="112" t="b">
        <v>0</v>
      </c>
      <c r="G929" s="112" t="b">
        <v>0</v>
      </c>
    </row>
    <row r="930" spans="1:7" ht="15">
      <c r="A930" s="112" t="s">
        <v>4000</v>
      </c>
      <c r="B930" s="112">
        <v>3</v>
      </c>
      <c r="C930" s="117">
        <v>0.0003950518053746063</v>
      </c>
      <c r="D930" s="112" t="s">
        <v>4760</v>
      </c>
      <c r="E930" s="112" t="b">
        <v>0</v>
      </c>
      <c r="F930" s="112" t="b">
        <v>0</v>
      </c>
      <c r="G930" s="112" t="b">
        <v>0</v>
      </c>
    </row>
    <row r="931" spans="1:7" ht="15">
      <c r="A931" s="112" t="s">
        <v>4001</v>
      </c>
      <c r="B931" s="112">
        <v>3</v>
      </c>
      <c r="C931" s="117">
        <v>0.0003950518053746063</v>
      </c>
      <c r="D931" s="112" t="s">
        <v>4760</v>
      </c>
      <c r="E931" s="112" t="b">
        <v>0</v>
      </c>
      <c r="F931" s="112" t="b">
        <v>0</v>
      </c>
      <c r="G931" s="112" t="b">
        <v>0</v>
      </c>
    </row>
    <row r="932" spans="1:7" ht="15">
      <c r="A932" s="112" t="s">
        <v>4002</v>
      </c>
      <c r="B932" s="112">
        <v>3</v>
      </c>
      <c r="C932" s="117">
        <v>0.0003950518053746063</v>
      </c>
      <c r="D932" s="112" t="s">
        <v>4760</v>
      </c>
      <c r="E932" s="112" t="b">
        <v>0</v>
      </c>
      <c r="F932" s="112" t="b">
        <v>0</v>
      </c>
      <c r="G932" s="112" t="b">
        <v>0</v>
      </c>
    </row>
    <row r="933" spans="1:7" ht="15">
      <c r="A933" s="112" t="s">
        <v>4003</v>
      </c>
      <c r="B933" s="112">
        <v>3</v>
      </c>
      <c r="C933" s="117">
        <v>0.0003950518053746063</v>
      </c>
      <c r="D933" s="112" t="s">
        <v>4760</v>
      </c>
      <c r="E933" s="112" t="b">
        <v>0</v>
      </c>
      <c r="F933" s="112" t="b">
        <v>1</v>
      </c>
      <c r="G933" s="112" t="b">
        <v>0</v>
      </c>
    </row>
    <row r="934" spans="1:7" ht="15">
      <c r="A934" s="112" t="s">
        <v>4004</v>
      </c>
      <c r="B934" s="112">
        <v>3</v>
      </c>
      <c r="C934" s="117">
        <v>0.0003950518053746063</v>
      </c>
      <c r="D934" s="112" t="s">
        <v>4760</v>
      </c>
      <c r="E934" s="112" t="b">
        <v>0</v>
      </c>
      <c r="F934" s="112" t="b">
        <v>0</v>
      </c>
      <c r="G934" s="112" t="b">
        <v>0</v>
      </c>
    </row>
    <row r="935" spans="1:7" ht="15">
      <c r="A935" s="112" t="s">
        <v>4005</v>
      </c>
      <c r="B935" s="112">
        <v>3</v>
      </c>
      <c r="C935" s="117">
        <v>0.0004338128133111419</v>
      </c>
      <c r="D935" s="112" t="s">
        <v>4760</v>
      </c>
      <c r="E935" s="112" t="b">
        <v>0</v>
      </c>
      <c r="F935" s="112" t="b">
        <v>0</v>
      </c>
      <c r="G935" s="112" t="b">
        <v>0</v>
      </c>
    </row>
    <row r="936" spans="1:7" ht="15">
      <c r="A936" s="112" t="s">
        <v>4006</v>
      </c>
      <c r="B936" s="112">
        <v>3</v>
      </c>
      <c r="C936" s="117">
        <v>0.0003950518053746063</v>
      </c>
      <c r="D936" s="112" t="s">
        <v>4760</v>
      </c>
      <c r="E936" s="112" t="b">
        <v>0</v>
      </c>
      <c r="F936" s="112" t="b">
        <v>0</v>
      </c>
      <c r="G936" s="112" t="b">
        <v>0</v>
      </c>
    </row>
    <row r="937" spans="1:7" ht="15">
      <c r="A937" s="112" t="s">
        <v>4007</v>
      </c>
      <c r="B937" s="112">
        <v>3</v>
      </c>
      <c r="C937" s="117">
        <v>0.0003950518053746063</v>
      </c>
      <c r="D937" s="112" t="s">
        <v>4760</v>
      </c>
      <c r="E937" s="112" t="b">
        <v>0</v>
      </c>
      <c r="F937" s="112" t="b">
        <v>0</v>
      </c>
      <c r="G937" s="112" t="b">
        <v>0</v>
      </c>
    </row>
    <row r="938" spans="1:7" ht="15">
      <c r="A938" s="112" t="s">
        <v>4008</v>
      </c>
      <c r="B938" s="112">
        <v>3</v>
      </c>
      <c r="C938" s="117">
        <v>0.0003950518053746063</v>
      </c>
      <c r="D938" s="112" t="s">
        <v>4760</v>
      </c>
      <c r="E938" s="112" t="b">
        <v>0</v>
      </c>
      <c r="F938" s="112" t="b">
        <v>0</v>
      </c>
      <c r="G938" s="112" t="b">
        <v>0</v>
      </c>
    </row>
    <row r="939" spans="1:7" ht="15">
      <c r="A939" s="112" t="s">
        <v>4009</v>
      </c>
      <c r="B939" s="112">
        <v>3</v>
      </c>
      <c r="C939" s="117">
        <v>0.0003950518053746063</v>
      </c>
      <c r="D939" s="112" t="s">
        <v>4760</v>
      </c>
      <c r="E939" s="112" t="b">
        <v>0</v>
      </c>
      <c r="F939" s="112" t="b">
        <v>0</v>
      </c>
      <c r="G939" s="112" t="b">
        <v>0</v>
      </c>
    </row>
    <row r="940" spans="1:7" ht="15">
      <c r="A940" s="112" t="s">
        <v>4010</v>
      </c>
      <c r="B940" s="112">
        <v>3</v>
      </c>
      <c r="C940" s="117">
        <v>0.0003950518053746063</v>
      </c>
      <c r="D940" s="112" t="s">
        <v>4760</v>
      </c>
      <c r="E940" s="112" t="b">
        <v>0</v>
      </c>
      <c r="F940" s="112" t="b">
        <v>0</v>
      </c>
      <c r="G940" s="112" t="b">
        <v>0</v>
      </c>
    </row>
    <row r="941" spans="1:7" ht="15">
      <c r="A941" s="112" t="s">
        <v>4011</v>
      </c>
      <c r="B941" s="112">
        <v>3</v>
      </c>
      <c r="C941" s="117">
        <v>0.0003950518053746063</v>
      </c>
      <c r="D941" s="112" t="s">
        <v>4760</v>
      </c>
      <c r="E941" s="112" t="b">
        <v>0</v>
      </c>
      <c r="F941" s="112" t="b">
        <v>0</v>
      </c>
      <c r="G941" s="112" t="b">
        <v>0</v>
      </c>
    </row>
    <row r="942" spans="1:7" ht="15">
      <c r="A942" s="112" t="s">
        <v>4012</v>
      </c>
      <c r="B942" s="112">
        <v>3</v>
      </c>
      <c r="C942" s="117">
        <v>0.0003950518053746063</v>
      </c>
      <c r="D942" s="112" t="s">
        <v>4760</v>
      </c>
      <c r="E942" s="112" t="b">
        <v>0</v>
      </c>
      <c r="F942" s="112" t="b">
        <v>0</v>
      </c>
      <c r="G942" s="112" t="b">
        <v>0</v>
      </c>
    </row>
    <row r="943" spans="1:7" ht="15">
      <c r="A943" s="112" t="s">
        <v>4013</v>
      </c>
      <c r="B943" s="112">
        <v>3</v>
      </c>
      <c r="C943" s="117">
        <v>0.0003950518053746063</v>
      </c>
      <c r="D943" s="112" t="s">
        <v>4760</v>
      </c>
      <c r="E943" s="112" t="b">
        <v>0</v>
      </c>
      <c r="F943" s="112" t="b">
        <v>0</v>
      </c>
      <c r="G943" s="112" t="b">
        <v>0</v>
      </c>
    </row>
    <row r="944" spans="1:7" ht="15">
      <c r="A944" s="112" t="s">
        <v>4014</v>
      </c>
      <c r="B944" s="112">
        <v>3</v>
      </c>
      <c r="C944" s="117">
        <v>0.0003950518053746063</v>
      </c>
      <c r="D944" s="112" t="s">
        <v>4760</v>
      </c>
      <c r="E944" s="112" t="b">
        <v>0</v>
      </c>
      <c r="F944" s="112" t="b">
        <v>0</v>
      </c>
      <c r="G944" s="112" t="b">
        <v>0</v>
      </c>
    </row>
    <row r="945" spans="1:7" ht="15">
      <c r="A945" s="112" t="s">
        <v>4015</v>
      </c>
      <c r="B945" s="112">
        <v>3</v>
      </c>
      <c r="C945" s="117">
        <v>0.0003950518053746063</v>
      </c>
      <c r="D945" s="112" t="s">
        <v>4760</v>
      </c>
      <c r="E945" s="112" t="b">
        <v>0</v>
      </c>
      <c r="F945" s="112" t="b">
        <v>0</v>
      </c>
      <c r="G945" s="112" t="b">
        <v>0</v>
      </c>
    </row>
    <row r="946" spans="1:7" ht="15">
      <c r="A946" s="112" t="s">
        <v>4016</v>
      </c>
      <c r="B946" s="112">
        <v>3</v>
      </c>
      <c r="C946" s="117">
        <v>0.0003950518053746063</v>
      </c>
      <c r="D946" s="112" t="s">
        <v>4760</v>
      </c>
      <c r="E946" s="112" t="b">
        <v>0</v>
      </c>
      <c r="F946" s="112" t="b">
        <v>0</v>
      </c>
      <c r="G946" s="112" t="b">
        <v>0</v>
      </c>
    </row>
    <row r="947" spans="1:7" ht="15">
      <c r="A947" s="112" t="s">
        <v>4017</v>
      </c>
      <c r="B947" s="112">
        <v>3</v>
      </c>
      <c r="C947" s="117">
        <v>0.0003950518053746063</v>
      </c>
      <c r="D947" s="112" t="s">
        <v>4760</v>
      </c>
      <c r="E947" s="112" t="b">
        <v>0</v>
      </c>
      <c r="F947" s="112" t="b">
        <v>0</v>
      </c>
      <c r="G947" s="112" t="b">
        <v>0</v>
      </c>
    </row>
    <row r="948" spans="1:7" ht="15">
      <c r="A948" s="112" t="s">
        <v>4018</v>
      </c>
      <c r="B948" s="112">
        <v>3</v>
      </c>
      <c r="C948" s="117">
        <v>0.0003950518053746063</v>
      </c>
      <c r="D948" s="112" t="s">
        <v>4760</v>
      </c>
      <c r="E948" s="112" t="b">
        <v>0</v>
      </c>
      <c r="F948" s="112" t="b">
        <v>0</v>
      </c>
      <c r="G948" s="112" t="b">
        <v>0</v>
      </c>
    </row>
    <row r="949" spans="1:7" ht="15">
      <c r="A949" s="112" t="s">
        <v>4019</v>
      </c>
      <c r="B949" s="112">
        <v>3</v>
      </c>
      <c r="C949" s="117">
        <v>0.0004338128133111419</v>
      </c>
      <c r="D949" s="112" t="s">
        <v>4760</v>
      </c>
      <c r="E949" s="112" t="b">
        <v>0</v>
      </c>
      <c r="F949" s="112" t="b">
        <v>0</v>
      </c>
      <c r="G949" s="112" t="b">
        <v>0</v>
      </c>
    </row>
    <row r="950" spans="1:7" ht="15">
      <c r="A950" s="112" t="s">
        <v>4020</v>
      </c>
      <c r="B950" s="112">
        <v>3</v>
      </c>
      <c r="C950" s="117">
        <v>0.0005000751940428128</v>
      </c>
      <c r="D950" s="112" t="s">
        <v>4760</v>
      </c>
      <c r="E950" s="112" t="b">
        <v>0</v>
      </c>
      <c r="F950" s="112" t="b">
        <v>0</v>
      </c>
      <c r="G950" s="112" t="b">
        <v>0</v>
      </c>
    </row>
    <row r="951" spans="1:7" ht="15">
      <c r="A951" s="112" t="s">
        <v>4021</v>
      </c>
      <c r="B951" s="112">
        <v>3</v>
      </c>
      <c r="C951" s="117">
        <v>0.0003950518053746063</v>
      </c>
      <c r="D951" s="112" t="s">
        <v>4760</v>
      </c>
      <c r="E951" s="112" t="b">
        <v>0</v>
      </c>
      <c r="F951" s="112" t="b">
        <v>1</v>
      </c>
      <c r="G951" s="112" t="b">
        <v>0</v>
      </c>
    </row>
    <row r="952" spans="1:7" ht="15">
      <c r="A952" s="112" t="s">
        <v>4022</v>
      </c>
      <c r="B952" s="112">
        <v>3</v>
      </c>
      <c r="C952" s="117">
        <v>0.0003950518053746063</v>
      </c>
      <c r="D952" s="112" t="s">
        <v>4760</v>
      </c>
      <c r="E952" s="112" t="b">
        <v>0</v>
      </c>
      <c r="F952" s="112" t="b">
        <v>0</v>
      </c>
      <c r="G952" s="112" t="b">
        <v>0</v>
      </c>
    </row>
    <row r="953" spans="1:7" ht="15">
      <c r="A953" s="112" t="s">
        <v>4023</v>
      </c>
      <c r="B953" s="112">
        <v>3</v>
      </c>
      <c r="C953" s="117">
        <v>0.0005000751940428128</v>
      </c>
      <c r="D953" s="112" t="s">
        <v>4760</v>
      </c>
      <c r="E953" s="112" t="b">
        <v>0</v>
      </c>
      <c r="F953" s="112" t="b">
        <v>0</v>
      </c>
      <c r="G953" s="112" t="b">
        <v>0</v>
      </c>
    </row>
    <row r="954" spans="1:7" ht="15">
      <c r="A954" s="112" t="s">
        <v>4024</v>
      </c>
      <c r="B954" s="112">
        <v>3</v>
      </c>
      <c r="C954" s="117">
        <v>0.0003950518053746063</v>
      </c>
      <c r="D954" s="112" t="s">
        <v>4760</v>
      </c>
      <c r="E954" s="112" t="b">
        <v>0</v>
      </c>
      <c r="F954" s="112" t="b">
        <v>0</v>
      </c>
      <c r="G954" s="112" t="b">
        <v>0</v>
      </c>
    </row>
    <row r="955" spans="1:7" ht="15">
      <c r="A955" s="112" t="s">
        <v>4025</v>
      </c>
      <c r="B955" s="112">
        <v>3</v>
      </c>
      <c r="C955" s="117">
        <v>0.0005000751940428128</v>
      </c>
      <c r="D955" s="112" t="s">
        <v>4760</v>
      </c>
      <c r="E955" s="112" t="b">
        <v>0</v>
      </c>
      <c r="F955" s="112" t="b">
        <v>0</v>
      </c>
      <c r="G955" s="112" t="b">
        <v>0</v>
      </c>
    </row>
    <row r="956" spans="1:7" ht="15">
      <c r="A956" s="112" t="s">
        <v>4026</v>
      </c>
      <c r="B956" s="112">
        <v>3</v>
      </c>
      <c r="C956" s="117">
        <v>0.0005000751940428128</v>
      </c>
      <c r="D956" s="112" t="s">
        <v>4760</v>
      </c>
      <c r="E956" s="112" t="b">
        <v>0</v>
      </c>
      <c r="F956" s="112" t="b">
        <v>0</v>
      </c>
      <c r="G956" s="112" t="b">
        <v>0</v>
      </c>
    </row>
    <row r="957" spans="1:7" ht="15">
      <c r="A957" s="112" t="s">
        <v>4027</v>
      </c>
      <c r="B957" s="112">
        <v>3</v>
      </c>
      <c r="C957" s="117">
        <v>0.0005000751940428128</v>
      </c>
      <c r="D957" s="112" t="s">
        <v>4760</v>
      </c>
      <c r="E957" s="112" t="b">
        <v>0</v>
      </c>
      <c r="F957" s="112" t="b">
        <v>0</v>
      </c>
      <c r="G957" s="112" t="b">
        <v>0</v>
      </c>
    </row>
    <row r="958" spans="1:7" ht="15">
      <c r="A958" s="112" t="s">
        <v>4028</v>
      </c>
      <c r="B958" s="112">
        <v>3</v>
      </c>
      <c r="C958" s="117">
        <v>0.0004338128133111419</v>
      </c>
      <c r="D958" s="112" t="s">
        <v>4760</v>
      </c>
      <c r="E958" s="112" t="b">
        <v>0</v>
      </c>
      <c r="F958" s="112" t="b">
        <v>0</v>
      </c>
      <c r="G958" s="112" t="b">
        <v>0</v>
      </c>
    </row>
    <row r="959" spans="1:7" ht="15">
      <c r="A959" s="112" t="s">
        <v>4029</v>
      </c>
      <c r="B959" s="112">
        <v>3</v>
      </c>
      <c r="C959" s="117">
        <v>0.0005000751940428128</v>
      </c>
      <c r="D959" s="112" t="s">
        <v>4760</v>
      </c>
      <c r="E959" s="112" t="b">
        <v>0</v>
      </c>
      <c r="F959" s="112" t="b">
        <v>0</v>
      </c>
      <c r="G959" s="112" t="b">
        <v>0</v>
      </c>
    </row>
    <row r="960" spans="1:7" ht="15">
      <c r="A960" s="112" t="s">
        <v>4030</v>
      </c>
      <c r="B960" s="112">
        <v>3</v>
      </c>
      <c r="C960" s="117">
        <v>0.0005000751940428128</v>
      </c>
      <c r="D960" s="112" t="s">
        <v>4760</v>
      </c>
      <c r="E960" s="112" t="b">
        <v>0</v>
      </c>
      <c r="F960" s="112" t="b">
        <v>0</v>
      </c>
      <c r="G960" s="112" t="b">
        <v>0</v>
      </c>
    </row>
    <row r="961" spans="1:7" ht="15">
      <c r="A961" s="112" t="s">
        <v>4031</v>
      </c>
      <c r="B961" s="112">
        <v>3</v>
      </c>
      <c r="C961" s="117">
        <v>0.0004338128133111419</v>
      </c>
      <c r="D961" s="112" t="s">
        <v>4760</v>
      </c>
      <c r="E961" s="112" t="b">
        <v>0</v>
      </c>
      <c r="F961" s="112" t="b">
        <v>0</v>
      </c>
      <c r="G961" s="112" t="b">
        <v>0</v>
      </c>
    </row>
    <row r="962" spans="1:7" ht="15">
      <c r="A962" s="112" t="s">
        <v>4032</v>
      </c>
      <c r="B962" s="112">
        <v>3</v>
      </c>
      <c r="C962" s="117">
        <v>0.0003950518053746063</v>
      </c>
      <c r="D962" s="112" t="s">
        <v>4760</v>
      </c>
      <c r="E962" s="112" t="b">
        <v>0</v>
      </c>
      <c r="F962" s="112" t="b">
        <v>0</v>
      </c>
      <c r="G962" s="112" t="b">
        <v>0</v>
      </c>
    </row>
    <row r="963" spans="1:7" ht="15">
      <c r="A963" s="112" t="s">
        <v>4033</v>
      </c>
      <c r="B963" s="112">
        <v>3</v>
      </c>
      <c r="C963" s="117">
        <v>0.0003950518053746063</v>
      </c>
      <c r="D963" s="112" t="s">
        <v>4760</v>
      </c>
      <c r="E963" s="112" t="b">
        <v>0</v>
      </c>
      <c r="F963" s="112" t="b">
        <v>0</v>
      </c>
      <c r="G963" s="112" t="b">
        <v>0</v>
      </c>
    </row>
    <row r="964" spans="1:7" ht="15">
      <c r="A964" s="112" t="s">
        <v>4034</v>
      </c>
      <c r="B964" s="112">
        <v>3</v>
      </c>
      <c r="C964" s="117">
        <v>0.0004338128133111419</v>
      </c>
      <c r="D964" s="112" t="s">
        <v>4760</v>
      </c>
      <c r="E964" s="112" t="b">
        <v>0</v>
      </c>
      <c r="F964" s="112" t="b">
        <v>0</v>
      </c>
      <c r="G964" s="112" t="b">
        <v>0</v>
      </c>
    </row>
    <row r="965" spans="1:7" ht="15">
      <c r="A965" s="112" t="s">
        <v>4035</v>
      </c>
      <c r="B965" s="112">
        <v>3</v>
      </c>
      <c r="C965" s="117">
        <v>0.0005000751940428128</v>
      </c>
      <c r="D965" s="112" t="s">
        <v>4760</v>
      </c>
      <c r="E965" s="112" t="b">
        <v>0</v>
      </c>
      <c r="F965" s="112" t="b">
        <v>0</v>
      </c>
      <c r="G965" s="112" t="b">
        <v>0</v>
      </c>
    </row>
    <row r="966" spans="1:7" ht="15">
      <c r="A966" s="112" t="s">
        <v>4036</v>
      </c>
      <c r="B966" s="112">
        <v>3</v>
      </c>
      <c r="C966" s="117">
        <v>0.0003950518053746063</v>
      </c>
      <c r="D966" s="112" t="s">
        <v>4760</v>
      </c>
      <c r="E966" s="112" t="b">
        <v>0</v>
      </c>
      <c r="F966" s="112" t="b">
        <v>0</v>
      </c>
      <c r="G966" s="112" t="b">
        <v>0</v>
      </c>
    </row>
    <row r="967" spans="1:7" ht="15">
      <c r="A967" s="112" t="s">
        <v>4037</v>
      </c>
      <c r="B967" s="112">
        <v>3</v>
      </c>
      <c r="C967" s="117">
        <v>0.0004338128133111419</v>
      </c>
      <c r="D967" s="112" t="s">
        <v>4760</v>
      </c>
      <c r="E967" s="112" t="b">
        <v>0</v>
      </c>
      <c r="F967" s="112" t="b">
        <v>0</v>
      </c>
      <c r="G967" s="112" t="b">
        <v>0</v>
      </c>
    </row>
    <row r="968" spans="1:7" ht="15">
      <c r="A968" s="112" t="s">
        <v>4038</v>
      </c>
      <c r="B968" s="112">
        <v>3</v>
      </c>
      <c r="C968" s="117">
        <v>0.0004338128133111419</v>
      </c>
      <c r="D968" s="112" t="s">
        <v>4760</v>
      </c>
      <c r="E968" s="112" t="b">
        <v>0</v>
      </c>
      <c r="F968" s="112" t="b">
        <v>0</v>
      </c>
      <c r="G968" s="112" t="b">
        <v>0</v>
      </c>
    </row>
    <row r="969" spans="1:7" ht="15">
      <c r="A969" s="112" t="s">
        <v>4039</v>
      </c>
      <c r="B969" s="112">
        <v>3</v>
      </c>
      <c r="C969" s="117">
        <v>0.0005000751940428128</v>
      </c>
      <c r="D969" s="112" t="s">
        <v>4760</v>
      </c>
      <c r="E969" s="112" t="b">
        <v>0</v>
      </c>
      <c r="F969" s="112" t="b">
        <v>0</v>
      </c>
      <c r="G969" s="112" t="b">
        <v>0</v>
      </c>
    </row>
    <row r="970" spans="1:7" ht="15">
      <c r="A970" s="112" t="s">
        <v>4040</v>
      </c>
      <c r="B970" s="112">
        <v>3</v>
      </c>
      <c r="C970" s="117">
        <v>0.0003950518053746063</v>
      </c>
      <c r="D970" s="112" t="s">
        <v>4760</v>
      </c>
      <c r="E970" s="112" t="b">
        <v>0</v>
      </c>
      <c r="F970" s="112" t="b">
        <v>0</v>
      </c>
      <c r="G970" s="112" t="b">
        <v>0</v>
      </c>
    </row>
    <row r="971" spans="1:7" ht="15">
      <c r="A971" s="112" t="s">
        <v>4041</v>
      </c>
      <c r="B971" s="112">
        <v>3</v>
      </c>
      <c r="C971" s="117">
        <v>0.0004338128133111419</v>
      </c>
      <c r="D971" s="112" t="s">
        <v>4760</v>
      </c>
      <c r="E971" s="112" t="b">
        <v>0</v>
      </c>
      <c r="F971" s="112" t="b">
        <v>0</v>
      </c>
      <c r="G971" s="112" t="b">
        <v>0</v>
      </c>
    </row>
    <row r="972" spans="1:7" ht="15">
      <c r="A972" s="112" t="s">
        <v>4042</v>
      </c>
      <c r="B972" s="112">
        <v>3</v>
      </c>
      <c r="C972" s="117">
        <v>0.0004338128133111419</v>
      </c>
      <c r="D972" s="112" t="s">
        <v>4760</v>
      </c>
      <c r="E972" s="112" t="b">
        <v>0</v>
      </c>
      <c r="F972" s="112" t="b">
        <v>0</v>
      </c>
      <c r="G972" s="112" t="b">
        <v>0</v>
      </c>
    </row>
    <row r="973" spans="1:7" ht="15">
      <c r="A973" s="112" t="s">
        <v>4043</v>
      </c>
      <c r="B973" s="112">
        <v>3</v>
      </c>
      <c r="C973" s="117">
        <v>0.0003950518053746063</v>
      </c>
      <c r="D973" s="112" t="s">
        <v>4760</v>
      </c>
      <c r="E973" s="112" t="b">
        <v>0</v>
      </c>
      <c r="F973" s="112" t="b">
        <v>0</v>
      </c>
      <c r="G973" s="112" t="b">
        <v>0</v>
      </c>
    </row>
    <row r="974" spans="1:7" ht="15">
      <c r="A974" s="112" t="s">
        <v>4044</v>
      </c>
      <c r="B974" s="112">
        <v>3</v>
      </c>
      <c r="C974" s="117">
        <v>0.0005000751940428128</v>
      </c>
      <c r="D974" s="112" t="s">
        <v>4760</v>
      </c>
      <c r="E974" s="112" t="b">
        <v>0</v>
      </c>
      <c r="F974" s="112" t="b">
        <v>0</v>
      </c>
      <c r="G974" s="112" t="b">
        <v>0</v>
      </c>
    </row>
    <row r="975" spans="1:7" ht="15">
      <c r="A975" s="112" t="s">
        <v>4045</v>
      </c>
      <c r="B975" s="112">
        <v>3</v>
      </c>
      <c r="C975" s="117">
        <v>0.0005000751940428128</v>
      </c>
      <c r="D975" s="112" t="s">
        <v>4760</v>
      </c>
      <c r="E975" s="112" t="b">
        <v>0</v>
      </c>
      <c r="F975" s="112" t="b">
        <v>0</v>
      </c>
      <c r="G975" s="112" t="b">
        <v>0</v>
      </c>
    </row>
    <row r="976" spans="1:7" ht="15">
      <c r="A976" s="112" t="s">
        <v>4046</v>
      </c>
      <c r="B976" s="112">
        <v>3</v>
      </c>
      <c r="C976" s="117">
        <v>0.0004338128133111419</v>
      </c>
      <c r="D976" s="112" t="s">
        <v>4760</v>
      </c>
      <c r="E976" s="112" t="b">
        <v>0</v>
      </c>
      <c r="F976" s="112" t="b">
        <v>0</v>
      </c>
      <c r="G976" s="112" t="b">
        <v>0</v>
      </c>
    </row>
    <row r="977" spans="1:7" ht="15">
      <c r="A977" s="112" t="s">
        <v>4047</v>
      </c>
      <c r="B977" s="112">
        <v>3</v>
      </c>
      <c r="C977" s="117">
        <v>0.0005000751940428128</v>
      </c>
      <c r="D977" s="112" t="s">
        <v>4760</v>
      </c>
      <c r="E977" s="112" t="b">
        <v>0</v>
      </c>
      <c r="F977" s="112" t="b">
        <v>0</v>
      </c>
      <c r="G977" s="112" t="b">
        <v>0</v>
      </c>
    </row>
    <row r="978" spans="1:7" ht="15">
      <c r="A978" s="112" t="s">
        <v>4048</v>
      </c>
      <c r="B978" s="112">
        <v>3</v>
      </c>
      <c r="C978" s="117">
        <v>0.0004338128133111419</v>
      </c>
      <c r="D978" s="112" t="s">
        <v>4760</v>
      </c>
      <c r="E978" s="112" t="b">
        <v>0</v>
      </c>
      <c r="F978" s="112" t="b">
        <v>0</v>
      </c>
      <c r="G978" s="112" t="b">
        <v>0</v>
      </c>
    </row>
    <row r="979" spans="1:7" ht="15">
      <c r="A979" s="112" t="s">
        <v>4049</v>
      </c>
      <c r="B979" s="112">
        <v>3</v>
      </c>
      <c r="C979" s="117">
        <v>0.0005000751940428128</v>
      </c>
      <c r="D979" s="112" t="s">
        <v>4760</v>
      </c>
      <c r="E979" s="112" t="b">
        <v>0</v>
      </c>
      <c r="F979" s="112" t="b">
        <v>0</v>
      </c>
      <c r="G979" s="112" t="b">
        <v>0</v>
      </c>
    </row>
    <row r="980" spans="1:7" ht="15">
      <c r="A980" s="112" t="s">
        <v>4050</v>
      </c>
      <c r="B980" s="112">
        <v>3</v>
      </c>
      <c r="C980" s="117">
        <v>0.0005000751940428128</v>
      </c>
      <c r="D980" s="112" t="s">
        <v>4760</v>
      </c>
      <c r="E980" s="112" t="b">
        <v>0</v>
      </c>
      <c r="F980" s="112" t="b">
        <v>0</v>
      </c>
      <c r="G980" s="112" t="b">
        <v>0</v>
      </c>
    </row>
    <row r="981" spans="1:7" ht="15">
      <c r="A981" s="112" t="s">
        <v>4051</v>
      </c>
      <c r="B981" s="112">
        <v>3</v>
      </c>
      <c r="C981" s="117">
        <v>0.0005000751940428128</v>
      </c>
      <c r="D981" s="112" t="s">
        <v>4760</v>
      </c>
      <c r="E981" s="112" t="b">
        <v>0</v>
      </c>
      <c r="F981" s="112" t="b">
        <v>0</v>
      </c>
      <c r="G981" s="112" t="b">
        <v>0</v>
      </c>
    </row>
    <row r="982" spans="1:7" ht="15">
      <c r="A982" s="112" t="s">
        <v>4052</v>
      </c>
      <c r="B982" s="112">
        <v>3</v>
      </c>
      <c r="C982" s="117">
        <v>0.0005000751940428128</v>
      </c>
      <c r="D982" s="112" t="s">
        <v>4760</v>
      </c>
      <c r="E982" s="112" t="b">
        <v>0</v>
      </c>
      <c r="F982" s="112" t="b">
        <v>0</v>
      </c>
      <c r="G982" s="112" t="b">
        <v>0</v>
      </c>
    </row>
    <row r="983" spans="1:7" ht="15">
      <c r="A983" s="112" t="s">
        <v>4053</v>
      </c>
      <c r="B983" s="112">
        <v>3</v>
      </c>
      <c r="C983" s="117">
        <v>0.0005000751940428128</v>
      </c>
      <c r="D983" s="112" t="s">
        <v>4760</v>
      </c>
      <c r="E983" s="112" t="b">
        <v>0</v>
      </c>
      <c r="F983" s="112" t="b">
        <v>0</v>
      </c>
      <c r="G983" s="112" t="b">
        <v>0</v>
      </c>
    </row>
    <row r="984" spans="1:7" ht="15">
      <c r="A984" s="112" t="s">
        <v>4054</v>
      </c>
      <c r="B984" s="112">
        <v>3</v>
      </c>
      <c r="C984" s="117">
        <v>0.0005000751940428128</v>
      </c>
      <c r="D984" s="112" t="s">
        <v>4760</v>
      </c>
      <c r="E984" s="112" t="b">
        <v>0</v>
      </c>
      <c r="F984" s="112" t="b">
        <v>0</v>
      </c>
      <c r="G984" s="112" t="b">
        <v>0</v>
      </c>
    </row>
    <row r="985" spans="1:7" ht="15">
      <c r="A985" s="112" t="s">
        <v>4055</v>
      </c>
      <c r="B985" s="112">
        <v>3</v>
      </c>
      <c r="C985" s="117">
        <v>0.0005000751940428128</v>
      </c>
      <c r="D985" s="112" t="s">
        <v>4760</v>
      </c>
      <c r="E985" s="112" t="b">
        <v>0</v>
      </c>
      <c r="F985" s="112" t="b">
        <v>0</v>
      </c>
      <c r="G985" s="112" t="b">
        <v>0</v>
      </c>
    </row>
    <row r="986" spans="1:7" ht="15">
      <c r="A986" s="112" t="s">
        <v>4056</v>
      </c>
      <c r="B986" s="112">
        <v>3</v>
      </c>
      <c r="C986" s="117">
        <v>0.0005000751940428128</v>
      </c>
      <c r="D986" s="112" t="s">
        <v>4760</v>
      </c>
      <c r="E986" s="112" t="b">
        <v>0</v>
      </c>
      <c r="F986" s="112" t="b">
        <v>0</v>
      </c>
      <c r="G986" s="112" t="b">
        <v>0</v>
      </c>
    </row>
    <row r="987" spans="1:7" ht="15">
      <c r="A987" s="112" t="s">
        <v>4057</v>
      </c>
      <c r="B987" s="112">
        <v>2</v>
      </c>
      <c r="C987" s="117">
        <v>0.00028920854220742794</v>
      </c>
      <c r="D987" s="112" t="s">
        <v>4760</v>
      </c>
      <c r="E987" s="112" t="b">
        <v>0</v>
      </c>
      <c r="F987" s="112" t="b">
        <v>0</v>
      </c>
      <c r="G987" s="112" t="b">
        <v>0</v>
      </c>
    </row>
    <row r="988" spans="1:7" ht="15">
      <c r="A988" s="112" t="s">
        <v>4058</v>
      </c>
      <c r="B988" s="112">
        <v>2</v>
      </c>
      <c r="C988" s="117">
        <v>0.0003333834626952086</v>
      </c>
      <c r="D988" s="112" t="s">
        <v>4760</v>
      </c>
      <c r="E988" s="112" t="b">
        <v>0</v>
      </c>
      <c r="F988" s="112" t="b">
        <v>0</v>
      </c>
      <c r="G988" s="112" t="b">
        <v>0</v>
      </c>
    </row>
    <row r="989" spans="1:7" ht="15">
      <c r="A989" s="112" t="s">
        <v>4059</v>
      </c>
      <c r="B989" s="112">
        <v>2</v>
      </c>
      <c r="C989" s="117">
        <v>0.0003333834626952086</v>
      </c>
      <c r="D989" s="112" t="s">
        <v>4760</v>
      </c>
      <c r="E989" s="112" t="b">
        <v>0</v>
      </c>
      <c r="F989" s="112" t="b">
        <v>0</v>
      </c>
      <c r="G989" s="112" t="b">
        <v>0</v>
      </c>
    </row>
    <row r="990" spans="1:7" ht="15">
      <c r="A990" s="112" t="s">
        <v>4060</v>
      </c>
      <c r="B990" s="112">
        <v>2</v>
      </c>
      <c r="C990" s="117">
        <v>0.00028920854220742794</v>
      </c>
      <c r="D990" s="112" t="s">
        <v>4760</v>
      </c>
      <c r="E990" s="112" t="b">
        <v>0</v>
      </c>
      <c r="F990" s="112" t="b">
        <v>0</v>
      </c>
      <c r="G990" s="112" t="b">
        <v>0</v>
      </c>
    </row>
    <row r="991" spans="1:7" ht="15">
      <c r="A991" s="112" t="s">
        <v>4061</v>
      </c>
      <c r="B991" s="112">
        <v>2</v>
      </c>
      <c r="C991" s="117">
        <v>0.00028920854220742794</v>
      </c>
      <c r="D991" s="112" t="s">
        <v>4760</v>
      </c>
      <c r="E991" s="112" t="b">
        <v>0</v>
      </c>
      <c r="F991" s="112" t="b">
        <v>0</v>
      </c>
      <c r="G991" s="112" t="b">
        <v>0</v>
      </c>
    </row>
    <row r="992" spans="1:7" ht="15">
      <c r="A992" s="112" t="s">
        <v>4062</v>
      </c>
      <c r="B992" s="112">
        <v>2</v>
      </c>
      <c r="C992" s="117">
        <v>0.00028920854220742794</v>
      </c>
      <c r="D992" s="112" t="s">
        <v>4760</v>
      </c>
      <c r="E992" s="112" t="b">
        <v>0</v>
      </c>
      <c r="F992" s="112" t="b">
        <v>0</v>
      </c>
      <c r="G992" s="112" t="b">
        <v>0</v>
      </c>
    </row>
    <row r="993" spans="1:7" ht="15">
      <c r="A993" s="112" t="s">
        <v>4063</v>
      </c>
      <c r="B993" s="112">
        <v>2</v>
      </c>
      <c r="C993" s="117">
        <v>0.00028920854220742794</v>
      </c>
      <c r="D993" s="112" t="s">
        <v>4760</v>
      </c>
      <c r="E993" s="112" t="b">
        <v>0</v>
      </c>
      <c r="F993" s="112" t="b">
        <v>0</v>
      </c>
      <c r="G993" s="112" t="b">
        <v>0</v>
      </c>
    </row>
    <row r="994" spans="1:7" ht="15">
      <c r="A994" s="112" t="s">
        <v>4064</v>
      </c>
      <c r="B994" s="112">
        <v>2</v>
      </c>
      <c r="C994" s="117">
        <v>0.00028920854220742794</v>
      </c>
      <c r="D994" s="112" t="s">
        <v>4760</v>
      </c>
      <c r="E994" s="112" t="b">
        <v>0</v>
      </c>
      <c r="F994" s="112" t="b">
        <v>0</v>
      </c>
      <c r="G994" s="112" t="b">
        <v>0</v>
      </c>
    </row>
    <row r="995" spans="1:7" ht="15">
      <c r="A995" s="112" t="s">
        <v>4065</v>
      </c>
      <c r="B995" s="112">
        <v>2</v>
      </c>
      <c r="C995" s="117">
        <v>0.00028920854220742794</v>
      </c>
      <c r="D995" s="112" t="s">
        <v>4760</v>
      </c>
      <c r="E995" s="112" t="b">
        <v>0</v>
      </c>
      <c r="F995" s="112" t="b">
        <v>0</v>
      </c>
      <c r="G995" s="112" t="b">
        <v>0</v>
      </c>
    </row>
    <row r="996" spans="1:7" ht="15">
      <c r="A996" s="112" t="s">
        <v>4066</v>
      </c>
      <c r="B996" s="112">
        <v>2</v>
      </c>
      <c r="C996" s="117">
        <v>0.00028920854220742794</v>
      </c>
      <c r="D996" s="112" t="s">
        <v>4760</v>
      </c>
      <c r="E996" s="112" t="b">
        <v>0</v>
      </c>
      <c r="F996" s="112" t="b">
        <v>0</v>
      </c>
      <c r="G996" s="112" t="b">
        <v>0</v>
      </c>
    </row>
    <row r="997" spans="1:7" ht="15">
      <c r="A997" s="112" t="s">
        <v>4067</v>
      </c>
      <c r="B997" s="112">
        <v>2</v>
      </c>
      <c r="C997" s="117">
        <v>0.00028920854220742794</v>
      </c>
      <c r="D997" s="112" t="s">
        <v>4760</v>
      </c>
      <c r="E997" s="112" t="b">
        <v>0</v>
      </c>
      <c r="F997" s="112" t="b">
        <v>0</v>
      </c>
      <c r="G997" s="112" t="b">
        <v>0</v>
      </c>
    </row>
    <row r="998" spans="1:7" ht="15">
      <c r="A998" s="112" t="s">
        <v>4068</v>
      </c>
      <c r="B998" s="112">
        <v>2</v>
      </c>
      <c r="C998" s="117">
        <v>0.00028920854220742794</v>
      </c>
      <c r="D998" s="112" t="s">
        <v>4760</v>
      </c>
      <c r="E998" s="112" t="b">
        <v>0</v>
      </c>
      <c r="F998" s="112" t="b">
        <v>0</v>
      </c>
      <c r="G998" s="112" t="b">
        <v>0</v>
      </c>
    </row>
    <row r="999" spans="1:7" ht="15">
      <c r="A999" s="112" t="s">
        <v>4069</v>
      </c>
      <c r="B999" s="112">
        <v>2</v>
      </c>
      <c r="C999" s="117">
        <v>0.00028920854220742794</v>
      </c>
      <c r="D999" s="112" t="s">
        <v>4760</v>
      </c>
      <c r="E999" s="112" t="b">
        <v>0</v>
      </c>
      <c r="F999" s="112" t="b">
        <v>0</v>
      </c>
      <c r="G999" s="112" t="b">
        <v>0</v>
      </c>
    </row>
    <row r="1000" spans="1:7" ht="15">
      <c r="A1000" s="112" t="s">
        <v>4070</v>
      </c>
      <c r="B1000" s="112">
        <v>2</v>
      </c>
      <c r="C1000" s="117">
        <v>0.00028920854220742794</v>
      </c>
      <c r="D1000" s="112" t="s">
        <v>4760</v>
      </c>
      <c r="E1000" s="112" t="b">
        <v>0</v>
      </c>
      <c r="F1000" s="112" t="b">
        <v>0</v>
      </c>
      <c r="G1000" s="112" t="b">
        <v>0</v>
      </c>
    </row>
    <row r="1001" spans="1:7" ht="15">
      <c r="A1001" s="112" t="s">
        <v>4071</v>
      </c>
      <c r="B1001" s="112">
        <v>2</v>
      </c>
      <c r="C1001" s="117">
        <v>0.00028920854220742794</v>
      </c>
      <c r="D1001" s="112" t="s">
        <v>4760</v>
      </c>
      <c r="E1001" s="112" t="b">
        <v>0</v>
      </c>
      <c r="F1001" s="112" t="b">
        <v>0</v>
      </c>
      <c r="G1001" s="112" t="b">
        <v>0</v>
      </c>
    </row>
    <row r="1002" spans="1:7" ht="15">
      <c r="A1002" s="112" t="s">
        <v>4072</v>
      </c>
      <c r="B1002" s="112">
        <v>2</v>
      </c>
      <c r="C1002" s="117">
        <v>0.00028920854220742794</v>
      </c>
      <c r="D1002" s="112" t="s">
        <v>4760</v>
      </c>
      <c r="E1002" s="112" t="b">
        <v>0</v>
      </c>
      <c r="F1002" s="112" t="b">
        <v>0</v>
      </c>
      <c r="G1002" s="112" t="b">
        <v>0</v>
      </c>
    </row>
    <row r="1003" spans="1:7" ht="15">
      <c r="A1003" s="112" t="s">
        <v>4073</v>
      </c>
      <c r="B1003" s="112">
        <v>2</v>
      </c>
      <c r="C1003" s="117">
        <v>0.00028920854220742794</v>
      </c>
      <c r="D1003" s="112" t="s">
        <v>4760</v>
      </c>
      <c r="E1003" s="112" t="b">
        <v>0</v>
      </c>
      <c r="F1003" s="112" t="b">
        <v>0</v>
      </c>
      <c r="G1003" s="112" t="b">
        <v>0</v>
      </c>
    </row>
    <row r="1004" spans="1:7" ht="15">
      <c r="A1004" s="112" t="s">
        <v>4074</v>
      </c>
      <c r="B1004" s="112">
        <v>2</v>
      </c>
      <c r="C1004" s="117">
        <v>0.00028920854220742794</v>
      </c>
      <c r="D1004" s="112" t="s">
        <v>4760</v>
      </c>
      <c r="E1004" s="112" t="b">
        <v>0</v>
      </c>
      <c r="F1004" s="112" t="b">
        <v>0</v>
      </c>
      <c r="G1004" s="112" t="b">
        <v>0</v>
      </c>
    </row>
    <row r="1005" spans="1:7" ht="15">
      <c r="A1005" s="112" t="s">
        <v>4075</v>
      </c>
      <c r="B1005" s="112">
        <v>2</v>
      </c>
      <c r="C1005" s="117">
        <v>0.00028920854220742794</v>
      </c>
      <c r="D1005" s="112" t="s">
        <v>4760</v>
      </c>
      <c r="E1005" s="112" t="b">
        <v>0</v>
      </c>
      <c r="F1005" s="112" t="b">
        <v>0</v>
      </c>
      <c r="G1005" s="112" t="b">
        <v>0</v>
      </c>
    </row>
    <row r="1006" spans="1:7" ht="15">
      <c r="A1006" s="112" t="s">
        <v>4076</v>
      </c>
      <c r="B1006" s="112">
        <v>2</v>
      </c>
      <c r="C1006" s="117">
        <v>0.00028920854220742794</v>
      </c>
      <c r="D1006" s="112" t="s">
        <v>4760</v>
      </c>
      <c r="E1006" s="112" t="b">
        <v>0</v>
      </c>
      <c r="F1006" s="112" t="b">
        <v>0</v>
      </c>
      <c r="G1006" s="112" t="b">
        <v>0</v>
      </c>
    </row>
    <row r="1007" spans="1:7" ht="15">
      <c r="A1007" s="112" t="s">
        <v>4077</v>
      </c>
      <c r="B1007" s="112">
        <v>2</v>
      </c>
      <c r="C1007" s="117">
        <v>0.00028920854220742794</v>
      </c>
      <c r="D1007" s="112" t="s">
        <v>4760</v>
      </c>
      <c r="E1007" s="112" t="b">
        <v>0</v>
      </c>
      <c r="F1007" s="112" t="b">
        <v>0</v>
      </c>
      <c r="G1007" s="112" t="b">
        <v>0</v>
      </c>
    </row>
    <row r="1008" spans="1:7" ht="15">
      <c r="A1008" s="112" t="s">
        <v>4078</v>
      </c>
      <c r="B1008" s="112">
        <v>2</v>
      </c>
      <c r="C1008" s="117">
        <v>0.00028920854220742794</v>
      </c>
      <c r="D1008" s="112" t="s">
        <v>4760</v>
      </c>
      <c r="E1008" s="112" t="b">
        <v>0</v>
      </c>
      <c r="F1008" s="112" t="b">
        <v>0</v>
      </c>
      <c r="G1008" s="112" t="b">
        <v>0</v>
      </c>
    </row>
    <row r="1009" spans="1:7" ht="15">
      <c r="A1009" s="112" t="s">
        <v>4079</v>
      </c>
      <c r="B1009" s="112">
        <v>2</v>
      </c>
      <c r="C1009" s="117">
        <v>0.00028920854220742794</v>
      </c>
      <c r="D1009" s="112" t="s">
        <v>4760</v>
      </c>
      <c r="E1009" s="112" t="b">
        <v>0</v>
      </c>
      <c r="F1009" s="112" t="b">
        <v>0</v>
      </c>
      <c r="G1009" s="112" t="b">
        <v>0</v>
      </c>
    </row>
    <row r="1010" spans="1:7" ht="15">
      <c r="A1010" s="112" t="s">
        <v>4080</v>
      </c>
      <c r="B1010" s="112">
        <v>2</v>
      </c>
      <c r="C1010" s="117">
        <v>0.00028920854220742794</v>
      </c>
      <c r="D1010" s="112" t="s">
        <v>4760</v>
      </c>
      <c r="E1010" s="112" t="b">
        <v>0</v>
      </c>
      <c r="F1010" s="112" t="b">
        <v>0</v>
      </c>
      <c r="G1010" s="112" t="b">
        <v>0</v>
      </c>
    </row>
    <row r="1011" spans="1:7" ht="15">
      <c r="A1011" s="112" t="s">
        <v>4081</v>
      </c>
      <c r="B1011" s="112">
        <v>2</v>
      </c>
      <c r="C1011" s="117">
        <v>0.00028920854220742794</v>
      </c>
      <c r="D1011" s="112" t="s">
        <v>4760</v>
      </c>
      <c r="E1011" s="112" t="b">
        <v>1</v>
      </c>
      <c r="F1011" s="112" t="b">
        <v>0</v>
      </c>
      <c r="G1011" s="112" t="b">
        <v>0</v>
      </c>
    </row>
    <row r="1012" spans="1:7" ht="15">
      <c r="A1012" s="112" t="s">
        <v>4082</v>
      </c>
      <c r="B1012" s="112">
        <v>2</v>
      </c>
      <c r="C1012" s="117">
        <v>0.00028920854220742794</v>
      </c>
      <c r="D1012" s="112" t="s">
        <v>4760</v>
      </c>
      <c r="E1012" s="112" t="b">
        <v>0</v>
      </c>
      <c r="F1012" s="112" t="b">
        <v>0</v>
      </c>
      <c r="G1012" s="112" t="b">
        <v>0</v>
      </c>
    </row>
    <row r="1013" spans="1:7" ht="15">
      <c r="A1013" s="112" t="s">
        <v>4083</v>
      </c>
      <c r="B1013" s="112">
        <v>2</v>
      </c>
      <c r="C1013" s="117">
        <v>0.00028920854220742794</v>
      </c>
      <c r="D1013" s="112" t="s">
        <v>4760</v>
      </c>
      <c r="E1013" s="112" t="b">
        <v>0</v>
      </c>
      <c r="F1013" s="112" t="b">
        <v>1</v>
      </c>
      <c r="G1013" s="112" t="b">
        <v>0</v>
      </c>
    </row>
    <row r="1014" spans="1:7" ht="15">
      <c r="A1014" s="112" t="s">
        <v>4084</v>
      </c>
      <c r="B1014" s="112">
        <v>2</v>
      </c>
      <c r="C1014" s="117">
        <v>0.00028920854220742794</v>
      </c>
      <c r="D1014" s="112" t="s">
        <v>4760</v>
      </c>
      <c r="E1014" s="112" t="b">
        <v>0</v>
      </c>
      <c r="F1014" s="112" t="b">
        <v>0</v>
      </c>
      <c r="G1014" s="112" t="b">
        <v>0</v>
      </c>
    </row>
    <row r="1015" spans="1:7" ht="15">
      <c r="A1015" s="112" t="s">
        <v>4085</v>
      </c>
      <c r="B1015" s="112">
        <v>2</v>
      </c>
      <c r="C1015" s="117">
        <v>0.00028920854220742794</v>
      </c>
      <c r="D1015" s="112" t="s">
        <v>4760</v>
      </c>
      <c r="E1015" s="112" t="b">
        <v>0</v>
      </c>
      <c r="F1015" s="112" t="b">
        <v>0</v>
      </c>
      <c r="G1015" s="112" t="b">
        <v>0</v>
      </c>
    </row>
    <row r="1016" spans="1:7" ht="15">
      <c r="A1016" s="112" t="s">
        <v>4086</v>
      </c>
      <c r="B1016" s="112">
        <v>2</v>
      </c>
      <c r="C1016" s="117">
        <v>0.00028920854220742794</v>
      </c>
      <c r="D1016" s="112" t="s">
        <v>4760</v>
      </c>
      <c r="E1016" s="112" t="b">
        <v>0</v>
      </c>
      <c r="F1016" s="112" t="b">
        <v>0</v>
      </c>
      <c r="G1016" s="112" t="b">
        <v>0</v>
      </c>
    </row>
    <row r="1017" spans="1:7" ht="15">
      <c r="A1017" s="112" t="s">
        <v>4087</v>
      </c>
      <c r="B1017" s="112">
        <v>2</v>
      </c>
      <c r="C1017" s="117">
        <v>0.00028920854220742794</v>
      </c>
      <c r="D1017" s="112" t="s">
        <v>4760</v>
      </c>
      <c r="E1017" s="112" t="b">
        <v>0</v>
      </c>
      <c r="F1017" s="112" t="b">
        <v>0</v>
      </c>
      <c r="G1017" s="112" t="b">
        <v>0</v>
      </c>
    </row>
    <row r="1018" spans="1:7" ht="15">
      <c r="A1018" s="112" t="s">
        <v>4088</v>
      </c>
      <c r="B1018" s="112">
        <v>2</v>
      </c>
      <c r="C1018" s="117">
        <v>0.00028920854220742794</v>
      </c>
      <c r="D1018" s="112" t="s">
        <v>4760</v>
      </c>
      <c r="E1018" s="112" t="b">
        <v>0</v>
      </c>
      <c r="F1018" s="112" t="b">
        <v>0</v>
      </c>
      <c r="G1018" s="112" t="b">
        <v>0</v>
      </c>
    </row>
    <row r="1019" spans="1:7" ht="15">
      <c r="A1019" s="112" t="s">
        <v>4089</v>
      </c>
      <c r="B1019" s="112">
        <v>2</v>
      </c>
      <c r="C1019" s="117">
        <v>0.00028920854220742794</v>
      </c>
      <c r="D1019" s="112" t="s">
        <v>4760</v>
      </c>
      <c r="E1019" s="112" t="b">
        <v>0</v>
      </c>
      <c r="F1019" s="112" t="b">
        <v>0</v>
      </c>
      <c r="G1019" s="112" t="b">
        <v>0</v>
      </c>
    </row>
    <row r="1020" spans="1:7" ht="15">
      <c r="A1020" s="112" t="s">
        <v>4090</v>
      </c>
      <c r="B1020" s="112">
        <v>2</v>
      </c>
      <c r="C1020" s="117">
        <v>0.00028920854220742794</v>
      </c>
      <c r="D1020" s="112" t="s">
        <v>4760</v>
      </c>
      <c r="E1020" s="112" t="b">
        <v>0</v>
      </c>
      <c r="F1020" s="112" t="b">
        <v>0</v>
      </c>
      <c r="G1020" s="112" t="b">
        <v>0</v>
      </c>
    </row>
    <row r="1021" spans="1:7" ht="15">
      <c r="A1021" s="112" t="s">
        <v>4091</v>
      </c>
      <c r="B1021" s="112">
        <v>2</v>
      </c>
      <c r="C1021" s="117">
        <v>0.00028920854220742794</v>
      </c>
      <c r="D1021" s="112" t="s">
        <v>4760</v>
      </c>
      <c r="E1021" s="112" t="b">
        <v>0</v>
      </c>
      <c r="F1021" s="112" t="b">
        <v>0</v>
      </c>
      <c r="G1021" s="112" t="b">
        <v>0</v>
      </c>
    </row>
    <row r="1022" spans="1:7" ht="15">
      <c r="A1022" s="112" t="s">
        <v>4092</v>
      </c>
      <c r="B1022" s="112">
        <v>2</v>
      </c>
      <c r="C1022" s="117">
        <v>0.00028920854220742794</v>
      </c>
      <c r="D1022" s="112" t="s">
        <v>4760</v>
      </c>
      <c r="E1022" s="112" t="b">
        <v>0</v>
      </c>
      <c r="F1022" s="112" t="b">
        <v>0</v>
      </c>
      <c r="G1022" s="112" t="b">
        <v>0</v>
      </c>
    </row>
    <row r="1023" spans="1:7" ht="15">
      <c r="A1023" s="112" t="s">
        <v>4093</v>
      </c>
      <c r="B1023" s="112">
        <v>2</v>
      </c>
      <c r="C1023" s="117">
        <v>0.00028920854220742794</v>
      </c>
      <c r="D1023" s="112" t="s">
        <v>4760</v>
      </c>
      <c r="E1023" s="112" t="b">
        <v>0</v>
      </c>
      <c r="F1023" s="112" t="b">
        <v>0</v>
      </c>
      <c r="G1023" s="112" t="b">
        <v>0</v>
      </c>
    </row>
    <row r="1024" spans="1:7" ht="15">
      <c r="A1024" s="112" t="s">
        <v>4094</v>
      </c>
      <c r="B1024" s="112">
        <v>2</v>
      </c>
      <c r="C1024" s="117">
        <v>0.00028920854220742794</v>
      </c>
      <c r="D1024" s="112" t="s">
        <v>4760</v>
      </c>
      <c r="E1024" s="112" t="b">
        <v>0</v>
      </c>
      <c r="F1024" s="112" t="b">
        <v>0</v>
      </c>
      <c r="G1024" s="112" t="b">
        <v>0</v>
      </c>
    </row>
    <row r="1025" spans="1:7" ht="15">
      <c r="A1025" s="112" t="s">
        <v>4095</v>
      </c>
      <c r="B1025" s="112">
        <v>2</v>
      </c>
      <c r="C1025" s="117">
        <v>0.00028920854220742794</v>
      </c>
      <c r="D1025" s="112" t="s">
        <v>4760</v>
      </c>
      <c r="E1025" s="112" t="b">
        <v>0</v>
      </c>
      <c r="F1025" s="112" t="b">
        <v>0</v>
      </c>
      <c r="G1025" s="112" t="b">
        <v>0</v>
      </c>
    </row>
    <row r="1026" spans="1:7" ht="15">
      <c r="A1026" s="112" t="s">
        <v>4096</v>
      </c>
      <c r="B1026" s="112">
        <v>2</v>
      </c>
      <c r="C1026" s="117">
        <v>0.00028920854220742794</v>
      </c>
      <c r="D1026" s="112" t="s">
        <v>4760</v>
      </c>
      <c r="E1026" s="112" t="b">
        <v>0</v>
      </c>
      <c r="F1026" s="112" t="b">
        <v>0</v>
      </c>
      <c r="G1026" s="112" t="b">
        <v>0</v>
      </c>
    </row>
    <row r="1027" spans="1:7" ht="15">
      <c r="A1027" s="112" t="s">
        <v>4097</v>
      </c>
      <c r="B1027" s="112">
        <v>2</v>
      </c>
      <c r="C1027" s="117">
        <v>0.00028920854220742794</v>
      </c>
      <c r="D1027" s="112" t="s">
        <v>4760</v>
      </c>
      <c r="E1027" s="112" t="b">
        <v>0</v>
      </c>
      <c r="F1027" s="112" t="b">
        <v>0</v>
      </c>
      <c r="G1027" s="112" t="b">
        <v>0</v>
      </c>
    </row>
    <row r="1028" spans="1:7" ht="15">
      <c r="A1028" s="112" t="s">
        <v>4098</v>
      </c>
      <c r="B1028" s="112">
        <v>2</v>
      </c>
      <c r="C1028" s="117">
        <v>0.00028920854220742794</v>
      </c>
      <c r="D1028" s="112" t="s">
        <v>4760</v>
      </c>
      <c r="E1028" s="112" t="b">
        <v>0</v>
      </c>
      <c r="F1028" s="112" t="b">
        <v>0</v>
      </c>
      <c r="G1028" s="112" t="b">
        <v>0</v>
      </c>
    </row>
    <row r="1029" spans="1:7" ht="15">
      <c r="A1029" s="112" t="s">
        <v>4099</v>
      </c>
      <c r="B1029" s="112">
        <v>2</v>
      </c>
      <c r="C1029" s="117">
        <v>0.00028920854220742794</v>
      </c>
      <c r="D1029" s="112" t="s">
        <v>4760</v>
      </c>
      <c r="E1029" s="112" t="b">
        <v>0</v>
      </c>
      <c r="F1029" s="112" t="b">
        <v>0</v>
      </c>
      <c r="G1029" s="112" t="b">
        <v>0</v>
      </c>
    </row>
    <row r="1030" spans="1:7" ht="15">
      <c r="A1030" s="112" t="s">
        <v>4100</v>
      </c>
      <c r="B1030" s="112">
        <v>2</v>
      </c>
      <c r="C1030" s="117">
        <v>0.00028920854220742794</v>
      </c>
      <c r="D1030" s="112" t="s">
        <v>4760</v>
      </c>
      <c r="E1030" s="112" t="b">
        <v>0</v>
      </c>
      <c r="F1030" s="112" t="b">
        <v>0</v>
      </c>
      <c r="G1030" s="112" t="b">
        <v>0</v>
      </c>
    </row>
    <row r="1031" spans="1:7" ht="15">
      <c r="A1031" s="112" t="s">
        <v>4101</v>
      </c>
      <c r="B1031" s="112">
        <v>2</v>
      </c>
      <c r="C1031" s="117">
        <v>0.00028920854220742794</v>
      </c>
      <c r="D1031" s="112" t="s">
        <v>4760</v>
      </c>
      <c r="E1031" s="112" t="b">
        <v>0</v>
      </c>
      <c r="F1031" s="112" t="b">
        <v>0</v>
      </c>
      <c r="G1031" s="112" t="b">
        <v>0</v>
      </c>
    </row>
    <row r="1032" spans="1:7" ht="15">
      <c r="A1032" s="112" t="s">
        <v>4102</v>
      </c>
      <c r="B1032" s="112">
        <v>2</v>
      </c>
      <c r="C1032" s="117">
        <v>0.00028920854220742794</v>
      </c>
      <c r="D1032" s="112" t="s">
        <v>4760</v>
      </c>
      <c r="E1032" s="112" t="b">
        <v>0</v>
      </c>
      <c r="F1032" s="112" t="b">
        <v>0</v>
      </c>
      <c r="G1032" s="112" t="b">
        <v>0</v>
      </c>
    </row>
    <row r="1033" spans="1:7" ht="15">
      <c r="A1033" s="112" t="s">
        <v>4103</v>
      </c>
      <c r="B1033" s="112">
        <v>2</v>
      </c>
      <c r="C1033" s="117">
        <v>0.00028920854220742794</v>
      </c>
      <c r="D1033" s="112" t="s">
        <v>4760</v>
      </c>
      <c r="E1033" s="112" t="b">
        <v>0</v>
      </c>
      <c r="F1033" s="112" t="b">
        <v>0</v>
      </c>
      <c r="G1033" s="112" t="b">
        <v>0</v>
      </c>
    </row>
    <row r="1034" spans="1:7" ht="15">
      <c r="A1034" s="112" t="s">
        <v>4104</v>
      </c>
      <c r="B1034" s="112">
        <v>2</v>
      </c>
      <c r="C1034" s="117">
        <v>0.00028920854220742794</v>
      </c>
      <c r="D1034" s="112" t="s">
        <v>4760</v>
      </c>
      <c r="E1034" s="112" t="b">
        <v>0</v>
      </c>
      <c r="F1034" s="112" t="b">
        <v>0</v>
      </c>
      <c r="G1034" s="112" t="b">
        <v>0</v>
      </c>
    </row>
    <row r="1035" spans="1:7" ht="15">
      <c r="A1035" s="112" t="s">
        <v>4105</v>
      </c>
      <c r="B1035" s="112">
        <v>2</v>
      </c>
      <c r="C1035" s="117">
        <v>0.00028920854220742794</v>
      </c>
      <c r="D1035" s="112" t="s">
        <v>4760</v>
      </c>
      <c r="E1035" s="112" t="b">
        <v>0</v>
      </c>
      <c r="F1035" s="112" t="b">
        <v>0</v>
      </c>
      <c r="G1035" s="112" t="b">
        <v>0</v>
      </c>
    </row>
    <row r="1036" spans="1:7" ht="15">
      <c r="A1036" s="112" t="s">
        <v>4106</v>
      </c>
      <c r="B1036" s="112">
        <v>2</v>
      </c>
      <c r="C1036" s="117">
        <v>0.00028920854220742794</v>
      </c>
      <c r="D1036" s="112" t="s">
        <v>4760</v>
      </c>
      <c r="E1036" s="112" t="b">
        <v>0</v>
      </c>
      <c r="F1036" s="112" t="b">
        <v>0</v>
      </c>
      <c r="G1036" s="112" t="b">
        <v>0</v>
      </c>
    </row>
    <row r="1037" spans="1:7" ht="15">
      <c r="A1037" s="112" t="s">
        <v>4107</v>
      </c>
      <c r="B1037" s="112">
        <v>2</v>
      </c>
      <c r="C1037" s="117">
        <v>0.00028920854220742794</v>
      </c>
      <c r="D1037" s="112" t="s">
        <v>4760</v>
      </c>
      <c r="E1037" s="112" t="b">
        <v>0</v>
      </c>
      <c r="F1037" s="112" t="b">
        <v>0</v>
      </c>
      <c r="G1037" s="112" t="b">
        <v>0</v>
      </c>
    </row>
    <row r="1038" spans="1:7" ht="15">
      <c r="A1038" s="112" t="s">
        <v>4108</v>
      </c>
      <c r="B1038" s="112">
        <v>2</v>
      </c>
      <c r="C1038" s="117">
        <v>0.00028920854220742794</v>
      </c>
      <c r="D1038" s="112" t="s">
        <v>4760</v>
      </c>
      <c r="E1038" s="112" t="b">
        <v>0</v>
      </c>
      <c r="F1038" s="112" t="b">
        <v>0</v>
      </c>
      <c r="G1038" s="112" t="b">
        <v>0</v>
      </c>
    </row>
    <row r="1039" spans="1:7" ht="15">
      <c r="A1039" s="112" t="s">
        <v>4109</v>
      </c>
      <c r="B1039" s="112">
        <v>2</v>
      </c>
      <c r="C1039" s="117">
        <v>0.00028920854220742794</v>
      </c>
      <c r="D1039" s="112" t="s">
        <v>4760</v>
      </c>
      <c r="E1039" s="112" t="b">
        <v>0</v>
      </c>
      <c r="F1039" s="112" t="b">
        <v>0</v>
      </c>
      <c r="G1039" s="112" t="b">
        <v>0</v>
      </c>
    </row>
    <row r="1040" spans="1:7" ht="15">
      <c r="A1040" s="112" t="s">
        <v>4110</v>
      </c>
      <c r="B1040" s="112">
        <v>2</v>
      </c>
      <c r="C1040" s="117">
        <v>0.00028920854220742794</v>
      </c>
      <c r="D1040" s="112" t="s">
        <v>4760</v>
      </c>
      <c r="E1040" s="112" t="b">
        <v>0</v>
      </c>
      <c r="F1040" s="112" t="b">
        <v>0</v>
      </c>
      <c r="G1040" s="112" t="b">
        <v>0</v>
      </c>
    </row>
    <row r="1041" spans="1:7" ht="15">
      <c r="A1041" s="112" t="s">
        <v>4111</v>
      </c>
      <c r="B1041" s="112">
        <v>2</v>
      </c>
      <c r="C1041" s="117">
        <v>0.00028920854220742794</v>
      </c>
      <c r="D1041" s="112" t="s">
        <v>4760</v>
      </c>
      <c r="E1041" s="112" t="b">
        <v>0</v>
      </c>
      <c r="F1041" s="112" t="b">
        <v>0</v>
      </c>
      <c r="G1041" s="112" t="b">
        <v>0</v>
      </c>
    </row>
    <row r="1042" spans="1:7" ht="15">
      <c r="A1042" s="112" t="s">
        <v>4112</v>
      </c>
      <c r="B1042" s="112">
        <v>2</v>
      </c>
      <c r="C1042" s="117">
        <v>0.00028920854220742794</v>
      </c>
      <c r="D1042" s="112" t="s">
        <v>4760</v>
      </c>
      <c r="E1042" s="112" t="b">
        <v>0</v>
      </c>
      <c r="F1042" s="112" t="b">
        <v>0</v>
      </c>
      <c r="G1042" s="112" t="b">
        <v>0</v>
      </c>
    </row>
    <row r="1043" spans="1:7" ht="15">
      <c r="A1043" s="112" t="s">
        <v>4113</v>
      </c>
      <c r="B1043" s="112">
        <v>2</v>
      </c>
      <c r="C1043" s="117">
        <v>0.00028920854220742794</v>
      </c>
      <c r="D1043" s="112" t="s">
        <v>4760</v>
      </c>
      <c r="E1043" s="112" t="b">
        <v>0</v>
      </c>
      <c r="F1043" s="112" t="b">
        <v>0</v>
      </c>
      <c r="G1043" s="112" t="b">
        <v>0</v>
      </c>
    </row>
    <row r="1044" spans="1:7" ht="15">
      <c r="A1044" s="112" t="s">
        <v>4114</v>
      </c>
      <c r="B1044" s="112">
        <v>2</v>
      </c>
      <c r="C1044" s="117">
        <v>0.00028920854220742794</v>
      </c>
      <c r="D1044" s="112" t="s">
        <v>4760</v>
      </c>
      <c r="E1044" s="112" t="b">
        <v>0</v>
      </c>
      <c r="F1044" s="112" t="b">
        <v>0</v>
      </c>
      <c r="G1044" s="112" t="b">
        <v>0</v>
      </c>
    </row>
    <row r="1045" spans="1:7" ht="15">
      <c r="A1045" s="112" t="s">
        <v>4115</v>
      </c>
      <c r="B1045" s="112">
        <v>2</v>
      </c>
      <c r="C1045" s="117">
        <v>0.00028920854220742794</v>
      </c>
      <c r="D1045" s="112" t="s">
        <v>4760</v>
      </c>
      <c r="E1045" s="112" t="b">
        <v>0</v>
      </c>
      <c r="F1045" s="112" t="b">
        <v>0</v>
      </c>
      <c r="G1045" s="112" t="b">
        <v>0</v>
      </c>
    </row>
    <row r="1046" spans="1:7" ht="15">
      <c r="A1046" s="112" t="s">
        <v>4116</v>
      </c>
      <c r="B1046" s="112">
        <v>2</v>
      </c>
      <c r="C1046" s="117">
        <v>0.00028920854220742794</v>
      </c>
      <c r="D1046" s="112" t="s">
        <v>4760</v>
      </c>
      <c r="E1046" s="112" t="b">
        <v>0</v>
      </c>
      <c r="F1046" s="112" t="b">
        <v>0</v>
      </c>
      <c r="G1046" s="112" t="b">
        <v>0</v>
      </c>
    </row>
    <row r="1047" spans="1:7" ht="15">
      <c r="A1047" s="112" t="s">
        <v>4117</v>
      </c>
      <c r="B1047" s="112">
        <v>2</v>
      </c>
      <c r="C1047" s="117">
        <v>0.00028920854220742794</v>
      </c>
      <c r="D1047" s="112" t="s">
        <v>4760</v>
      </c>
      <c r="E1047" s="112" t="b">
        <v>0</v>
      </c>
      <c r="F1047" s="112" t="b">
        <v>0</v>
      </c>
      <c r="G1047" s="112" t="b">
        <v>0</v>
      </c>
    </row>
    <row r="1048" spans="1:7" ht="15">
      <c r="A1048" s="112" t="s">
        <v>4118</v>
      </c>
      <c r="B1048" s="112">
        <v>2</v>
      </c>
      <c r="C1048" s="117">
        <v>0.00028920854220742794</v>
      </c>
      <c r="D1048" s="112" t="s">
        <v>4760</v>
      </c>
      <c r="E1048" s="112" t="b">
        <v>0</v>
      </c>
      <c r="F1048" s="112" t="b">
        <v>0</v>
      </c>
      <c r="G1048" s="112" t="b">
        <v>0</v>
      </c>
    </row>
    <row r="1049" spans="1:7" ht="15">
      <c r="A1049" s="112" t="s">
        <v>4119</v>
      </c>
      <c r="B1049" s="112">
        <v>2</v>
      </c>
      <c r="C1049" s="117">
        <v>0.00028920854220742794</v>
      </c>
      <c r="D1049" s="112" t="s">
        <v>4760</v>
      </c>
      <c r="E1049" s="112" t="b">
        <v>0</v>
      </c>
      <c r="F1049" s="112" t="b">
        <v>0</v>
      </c>
      <c r="G1049" s="112" t="b">
        <v>0</v>
      </c>
    </row>
    <row r="1050" spans="1:7" ht="15">
      <c r="A1050" s="112" t="s">
        <v>4120</v>
      </c>
      <c r="B1050" s="112">
        <v>2</v>
      </c>
      <c r="C1050" s="117">
        <v>0.00028920854220742794</v>
      </c>
      <c r="D1050" s="112" t="s">
        <v>4760</v>
      </c>
      <c r="E1050" s="112" t="b">
        <v>0</v>
      </c>
      <c r="F1050" s="112" t="b">
        <v>0</v>
      </c>
      <c r="G1050" s="112" t="b">
        <v>0</v>
      </c>
    </row>
    <row r="1051" spans="1:7" ht="15">
      <c r="A1051" s="112" t="s">
        <v>4121</v>
      </c>
      <c r="B1051" s="112">
        <v>2</v>
      </c>
      <c r="C1051" s="117">
        <v>0.00028920854220742794</v>
      </c>
      <c r="D1051" s="112" t="s">
        <v>4760</v>
      </c>
      <c r="E1051" s="112" t="b">
        <v>0</v>
      </c>
      <c r="F1051" s="112" t="b">
        <v>0</v>
      </c>
      <c r="G1051" s="112" t="b">
        <v>0</v>
      </c>
    </row>
    <row r="1052" spans="1:7" ht="15">
      <c r="A1052" s="112" t="s">
        <v>4122</v>
      </c>
      <c r="B1052" s="112">
        <v>2</v>
      </c>
      <c r="C1052" s="117">
        <v>0.00028920854220742794</v>
      </c>
      <c r="D1052" s="112" t="s">
        <v>4760</v>
      </c>
      <c r="E1052" s="112" t="b">
        <v>0</v>
      </c>
      <c r="F1052" s="112" t="b">
        <v>0</v>
      </c>
      <c r="G1052" s="112" t="b">
        <v>0</v>
      </c>
    </row>
    <row r="1053" spans="1:7" ht="15">
      <c r="A1053" s="112" t="s">
        <v>4123</v>
      </c>
      <c r="B1053" s="112">
        <v>2</v>
      </c>
      <c r="C1053" s="117">
        <v>0.00028920854220742794</v>
      </c>
      <c r="D1053" s="112" t="s">
        <v>4760</v>
      </c>
      <c r="E1053" s="112" t="b">
        <v>0</v>
      </c>
      <c r="F1053" s="112" t="b">
        <v>0</v>
      </c>
      <c r="G1053" s="112" t="b">
        <v>0</v>
      </c>
    </row>
    <row r="1054" spans="1:7" ht="15">
      <c r="A1054" s="112" t="s">
        <v>4124</v>
      </c>
      <c r="B1054" s="112">
        <v>2</v>
      </c>
      <c r="C1054" s="117">
        <v>0.00028920854220742794</v>
      </c>
      <c r="D1054" s="112" t="s">
        <v>4760</v>
      </c>
      <c r="E1054" s="112" t="b">
        <v>0</v>
      </c>
      <c r="F1054" s="112" t="b">
        <v>0</v>
      </c>
      <c r="G1054" s="112" t="b">
        <v>0</v>
      </c>
    </row>
    <row r="1055" spans="1:7" ht="15">
      <c r="A1055" s="112" t="s">
        <v>4125</v>
      </c>
      <c r="B1055" s="112">
        <v>2</v>
      </c>
      <c r="C1055" s="117">
        <v>0.00028920854220742794</v>
      </c>
      <c r="D1055" s="112" t="s">
        <v>4760</v>
      </c>
      <c r="E1055" s="112" t="b">
        <v>0</v>
      </c>
      <c r="F1055" s="112" t="b">
        <v>0</v>
      </c>
      <c r="G1055" s="112" t="b">
        <v>0</v>
      </c>
    </row>
    <row r="1056" spans="1:7" ht="15">
      <c r="A1056" s="112" t="s">
        <v>4126</v>
      </c>
      <c r="B1056" s="112">
        <v>2</v>
      </c>
      <c r="C1056" s="117">
        <v>0.00028920854220742794</v>
      </c>
      <c r="D1056" s="112" t="s">
        <v>4760</v>
      </c>
      <c r="E1056" s="112" t="b">
        <v>0</v>
      </c>
      <c r="F1056" s="112" t="b">
        <v>0</v>
      </c>
      <c r="G1056" s="112" t="b">
        <v>0</v>
      </c>
    </row>
    <row r="1057" spans="1:7" ht="15">
      <c r="A1057" s="112" t="s">
        <v>4127</v>
      </c>
      <c r="B1057" s="112">
        <v>2</v>
      </c>
      <c r="C1057" s="117">
        <v>0.00028920854220742794</v>
      </c>
      <c r="D1057" s="112" t="s">
        <v>4760</v>
      </c>
      <c r="E1057" s="112" t="b">
        <v>0</v>
      </c>
      <c r="F1057" s="112" t="b">
        <v>0</v>
      </c>
      <c r="G1057" s="112" t="b">
        <v>0</v>
      </c>
    </row>
    <row r="1058" spans="1:7" ht="15">
      <c r="A1058" s="112" t="s">
        <v>4128</v>
      </c>
      <c r="B1058" s="112">
        <v>2</v>
      </c>
      <c r="C1058" s="117">
        <v>0.00028920854220742794</v>
      </c>
      <c r="D1058" s="112" t="s">
        <v>4760</v>
      </c>
      <c r="E1058" s="112" t="b">
        <v>0</v>
      </c>
      <c r="F1058" s="112" t="b">
        <v>0</v>
      </c>
      <c r="G1058" s="112" t="b">
        <v>0</v>
      </c>
    </row>
    <row r="1059" spans="1:7" ht="15">
      <c r="A1059" s="112" t="s">
        <v>4129</v>
      </c>
      <c r="B1059" s="112">
        <v>2</v>
      </c>
      <c r="C1059" s="117">
        <v>0.0003333834626952086</v>
      </c>
      <c r="D1059" s="112" t="s">
        <v>4760</v>
      </c>
      <c r="E1059" s="112" t="b">
        <v>0</v>
      </c>
      <c r="F1059" s="112" t="b">
        <v>0</v>
      </c>
      <c r="G1059" s="112" t="b">
        <v>0</v>
      </c>
    </row>
    <row r="1060" spans="1:7" ht="15">
      <c r="A1060" s="112" t="s">
        <v>4130</v>
      </c>
      <c r="B1060" s="112">
        <v>2</v>
      </c>
      <c r="C1060" s="117">
        <v>0.0003333834626952086</v>
      </c>
      <c r="D1060" s="112" t="s">
        <v>4760</v>
      </c>
      <c r="E1060" s="112" t="b">
        <v>0</v>
      </c>
      <c r="F1060" s="112" t="b">
        <v>0</v>
      </c>
      <c r="G1060" s="112" t="b">
        <v>0</v>
      </c>
    </row>
    <row r="1061" spans="1:7" ht="15">
      <c r="A1061" s="112" t="s">
        <v>4131</v>
      </c>
      <c r="B1061" s="112">
        <v>2</v>
      </c>
      <c r="C1061" s="117">
        <v>0.00028920854220742794</v>
      </c>
      <c r="D1061" s="112" t="s">
        <v>4760</v>
      </c>
      <c r="E1061" s="112" t="b">
        <v>0</v>
      </c>
      <c r="F1061" s="112" t="b">
        <v>0</v>
      </c>
      <c r="G1061" s="112" t="b">
        <v>0</v>
      </c>
    </row>
    <row r="1062" spans="1:7" ht="15">
      <c r="A1062" s="112" t="s">
        <v>4132</v>
      </c>
      <c r="B1062" s="112">
        <v>2</v>
      </c>
      <c r="C1062" s="117">
        <v>0.00028920854220742794</v>
      </c>
      <c r="D1062" s="112" t="s">
        <v>4760</v>
      </c>
      <c r="E1062" s="112" t="b">
        <v>0</v>
      </c>
      <c r="F1062" s="112" t="b">
        <v>0</v>
      </c>
      <c r="G1062" s="112" t="b">
        <v>0</v>
      </c>
    </row>
    <row r="1063" spans="1:7" ht="15">
      <c r="A1063" s="112" t="s">
        <v>4133</v>
      </c>
      <c r="B1063" s="112">
        <v>2</v>
      </c>
      <c r="C1063" s="117">
        <v>0.00028920854220742794</v>
      </c>
      <c r="D1063" s="112" t="s">
        <v>4760</v>
      </c>
      <c r="E1063" s="112" t="b">
        <v>0</v>
      </c>
      <c r="F1063" s="112" t="b">
        <v>0</v>
      </c>
      <c r="G1063" s="112" t="b">
        <v>0</v>
      </c>
    </row>
    <row r="1064" spans="1:7" ht="15">
      <c r="A1064" s="112" t="s">
        <v>4134</v>
      </c>
      <c r="B1064" s="112">
        <v>2</v>
      </c>
      <c r="C1064" s="117">
        <v>0.00028920854220742794</v>
      </c>
      <c r="D1064" s="112" t="s">
        <v>4760</v>
      </c>
      <c r="E1064" s="112" t="b">
        <v>0</v>
      </c>
      <c r="F1064" s="112" t="b">
        <v>0</v>
      </c>
      <c r="G1064" s="112" t="b">
        <v>0</v>
      </c>
    </row>
    <row r="1065" spans="1:7" ht="15">
      <c r="A1065" s="112" t="s">
        <v>4135</v>
      </c>
      <c r="B1065" s="112">
        <v>2</v>
      </c>
      <c r="C1065" s="117">
        <v>0.00028920854220742794</v>
      </c>
      <c r="D1065" s="112" t="s">
        <v>4760</v>
      </c>
      <c r="E1065" s="112" t="b">
        <v>0</v>
      </c>
      <c r="F1065" s="112" t="b">
        <v>0</v>
      </c>
      <c r="G1065" s="112" t="b">
        <v>0</v>
      </c>
    </row>
    <row r="1066" spans="1:7" ht="15">
      <c r="A1066" s="112" t="s">
        <v>4136</v>
      </c>
      <c r="B1066" s="112">
        <v>2</v>
      </c>
      <c r="C1066" s="117">
        <v>0.00028920854220742794</v>
      </c>
      <c r="D1066" s="112" t="s">
        <v>4760</v>
      </c>
      <c r="E1066" s="112" t="b">
        <v>0</v>
      </c>
      <c r="F1066" s="112" t="b">
        <v>0</v>
      </c>
      <c r="G1066" s="112" t="b">
        <v>0</v>
      </c>
    </row>
    <row r="1067" spans="1:7" ht="15">
      <c r="A1067" s="112" t="s">
        <v>4137</v>
      </c>
      <c r="B1067" s="112">
        <v>2</v>
      </c>
      <c r="C1067" s="117">
        <v>0.00028920854220742794</v>
      </c>
      <c r="D1067" s="112" t="s">
        <v>4760</v>
      </c>
      <c r="E1067" s="112" t="b">
        <v>0</v>
      </c>
      <c r="F1067" s="112" t="b">
        <v>1</v>
      </c>
      <c r="G1067" s="112" t="b">
        <v>0</v>
      </c>
    </row>
    <row r="1068" spans="1:7" ht="15">
      <c r="A1068" s="112" t="s">
        <v>4138</v>
      </c>
      <c r="B1068" s="112">
        <v>2</v>
      </c>
      <c r="C1068" s="117">
        <v>0.00028920854220742794</v>
      </c>
      <c r="D1068" s="112" t="s">
        <v>4760</v>
      </c>
      <c r="E1068" s="112" t="b">
        <v>0</v>
      </c>
      <c r="F1068" s="112" t="b">
        <v>0</v>
      </c>
      <c r="G1068" s="112" t="b">
        <v>0</v>
      </c>
    </row>
    <row r="1069" spans="1:7" ht="15">
      <c r="A1069" s="112" t="s">
        <v>4139</v>
      </c>
      <c r="B1069" s="112">
        <v>2</v>
      </c>
      <c r="C1069" s="117">
        <v>0.00028920854220742794</v>
      </c>
      <c r="D1069" s="112" t="s">
        <v>4760</v>
      </c>
      <c r="E1069" s="112" t="b">
        <v>0</v>
      </c>
      <c r="F1069" s="112" t="b">
        <v>0</v>
      </c>
      <c r="G1069" s="112" t="b">
        <v>0</v>
      </c>
    </row>
    <row r="1070" spans="1:7" ht="15">
      <c r="A1070" s="112" t="s">
        <v>4140</v>
      </c>
      <c r="B1070" s="112">
        <v>2</v>
      </c>
      <c r="C1070" s="117">
        <v>0.00028920854220742794</v>
      </c>
      <c r="D1070" s="112" t="s">
        <v>4760</v>
      </c>
      <c r="E1070" s="112" t="b">
        <v>0</v>
      </c>
      <c r="F1070" s="112" t="b">
        <v>0</v>
      </c>
      <c r="G1070" s="112" t="b">
        <v>0</v>
      </c>
    </row>
    <row r="1071" spans="1:7" ht="15">
      <c r="A1071" s="112" t="s">
        <v>4141</v>
      </c>
      <c r="B1071" s="112">
        <v>2</v>
      </c>
      <c r="C1071" s="117">
        <v>0.00028920854220742794</v>
      </c>
      <c r="D1071" s="112" t="s">
        <v>4760</v>
      </c>
      <c r="E1071" s="112" t="b">
        <v>0</v>
      </c>
      <c r="F1071" s="112" t="b">
        <v>0</v>
      </c>
      <c r="G1071" s="112" t="b">
        <v>0</v>
      </c>
    </row>
    <row r="1072" spans="1:7" ht="15">
      <c r="A1072" s="112" t="s">
        <v>4142</v>
      </c>
      <c r="B1072" s="112">
        <v>2</v>
      </c>
      <c r="C1072" s="117">
        <v>0.00028920854220742794</v>
      </c>
      <c r="D1072" s="112" t="s">
        <v>4760</v>
      </c>
      <c r="E1072" s="112" t="b">
        <v>0</v>
      </c>
      <c r="F1072" s="112" t="b">
        <v>0</v>
      </c>
      <c r="G1072" s="112" t="b">
        <v>0</v>
      </c>
    </row>
    <row r="1073" spans="1:7" ht="15">
      <c r="A1073" s="112" t="s">
        <v>4143</v>
      </c>
      <c r="B1073" s="112">
        <v>2</v>
      </c>
      <c r="C1073" s="117">
        <v>0.00028920854220742794</v>
      </c>
      <c r="D1073" s="112" t="s">
        <v>4760</v>
      </c>
      <c r="E1073" s="112" t="b">
        <v>0</v>
      </c>
      <c r="F1073" s="112" t="b">
        <v>1</v>
      </c>
      <c r="G1073" s="112" t="b">
        <v>0</v>
      </c>
    </row>
    <row r="1074" spans="1:7" ht="15">
      <c r="A1074" s="112" t="s">
        <v>4144</v>
      </c>
      <c r="B1074" s="112">
        <v>2</v>
      </c>
      <c r="C1074" s="117">
        <v>0.00028920854220742794</v>
      </c>
      <c r="D1074" s="112" t="s">
        <v>4760</v>
      </c>
      <c r="E1074" s="112" t="b">
        <v>1</v>
      </c>
      <c r="F1074" s="112" t="b">
        <v>0</v>
      </c>
      <c r="G1074" s="112" t="b">
        <v>0</v>
      </c>
    </row>
    <row r="1075" spans="1:7" ht="15">
      <c r="A1075" s="112" t="s">
        <v>4145</v>
      </c>
      <c r="B1075" s="112">
        <v>2</v>
      </c>
      <c r="C1075" s="117">
        <v>0.00028920854220742794</v>
      </c>
      <c r="D1075" s="112" t="s">
        <v>4760</v>
      </c>
      <c r="E1075" s="112" t="b">
        <v>0</v>
      </c>
      <c r="F1075" s="112" t="b">
        <v>0</v>
      </c>
      <c r="G1075" s="112" t="b">
        <v>0</v>
      </c>
    </row>
    <row r="1076" spans="1:7" ht="15">
      <c r="A1076" s="112" t="s">
        <v>4146</v>
      </c>
      <c r="B1076" s="112">
        <v>2</v>
      </c>
      <c r="C1076" s="117">
        <v>0.00028920854220742794</v>
      </c>
      <c r="D1076" s="112" t="s">
        <v>4760</v>
      </c>
      <c r="E1076" s="112" t="b">
        <v>0</v>
      </c>
      <c r="F1076" s="112" t="b">
        <v>0</v>
      </c>
      <c r="G1076" s="112" t="b">
        <v>0</v>
      </c>
    </row>
    <row r="1077" spans="1:7" ht="15">
      <c r="A1077" s="112" t="s">
        <v>4147</v>
      </c>
      <c r="B1077" s="112">
        <v>2</v>
      </c>
      <c r="C1077" s="117">
        <v>0.00028920854220742794</v>
      </c>
      <c r="D1077" s="112" t="s">
        <v>4760</v>
      </c>
      <c r="E1077" s="112" t="b">
        <v>1</v>
      </c>
      <c r="F1077" s="112" t="b">
        <v>0</v>
      </c>
      <c r="G1077" s="112" t="b">
        <v>0</v>
      </c>
    </row>
    <row r="1078" spans="1:7" ht="15">
      <c r="A1078" s="112" t="s">
        <v>4148</v>
      </c>
      <c r="B1078" s="112">
        <v>2</v>
      </c>
      <c r="C1078" s="117">
        <v>0.00028920854220742794</v>
      </c>
      <c r="D1078" s="112" t="s">
        <v>4760</v>
      </c>
      <c r="E1078" s="112" t="b">
        <v>0</v>
      </c>
      <c r="F1078" s="112" t="b">
        <v>0</v>
      </c>
      <c r="G1078" s="112" t="b">
        <v>0</v>
      </c>
    </row>
    <row r="1079" spans="1:7" ht="15">
      <c r="A1079" s="112" t="s">
        <v>4149</v>
      </c>
      <c r="B1079" s="112">
        <v>2</v>
      </c>
      <c r="C1079" s="117">
        <v>0.00028920854220742794</v>
      </c>
      <c r="D1079" s="112" t="s">
        <v>4760</v>
      </c>
      <c r="E1079" s="112" t="b">
        <v>0</v>
      </c>
      <c r="F1079" s="112" t="b">
        <v>0</v>
      </c>
      <c r="G1079" s="112" t="b">
        <v>0</v>
      </c>
    </row>
    <row r="1080" spans="1:7" ht="15">
      <c r="A1080" s="112" t="s">
        <v>4150</v>
      </c>
      <c r="B1080" s="112">
        <v>2</v>
      </c>
      <c r="C1080" s="117">
        <v>0.00028920854220742794</v>
      </c>
      <c r="D1080" s="112" t="s">
        <v>4760</v>
      </c>
      <c r="E1080" s="112" t="b">
        <v>0</v>
      </c>
      <c r="F1080" s="112" t="b">
        <v>0</v>
      </c>
      <c r="G1080" s="112" t="b">
        <v>0</v>
      </c>
    </row>
    <row r="1081" spans="1:7" ht="15">
      <c r="A1081" s="112" t="s">
        <v>4151</v>
      </c>
      <c r="B1081" s="112">
        <v>2</v>
      </c>
      <c r="C1081" s="117">
        <v>0.00028920854220742794</v>
      </c>
      <c r="D1081" s="112" t="s">
        <v>4760</v>
      </c>
      <c r="E1081" s="112" t="b">
        <v>0</v>
      </c>
      <c r="F1081" s="112" t="b">
        <v>0</v>
      </c>
      <c r="G1081" s="112" t="b">
        <v>0</v>
      </c>
    </row>
    <row r="1082" spans="1:7" ht="15">
      <c r="A1082" s="112" t="s">
        <v>4152</v>
      </c>
      <c r="B1082" s="112">
        <v>2</v>
      </c>
      <c r="C1082" s="117">
        <v>0.00028920854220742794</v>
      </c>
      <c r="D1082" s="112" t="s">
        <v>4760</v>
      </c>
      <c r="E1082" s="112" t="b">
        <v>0</v>
      </c>
      <c r="F1082" s="112" t="b">
        <v>0</v>
      </c>
      <c r="G1082" s="112" t="b">
        <v>0</v>
      </c>
    </row>
    <row r="1083" spans="1:7" ht="15">
      <c r="A1083" s="112" t="s">
        <v>4153</v>
      </c>
      <c r="B1083" s="112">
        <v>2</v>
      </c>
      <c r="C1083" s="117">
        <v>0.00028920854220742794</v>
      </c>
      <c r="D1083" s="112" t="s">
        <v>4760</v>
      </c>
      <c r="E1083" s="112" t="b">
        <v>0</v>
      </c>
      <c r="F1083" s="112" t="b">
        <v>0</v>
      </c>
      <c r="G1083" s="112" t="b">
        <v>0</v>
      </c>
    </row>
    <row r="1084" spans="1:7" ht="15">
      <c r="A1084" s="112" t="s">
        <v>4154</v>
      </c>
      <c r="B1084" s="112">
        <v>2</v>
      </c>
      <c r="C1084" s="117">
        <v>0.00028920854220742794</v>
      </c>
      <c r="D1084" s="112" t="s">
        <v>4760</v>
      </c>
      <c r="E1084" s="112" t="b">
        <v>1</v>
      </c>
      <c r="F1084" s="112" t="b">
        <v>0</v>
      </c>
      <c r="G1084" s="112" t="b">
        <v>0</v>
      </c>
    </row>
    <row r="1085" spans="1:7" ht="15">
      <c r="A1085" s="112" t="s">
        <v>4155</v>
      </c>
      <c r="B1085" s="112">
        <v>2</v>
      </c>
      <c r="C1085" s="117">
        <v>0.00028920854220742794</v>
      </c>
      <c r="D1085" s="112" t="s">
        <v>4760</v>
      </c>
      <c r="E1085" s="112" t="b">
        <v>0</v>
      </c>
      <c r="F1085" s="112" t="b">
        <v>0</v>
      </c>
      <c r="G1085" s="112" t="b">
        <v>0</v>
      </c>
    </row>
    <row r="1086" spans="1:7" ht="15">
      <c r="A1086" s="112" t="s">
        <v>4156</v>
      </c>
      <c r="B1086" s="112">
        <v>2</v>
      </c>
      <c r="C1086" s="117">
        <v>0.00028920854220742794</v>
      </c>
      <c r="D1086" s="112" t="s">
        <v>4760</v>
      </c>
      <c r="E1086" s="112" t="b">
        <v>0</v>
      </c>
      <c r="F1086" s="112" t="b">
        <v>1</v>
      </c>
      <c r="G1086" s="112" t="b">
        <v>0</v>
      </c>
    </row>
    <row r="1087" spans="1:7" ht="15">
      <c r="A1087" s="112" t="s">
        <v>4157</v>
      </c>
      <c r="B1087" s="112">
        <v>2</v>
      </c>
      <c r="C1087" s="117">
        <v>0.00028920854220742794</v>
      </c>
      <c r="D1087" s="112" t="s">
        <v>4760</v>
      </c>
      <c r="E1087" s="112" t="b">
        <v>0</v>
      </c>
      <c r="F1087" s="112" t="b">
        <v>0</v>
      </c>
      <c r="G1087" s="112" t="b">
        <v>0</v>
      </c>
    </row>
    <row r="1088" spans="1:7" ht="15">
      <c r="A1088" s="112" t="s">
        <v>4158</v>
      </c>
      <c r="B1088" s="112">
        <v>2</v>
      </c>
      <c r="C1088" s="117">
        <v>0.00028920854220742794</v>
      </c>
      <c r="D1088" s="112" t="s">
        <v>4760</v>
      </c>
      <c r="E1088" s="112" t="b">
        <v>0</v>
      </c>
      <c r="F1088" s="112" t="b">
        <v>0</v>
      </c>
      <c r="G1088" s="112" t="b">
        <v>0</v>
      </c>
    </row>
    <row r="1089" spans="1:7" ht="15">
      <c r="A1089" s="112" t="s">
        <v>4159</v>
      </c>
      <c r="B1089" s="112">
        <v>2</v>
      </c>
      <c r="C1089" s="117">
        <v>0.00028920854220742794</v>
      </c>
      <c r="D1089" s="112" t="s">
        <v>4760</v>
      </c>
      <c r="E1089" s="112" t="b">
        <v>0</v>
      </c>
      <c r="F1089" s="112" t="b">
        <v>0</v>
      </c>
      <c r="G1089" s="112" t="b">
        <v>0</v>
      </c>
    </row>
    <row r="1090" spans="1:7" ht="15">
      <c r="A1090" s="112" t="s">
        <v>4160</v>
      </c>
      <c r="B1090" s="112">
        <v>2</v>
      </c>
      <c r="C1090" s="117">
        <v>0.0003333834626952086</v>
      </c>
      <c r="D1090" s="112" t="s">
        <v>4760</v>
      </c>
      <c r="E1090" s="112" t="b">
        <v>0</v>
      </c>
      <c r="F1090" s="112" t="b">
        <v>0</v>
      </c>
      <c r="G1090" s="112" t="b">
        <v>0</v>
      </c>
    </row>
    <row r="1091" spans="1:7" ht="15">
      <c r="A1091" s="112" t="s">
        <v>4161</v>
      </c>
      <c r="B1091" s="112">
        <v>2</v>
      </c>
      <c r="C1091" s="117">
        <v>0.00028920854220742794</v>
      </c>
      <c r="D1091" s="112" t="s">
        <v>4760</v>
      </c>
      <c r="E1091" s="112" t="b">
        <v>0</v>
      </c>
      <c r="F1091" s="112" t="b">
        <v>0</v>
      </c>
      <c r="G1091" s="112" t="b">
        <v>0</v>
      </c>
    </row>
    <row r="1092" spans="1:7" ht="15">
      <c r="A1092" s="112" t="s">
        <v>4162</v>
      </c>
      <c r="B1092" s="112">
        <v>2</v>
      </c>
      <c r="C1092" s="117">
        <v>0.00028920854220742794</v>
      </c>
      <c r="D1092" s="112" t="s">
        <v>4760</v>
      </c>
      <c r="E1092" s="112" t="b">
        <v>0</v>
      </c>
      <c r="F1092" s="112" t="b">
        <v>0</v>
      </c>
      <c r="G1092" s="112" t="b">
        <v>0</v>
      </c>
    </row>
    <row r="1093" spans="1:7" ht="15">
      <c r="A1093" s="112" t="s">
        <v>4163</v>
      </c>
      <c r="B1093" s="112">
        <v>2</v>
      </c>
      <c r="C1093" s="117">
        <v>0.00028920854220742794</v>
      </c>
      <c r="D1093" s="112" t="s">
        <v>4760</v>
      </c>
      <c r="E1093" s="112" t="b">
        <v>0</v>
      </c>
      <c r="F1093" s="112" t="b">
        <v>0</v>
      </c>
      <c r="G1093" s="112" t="b">
        <v>0</v>
      </c>
    </row>
    <row r="1094" spans="1:7" ht="15">
      <c r="A1094" s="112" t="s">
        <v>4164</v>
      </c>
      <c r="B1094" s="112">
        <v>2</v>
      </c>
      <c r="C1094" s="117">
        <v>0.00028920854220742794</v>
      </c>
      <c r="D1094" s="112" t="s">
        <v>4760</v>
      </c>
      <c r="E1094" s="112" t="b">
        <v>0</v>
      </c>
      <c r="F1094" s="112" t="b">
        <v>0</v>
      </c>
      <c r="G1094" s="112" t="b">
        <v>0</v>
      </c>
    </row>
    <row r="1095" spans="1:7" ht="15">
      <c r="A1095" s="112" t="s">
        <v>4165</v>
      </c>
      <c r="B1095" s="112">
        <v>2</v>
      </c>
      <c r="C1095" s="117">
        <v>0.00028920854220742794</v>
      </c>
      <c r="D1095" s="112" t="s">
        <v>4760</v>
      </c>
      <c r="E1095" s="112" t="b">
        <v>0</v>
      </c>
      <c r="F1095" s="112" t="b">
        <v>0</v>
      </c>
      <c r="G1095" s="112" t="b">
        <v>0</v>
      </c>
    </row>
    <row r="1096" spans="1:7" ht="15">
      <c r="A1096" s="112" t="s">
        <v>4166</v>
      </c>
      <c r="B1096" s="112">
        <v>2</v>
      </c>
      <c r="C1096" s="117">
        <v>0.00028920854220742794</v>
      </c>
      <c r="D1096" s="112" t="s">
        <v>4760</v>
      </c>
      <c r="E1096" s="112" t="b">
        <v>0</v>
      </c>
      <c r="F1096" s="112" t="b">
        <v>0</v>
      </c>
      <c r="G1096" s="112" t="b">
        <v>0</v>
      </c>
    </row>
    <row r="1097" spans="1:7" ht="15">
      <c r="A1097" s="112" t="s">
        <v>4167</v>
      </c>
      <c r="B1097" s="112">
        <v>2</v>
      </c>
      <c r="C1097" s="117">
        <v>0.00028920854220742794</v>
      </c>
      <c r="D1097" s="112" t="s">
        <v>4760</v>
      </c>
      <c r="E1097" s="112" t="b">
        <v>1</v>
      </c>
      <c r="F1097" s="112" t="b">
        <v>0</v>
      </c>
      <c r="G1097" s="112" t="b">
        <v>0</v>
      </c>
    </row>
    <row r="1098" spans="1:7" ht="15">
      <c r="A1098" s="112" t="s">
        <v>4168</v>
      </c>
      <c r="B1098" s="112">
        <v>2</v>
      </c>
      <c r="C1098" s="117">
        <v>0.00028920854220742794</v>
      </c>
      <c r="D1098" s="112" t="s">
        <v>4760</v>
      </c>
      <c r="E1098" s="112" t="b">
        <v>0</v>
      </c>
      <c r="F1098" s="112" t="b">
        <v>0</v>
      </c>
      <c r="G1098" s="112" t="b">
        <v>0</v>
      </c>
    </row>
    <row r="1099" spans="1:7" ht="15">
      <c r="A1099" s="112" t="s">
        <v>4169</v>
      </c>
      <c r="B1099" s="112">
        <v>2</v>
      </c>
      <c r="C1099" s="117">
        <v>0.00028920854220742794</v>
      </c>
      <c r="D1099" s="112" t="s">
        <v>4760</v>
      </c>
      <c r="E1099" s="112" t="b">
        <v>0</v>
      </c>
      <c r="F1099" s="112" t="b">
        <v>0</v>
      </c>
      <c r="G1099" s="112" t="b">
        <v>0</v>
      </c>
    </row>
    <row r="1100" spans="1:7" ht="15">
      <c r="A1100" s="112" t="s">
        <v>4170</v>
      </c>
      <c r="B1100" s="112">
        <v>2</v>
      </c>
      <c r="C1100" s="117">
        <v>0.0003333834626952086</v>
      </c>
      <c r="D1100" s="112" t="s">
        <v>4760</v>
      </c>
      <c r="E1100" s="112" t="b">
        <v>0</v>
      </c>
      <c r="F1100" s="112" t="b">
        <v>0</v>
      </c>
      <c r="G1100" s="112" t="b">
        <v>0</v>
      </c>
    </row>
    <row r="1101" spans="1:7" ht="15">
      <c r="A1101" s="112" t="s">
        <v>4171</v>
      </c>
      <c r="B1101" s="112">
        <v>2</v>
      </c>
      <c r="C1101" s="117">
        <v>0.0003333834626952086</v>
      </c>
      <c r="D1101" s="112" t="s">
        <v>4760</v>
      </c>
      <c r="E1101" s="112" t="b">
        <v>0</v>
      </c>
      <c r="F1101" s="112" t="b">
        <v>0</v>
      </c>
      <c r="G1101" s="112" t="b">
        <v>0</v>
      </c>
    </row>
    <row r="1102" spans="1:7" ht="15">
      <c r="A1102" s="112" t="s">
        <v>4172</v>
      </c>
      <c r="B1102" s="112">
        <v>2</v>
      </c>
      <c r="C1102" s="117">
        <v>0.0003333834626952086</v>
      </c>
      <c r="D1102" s="112" t="s">
        <v>4760</v>
      </c>
      <c r="E1102" s="112" t="b">
        <v>0</v>
      </c>
      <c r="F1102" s="112" t="b">
        <v>0</v>
      </c>
      <c r="G1102" s="112" t="b">
        <v>0</v>
      </c>
    </row>
    <row r="1103" spans="1:7" ht="15">
      <c r="A1103" s="112" t="s">
        <v>4173</v>
      </c>
      <c r="B1103" s="112">
        <v>2</v>
      </c>
      <c r="C1103" s="117">
        <v>0.0003333834626952086</v>
      </c>
      <c r="D1103" s="112" t="s">
        <v>4760</v>
      </c>
      <c r="E1103" s="112" t="b">
        <v>0</v>
      </c>
      <c r="F1103" s="112" t="b">
        <v>0</v>
      </c>
      <c r="G1103" s="112" t="b">
        <v>0</v>
      </c>
    </row>
    <row r="1104" spans="1:7" ht="15">
      <c r="A1104" s="112" t="s">
        <v>4174</v>
      </c>
      <c r="B1104" s="112">
        <v>2</v>
      </c>
      <c r="C1104" s="117">
        <v>0.0003333834626952086</v>
      </c>
      <c r="D1104" s="112" t="s">
        <v>4760</v>
      </c>
      <c r="E1104" s="112" t="b">
        <v>0</v>
      </c>
      <c r="F1104" s="112" t="b">
        <v>0</v>
      </c>
      <c r="G1104" s="112" t="b">
        <v>0</v>
      </c>
    </row>
    <row r="1105" spans="1:7" ht="15">
      <c r="A1105" s="112" t="s">
        <v>4175</v>
      </c>
      <c r="B1105" s="112">
        <v>2</v>
      </c>
      <c r="C1105" s="117">
        <v>0.00028920854220742794</v>
      </c>
      <c r="D1105" s="112" t="s">
        <v>4760</v>
      </c>
      <c r="E1105" s="112" t="b">
        <v>0</v>
      </c>
      <c r="F1105" s="112" t="b">
        <v>0</v>
      </c>
      <c r="G1105" s="112" t="b">
        <v>0</v>
      </c>
    </row>
    <row r="1106" spans="1:7" ht="15">
      <c r="A1106" s="112" t="s">
        <v>4176</v>
      </c>
      <c r="B1106" s="112">
        <v>2</v>
      </c>
      <c r="C1106" s="117">
        <v>0.00028920854220742794</v>
      </c>
      <c r="D1106" s="112" t="s">
        <v>4760</v>
      </c>
      <c r="E1106" s="112" t="b">
        <v>0</v>
      </c>
      <c r="F1106" s="112" t="b">
        <v>0</v>
      </c>
      <c r="G1106" s="112" t="b">
        <v>0</v>
      </c>
    </row>
    <row r="1107" spans="1:7" ht="15">
      <c r="A1107" s="112" t="s">
        <v>4177</v>
      </c>
      <c r="B1107" s="112">
        <v>2</v>
      </c>
      <c r="C1107" s="117">
        <v>0.0003333834626952086</v>
      </c>
      <c r="D1107" s="112" t="s">
        <v>4760</v>
      </c>
      <c r="E1107" s="112" t="b">
        <v>0</v>
      </c>
      <c r="F1107" s="112" t="b">
        <v>0</v>
      </c>
      <c r="G1107" s="112" t="b">
        <v>0</v>
      </c>
    </row>
    <row r="1108" spans="1:7" ht="15">
      <c r="A1108" s="112" t="s">
        <v>4178</v>
      </c>
      <c r="B1108" s="112">
        <v>2</v>
      </c>
      <c r="C1108" s="117">
        <v>0.00028920854220742794</v>
      </c>
      <c r="D1108" s="112" t="s">
        <v>4760</v>
      </c>
      <c r="E1108" s="112" t="b">
        <v>0</v>
      </c>
      <c r="F1108" s="112" t="b">
        <v>0</v>
      </c>
      <c r="G1108" s="112" t="b">
        <v>0</v>
      </c>
    </row>
    <row r="1109" spans="1:7" ht="15">
      <c r="A1109" s="112" t="s">
        <v>4179</v>
      </c>
      <c r="B1109" s="112">
        <v>2</v>
      </c>
      <c r="C1109" s="117">
        <v>0.00028920854220742794</v>
      </c>
      <c r="D1109" s="112" t="s">
        <v>4760</v>
      </c>
      <c r="E1109" s="112" t="b">
        <v>0</v>
      </c>
      <c r="F1109" s="112" t="b">
        <v>0</v>
      </c>
      <c r="G1109" s="112" t="b">
        <v>0</v>
      </c>
    </row>
    <row r="1110" spans="1:7" ht="15">
      <c r="A1110" s="112" t="s">
        <v>4180</v>
      </c>
      <c r="B1110" s="112">
        <v>2</v>
      </c>
      <c r="C1110" s="117">
        <v>0.00028920854220742794</v>
      </c>
      <c r="D1110" s="112" t="s">
        <v>4760</v>
      </c>
      <c r="E1110" s="112" t="b">
        <v>0</v>
      </c>
      <c r="F1110" s="112" t="b">
        <v>0</v>
      </c>
      <c r="G1110" s="112" t="b">
        <v>0</v>
      </c>
    </row>
    <row r="1111" spans="1:7" ht="15">
      <c r="A1111" s="112" t="s">
        <v>4181</v>
      </c>
      <c r="B1111" s="112">
        <v>2</v>
      </c>
      <c r="C1111" s="117">
        <v>0.00028920854220742794</v>
      </c>
      <c r="D1111" s="112" t="s">
        <v>4760</v>
      </c>
      <c r="E1111" s="112" t="b">
        <v>0</v>
      </c>
      <c r="F1111" s="112" t="b">
        <v>0</v>
      </c>
      <c r="G1111" s="112" t="b">
        <v>0</v>
      </c>
    </row>
    <row r="1112" spans="1:7" ht="15">
      <c r="A1112" s="112" t="s">
        <v>4182</v>
      </c>
      <c r="B1112" s="112">
        <v>2</v>
      </c>
      <c r="C1112" s="117">
        <v>0.00028920854220742794</v>
      </c>
      <c r="D1112" s="112" t="s">
        <v>4760</v>
      </c>
      <c r="E1112" s="112" t="b">
        <v>0</v>
      </c>
      <c r="F1112" s="112" t="b">
        <v>0</v>
      </c>
      <c r="G1112" s="112" t="b">
        <v>0</v>
      </c>
    </row>
    <row r="1113" spans="1:7" ht="15">
      <c r="A1113" s="112" t="s">
        <v>4183</v>
      </c>
      <c r="B1113" s="112">
        <v>2</v>
      </c>
      <c r="C1113" s="117">
        <v>0.00028920854220742794</v>
      </c>
      <c r="D1113" s="112" t="s">
        <v>4760</v>
      </c>
      <c r="E1113" s="112" t="b">
        <v>0</v>
      </c>
      <c r="F1113" s="112" t="b">
        <v>0</v>
      </c>
      <c r="G1113" s="112" t="b">
        <v>0</v>
      </c>
    </row>
    <row r="1114" spans="1:7" ht="15">
      <c r="A1114" s="112" t="s">
        <v>4184</v>
      </c>
      <c r="B1114" s="112">
        <v>2</v>
      </c>
      <c r="C1114" s="117">
        <v>0.00028920854220742794</v>
      </c>
      <c r="D1114" s="112" t="s">
        <v>4760</v>
      </c>
      <c r="E1114" s="112" t="b">
        <v>0</v>
      </c>
      <c r="F1114" s="112" t="b">
        <v>0</v>
      </c>
      <c r="G1114" s="112" t="b">
        <v>0</v>
      </c>
    </row>
    <row r="1115" spans="1:7" ht="15">
      <c r="A1115" s="112" t="s">
        <v>4185</v>
      </c>
      <c r="B1115" s="112">
        <v>2</v>
      </c>
      <c r="C1115" s="117">
        <v>0.00028920854220742794</v>
      </c>
      <c r="D1115" s="112" t="s">
        <v>4760</v>
      </c>
      <c r="E1115" s="112" t="b">
        <v>0</v>
      </c>
      <c r="F1115" s="112" t="b">
        <v>0</v>
      </c>
      <c r="G1115" s="112" t="b">
        <v>0</v>
      </c>
    </row>
    <row r="1116" spans="1:7" ht="15">
      <c r="A1116" s="112" t="s">
        <v>4186</v>
      </c>
      <c r="B1116" s="112">
        <v>2</v>
      </c>
      <c r="C1116" s="117">
        <v>0.0003333834626952086</v>
      </c>
      <c r="D1116" s="112" t="s">
        <v>4760</v>
      </c>
      <c r="E1116" s="112" t="b">
        <v>0</v>
      </c>
      <c r="F1116" s="112" t="b">
        <v>0</v>
      </c>
      <c r="G1116" s="112" t="b">
        <v>0</v>
      </c>
    </row>
    <row r="1117" spans="1:7" ht="15">
      <c r="A1117" s="112" t="s">
        <v>4187</v>
      </c>
      <c r="B1117" s="112">
        <v>2</v>
      </c>
      <c r="C1117" s="117">
        <v>0.00028920854220742794</v>
      </c>
      <c r="D1117" s="112" t="s">
        <v>4760</v>
      </c>
      <c r="E1117" s="112" t="b">
        <v>0</v>
      </c>
      <c r="F1117" s="112" t="b">
        <v>0</v>
      </c>
      <c r="G1117" s="112" t="b">
        <v>0</v>
      </c>
    </row>
    <row r="1118" spans="1:7" ht="15">
      <c r="A1118" s="112" t="s">
        <v>4188</v>
      </c>
      <c r="B1118" s="112">
        <v>2</v>
      </c>
      <c r="C1118" s="117">
        <v>0.00028920854220742794</v>
      </c>
      <c r="D1118" s="112" t="s">
        <v>4760</v>
      </c>
      <c r="E1118" s="112" t="b">
        <v>0</v>
      </c>
      <c r="F1118" s="112" t="b">
        <v>0</v>
      </c>
      <c r="G1118" s="112" t="b">
        <v>0</v>
      </c>
    </row>
    <row r="1119" spans="1:7" ht="15">
      <c r="A1119" s="112" t="s">
        <v>4189</v>
      </c>
      <c r="B1119" s="112">
        <v>2</v>
      </c>
      <c r="C1119" s="117">
        <v>0.00028920854220742794</v>
      </c>
      <c r="D1119" s="112" t="s">
        <v>4760</v>
      </c>
      <c r="E1119" s="112" t="b">
        <v>0</v>
      </c>
      <c r="F1119" s="112" t="b">
        <v>0</v>
      </c>
      <c r="G1119" s="112" t="b">
        <v>0</v>
      </c>
    </row>
    <row r="1120" spans="1:7" ht="15">
      <c r="A1120" s="112" t="s">
        <v>4190</v>
      </c>
      <c r="B1120" s="112">
        <v>2</v>
      </c>
      <c r="C1120" s="117">
        <v>0.0003333834626952086</v>
      </c>
      <c r="D1120" s="112" t="s">
        <v>4760</v>
      </c>
      <c r="E1120" s="112" t="b">
        <v>0</v>
      </c>
      <c r="F1120" s="112" t="b">
        <v>0</v>
      </c>
      <c r="G1120" s="112" t="b">
        <v>0</v>
      </c>
    </row>
    <row r="1121" spans="1:7" ht="15">
      <c r="A1121" s="112" t="s">
        <v>4191</v>
      </c>
      <c r="B1121" s="112">
        <v>2</v>
      </c>
      <c r="C1121" s="117">
        <v>0.00028920854220742794</v>
      </c>
      <c r="D1121" s="112" t="s">
        <v>4760</v>
      </c>
      <c r="E1121" s="112" t="b">
        <v>0</v>
      </c>
      <c r="F1121" s="112" t="b">
        <v>1</v>
      </c>
      <c r="G1121" s="112" t="b">
        <v>0</v>
      </c>
    </row>
    <row r="1122" spans="1:7" ht="15">
      <c r="A1122" s="112" t="s">
        <v>4192</v>
      </c>
      <c r="B1122" s="112">
        <v>2</v>
      </c>
      <c r="C1122" s="117">
        <v>0.00028920854220742794</v>
      </c>
      <c r="D1122" s="112" t="s">
        <v>4760</v>
      </c>
      <c r="E1122" s="112" t="b">
        <v>0</v>
      </c>
      <c r="F1122" s="112" t="b">
        <v>0</v>
      </c>
      <c r="G1122" s="112" t="b">
        <v>0</v>
      </c>
    </row>
    <row r="1123" spans="1:7" ht="15">
      <c r="A1123" s="112" t="s">
        <v>4193</v>
      </c>
      <c r="B1123" s="112">
        <v>2</v>
      </c>
      <c r="C1123" s="117">
        <v>0.00028920854220742794</v>
      </c>
      <c r="D1123" s="112" t="s">
        <v>4760</v>
      </c>
      <c r="E1123" s="112" t="b">
        <v>0</v>
      </c>
      <c r="F1123" s="112" t="b">
        <v>0</v>
      </c>
      <c r="G1123" s="112" t="b">
        <v>0</v>
      </c>
    </row>
    <row r="1124" spans="1:7" ht="15">
      <c r="A1124" s="112" t="s">
        <v>4194</v>
      </c>
      <c r="B1124" s="112">
        <v>2</v>
      </c>
      <c r="C1124" s="117">
        <v>0.00028920854220742794</v>
      </c>
      <c r="D1124" s="112" t="s">
        <v>4760</v>
      </c>
      <c r="E1124" s="112" t="b">
        <v>0</v>
      </c>
      <c r="F1124" s="112" t="b">
        <v>0</v>
      </c>
      <c r="G1124" s="112" t="b">
        <v>0</v>
      </c>
    </row>
    <row r="1125" spans="1:7" ht="15">
      <c r="A1125" s="112" t="s">
        <v>4195</v>
      </c>
      <c r="B1125" s="112">
        <v>2</v>
      </c>
      <c r="C1125" s="117">
        <v>0.00028920854220742794</v>
      </c>
      <c r="D1125" s="112" t="s">
        <v>4760</v>
      </c>
      <c r="E1125" s="112" t="b">
        <v>1</v>
      </c>
      <c r="F1125" s="112" t="b">
        <v>0</v>
      </c>
      <c r="G1125" s="112" t="b">
        <v>0</v>
      </c>
    </row>
    <row r="1126" spans="1:7" ht="15">
      <c r="A1126" s="112" t="s">
        <v>4196</v>
      </c>
      <c r="B1126" s="112">
        <v>2</v>
      </c>
      <c r="C1126" s="117">
        <v>0.00028920854220742794</v>
      </c>
      <c r="D1126" s="112" t="s">
        <v>4760</v>
      </c>
      <c r="E1126" s="112" t="b">
        <v>1</v>
      </c>
      <c r="F1126" s="112" t="b">
        <v>0</v>
      </c>
      <c r="G1126" s="112" t="b">
        <v>0</v>
      </c>
    </row>
    <row r="1127" spans="1:7" ht="15">
      <c r="A1127" s="112" t="s">
        <v>4197</v>
      </c>
      <c r="B1127" s="112">
        <v>2</v>
      </c>
      <c r="C1127" s="117">
        <v>0.0003333834626952086</v>
      </c>
      <c r="D1127" s="112" t="s">
        <v>4760</v>
      </c>
      <c r="E1127" s="112" t="b">
        <v>0</v>
      </c>
      <c r="F1127" s="112" t="b">
        <v>0</v>
      </c>
      <c r="G1127" s="112" t="b">
        <v>0</v>
      </c>
    </row>
    <row r="1128" spans="1:7" ht="15">
      <c r="A1128" s="112" t="s">
        <v>4198</v>
      </c>
      <c r="B1128" s="112">
        <v>2</v>
      </c>
      <c r="C1128" s="117">
        <v>0.00028920854220742794</v>
      </c>
      <c r="D1128" s="112" t="s">
        <v>4760</v>
      </c>
      <c r="E1128" s="112" t="b">
        <v>0</v>
      </c>
      <c r="F1128" s="112" t="b">
        <v>0</v>
      </c>
      <c r="G1128" s="112" t="b">
        <v>0</v>
      </c>
    </row>
    <row r="1129" spans="1:7" ht="15">
      <c r="A1129" s="112" t="s">
        <v>4199</v>
      </c>
      <c r="B1129" s="112">
        <v>2</v>
      </c>
      <c r="C1129" s="117">
        <v>0.00028920854220742794</v>
      </c>
      <c r="D1129" s="112" t="s">
        <v>4760</v>
      </c>
      <c r="E1129" s="112" t="b">
        <v>0</v>
      </c>
      <c r="F1129" s="112" t="b">
        <v>0</v>
      </c>
      <c r="G1129" s="112" t="b">
        <v>0</v>
      </c>
    </row>
    <row r="1130" spans="1:7" ht="15">
      <c r="A1130" s="112" t="s">
        <v>4200</v>
      </c>
      <c r="B1130" s="112">
        <v>2</v>
      </c>
      <c r="C1130" s="117">
        <v>0.00028920854220742794</v>
      </c>
      <c r="D1130" s="112" t="s">
        <v>4760</v>
      </c>
      <c r="E1130" s="112" t="b">
        <v>0</v>
      </c>
      <c r="F1130" s="112" t="b">
        <v>0</v>
      </c>
      <c r="G1130" s="112" t="b">
        <v>0</v>
      </c>
    </row>
    <row r="1131" spans="1:7" ht="15">
      <c r="A1131" s="112" t="s">
        <v>4201</v>
      </c>
      <c r="B1131" s="112">
        <v>2</v>
      </c>
      <c r="C1131" s="117">
        <v>0.00028920854220742794</v>
      </c>
      <c r="D1131" s="112" t="s">
        <v>4760</v>
      </c>
      <c r="E1131" s="112" t="b">
        <v>0</v>
      </c>
      <c r="F1131" s="112" t="b">
        <v>0</v>
      </c>
      <c r="G1131" s="112" t="b">
        <v>0</v>
      </c>
    </row>
    <row r="1132" spans="1:7" ht="15">
      <c r="A1132" s="112" t="s">
        <v>4202</v>
      </c>
      <c r="B1132" s="112">
        <v>2</v>
      </c>
      <c r="C1132" s="117">
        <v>0.00028920854220742794</v>
      </c>
      <c r="D1132" s="112" t="s">
        <v>4760</v>
      </c>
      <c r="E1132" s="112" t="b">
        <v>0</v>
      </c>
      <c r="F1132" s="112" t="b">
        <v>0</v>
      </c>
      <c r="G1132" s="112" t="b">
        <v>0</v>
      </c>
    </row>
    <row r="1133" spans="1:7" ht="15">
      <c r="A1133" s="112" t="s">
        <v>4203</v>
      </c>
      <c r="B1133" s="112">
        <v>2</v>
      </c>
      <c r="C1133" s="117">
        <v>0.00028920854220742794</v>
      </c>
      <c r="D1133" s="112" t="s">
        <v>4760</v>
      </c>
      <c r="E1133" s="112" t="b">
        <v>0</v>
      </c>
      <c r="F1133" s="112" t="b">
        <v>0</v>
      </c>
      <c r="G1133" s="112" t="b">
        <v>0</v>
      </c>
    </row>
    <row r="1134" spans="1:7" ht="15">
      <c r="A1134" s="112" t="s">
        <v>4204</v>
      </c>
      <c r="B1134" s="112">
        <v>2</v>
      </c>
      <c r="C1134" s="117">
        <v>0.00028920854220742794</v>
      </c>
      <c r="D1134" s="112" t="s">
        <v>4760</v>
      </c>
      <c r="E1134" s="112" t="b">
        <v>0</v>
      </c>
      <c r="F1134" s="112" t="b">
        <v>0</v>
      </c>
      <c r="G1134" s="112" t="b">
        <v>0</v>
      </c>
    </row>
    <row r="1135" spans="1:7" ht="15">
      <c r="A1135" s="112" t="s">
        <v>4205</v>
      </c>
      <c r="B1135" s="112">
        <v>2</v>
      </c>
      <c r="C1135" s="117">
        <v>0.00028920854220742794</v>
      </c>
      <c r="D1135" s="112" t="s">
        <v>4760</v>
      </c>
      <c r="E1135" s="112" t="b">
        <v>0</v>
      </c>
      <c r="F1135" s="112" t="b">
        <v>0</v>
      </c>
      <c r="G1135" s="112" t="b">
        <v>0</v>
      </c>
    </row>
    <row r="1136" spans="1:7" ht="15">
      <c r="A1136" s="112" t="s">
        <v>4206</v>
      </c>
      <c r="B1136" s="112">
        <v>2</v>
      </c>
      <c r="C1136" s="117">
        <v>0.00028920854220742794</v>
      </c>
      <c r="D1136" s="112" t="s">
        <v>4760</v>
      </c>
      <c r="E1136" s="112" t="b">
        <v>0</v>
      </c>
      <c r="F1136" s="112" t="b">
        <v>0</v>
      </c>
      <c r="G1136" s="112" t="b">
        <v>0</v>
      </c>
    </row>
    <row r="1137" spans="1:7" ht="15">
      <c r="A1137" s="112" t="s">
        <v>4207</v>
      </c>
      <c r="B1137" s="112">
        <v>2</v>
      </c>
      <c r="C1137" s="117">
        <v>0.00028920854220742794</v>
      </c>
      <c r="D1137" s="112" t="s">
        <v>4760</v>
      </c>
      <c r="E1137" s="112" t="b">
        <v>0</v>
      </c>
      <c r="F1137" s="112" t="b">
        <v>0</v>
      </c>
      <c r="G1137" s="112" t="b">
        <v>0</v>
      </c>
    </row>
    <row r="1138" spans="1:7" ht="15">
      <c r="A1138" s="112" t="s">
        <v>4208</v>
      </c>
      <c r="B1138" s="112">
        <v>2</v>
      </c>
      <c r="C1138" s="117">
        <v>0.00028920854220742794</v>
      </c>
      <c r="D1138" s="112" t="s">
        <v>4760</v>
      </c>
      <c r="E1138" s="112" t="b">
        <v>0</v>
      </c>
      <c r="F1138" s="112" t="b">
        <v>0</v>
      </c>
      <c r="G1138" s="112" t="b">
        <v>0</v>
      </c>
    </row>
    <row r="1139" spans="1:7" ht="15">
      <c r="A1139" s="112" t="s">
        <v>4209</v>
      </c>
      <c r="B1139" s="112">
        <v>2</v>
      </c>
      <c r="C1139" s="117">
        <v>0.00028920854220742794</v>
      </c>
      <c r="D1139" s="112" t="s">
        <v>4760</v>
      </c>
      <c r="E1139" s="112" t="b">
        <v>0</v>
      </c>
      <c r="F1139" s="112" t="b">
        <v>0</v>
      </c>
      <c r="G1139" s="112" t="b">
        <v>0</v>
      </c>
    </row>
    <row r="1140" spans="1:7" ht="15">
      <c r="A1140" s="112" t="s">
        <v>4210</v>
      </c>
      <c r="B1140" s="112">
        <v>2</v>
      </c>
      <c r="C1140" s="117">
        <v>0.0003333834626952086</v>
      </c>
      <c r="D1140" s="112" t="s">
        <v>4760</v>
      </c>
      <c r="E1140" s="112" t="b">
        <v>0</v>
      </c>
      <c r="F1140" s="112" t="b">
        <v>0</v>
      </c>
      <c r="G1140" s="112" t="b">
        <v>0</v>
      </c>
    </row>
    <row r="1141" spans="1:7" ht="15">
      <c r="A1141" s="112" t="s">
        <v>4211</v>
      </c>
      <c r="B1141" s="112">
        <v>2</v>
      </c>
      <c r="C1141" s="117">
        <v>0.00028920854220742794</v>
      </c>
      <c r="D1141" s="112" t="s">
        <v>4760</v>
      </c>
      <c r="E1141" s="112" t="b">
        <v>0</v>
      </c>
      <c r="F1141" s="112" t="b">
        <v>0</v>
      </c>
      <c r="G1141" s="112" t="b">
        <v>0</v>
      </c>
    </row>
    <row r="1142" spans="1:7" ht="15">
      <c r="A1142" s="112" t="s">
        <v>4212</v>
      </c>
      <c r="B1142" s="112">
        <v>2</v>
      </c>
      <c r="C1142" s="117">
        <v>0.00028920854220742794</v>
      </c>
      <c r="D1142" s="112" t="s">
        <v>4760</v>
      </c>
      <c r="E1142" s="112" t="b">
        <v>0</v>
      </c>
      <c r="F1142" s="112" t="b">
        <v>0</v>
      </c>
      <c r="G1142" s="112" t="b">
        <v>0</v>
      </c>
    </row>
    <row r="1143" spans="1:7" ht="15">
      <c r="A1143" s="112" t="s">
        <v>4213</v>
      </c>
      <c r="B1143" s="112">
        <v>2</v>
      </c>
      <c r="C1143" s="117">
        <v>0.00028920854220742794</v>
      </c>
      <c r="D1143" s="112" t="s">
        <v>4760</v>
      </c>
      <c r="E1143" s="112" t="b">
        <v>0</v>
      </c>
      <c r="F1143" s="112" t="b">
        <v>0</v>
      </c>
      <c r="G1143" s="112" t="b">
        <v>0</v>
      </c>
    </row>
    <row r="1144" spans="1:7" ht="15">
      <c r="A1144" s="112" t="s">
        <v>4214</v>
      </c>
      <c r="B1144" s="112">
        <v>2</v>
      </c>
      <c r="C1144" s="117">
        <v>0.00028920854220742794</v>
      </c>
      <c r="D1144" s="112" t="s">
        <v>4760</v>
      </c>
      <c r="E1144" s="112" t="b">
        <v>0</v>
      </c>
      <c r="F1144" s="112" t="b">
        <v>0</v>
      </c>
      <c r="G1144" s="112" t="b">
        <v>0</v>
      </c>
    </row>
    <row r="1145" spans="1:7" ht="15">
      <c r="A1145" s="112" t="s">
        <v>4215</v>
      </c>
      <c r="B1145" s="112">
        <v>2</v>
      </c>
      <c r="C1145" s="117">
        <v>0.00028920854220742794</v>
      </c>
      <c r="D1145" s="112" t="s">
        <v>4760</v>
      </c>
      <c r="E1145" s="112" t="b">
        <v>0</v>
      </c>
      <c r="F1145" s="112" t="b">
        <v>0</v>
      </c>
      <c r="G1145" s="112" t="b">
        <v>0</v>
      </c>
    </row>
    <row r="1146" spans="1:7" ht="15">
      <c r="A1146" s="112" t="s">
        <v>4216</v>
      </c>
      <c r="B1146" s="112">
        <v>2</v>
      </c>
      <c r="C1146" s="117">
        <v>0.00028920854220742794</v>
      </c>
      <c r="D1146" s="112" t="s">
        <v>4760</v>
      </c>
      <c r="E1146" s="112" t="b">
        <v>0</v>
      </c>
      <c r="F1146" s="112" t="b">
        <v>0</v>
      </c>
      <c r="G1146" s="112" t="b">
        <v>0</v>
      </c>
    </row>
    <row r="1147" spans="1:7" ht="15">
      <c r="A1147" s="112" t="s">
        <v>4217</v>
      </c>
      <c r="B1147" s="112">
        <v>2</v>
      </c>
      <c r="C1147" s="117">
        <v>0.00028920854220742794</v>
      </c>
      <c r="D1147" s="112" t="s">
        <v>4760</v>
      </c>
      <c r="E1147" s="112" t="b">
        <v>0</v>
      </c>
      <c r="F1147" s="112" t="b">
        <v>0</v>
      </c>
      <c r="G1147" s="112" t="b">
        <v>0</v>
      </c>
    </row>
    <row r="1148" spans="1:7" ht="15">
      <c r="A1148" s="112" t="s">
        <v>4218</v>
      </c>
      <c r="B1148" s="112">
        <v>2</v>
      </c>
      <c r="C1148" s="117">
        <v>0.00028920854220742794</v>
      </c>
      <c r="D1148" s="112" t="s">
        <v>4760</v>
      </c>
      <c r="E1148" s="112" t="b">
        <v>0</v>
      </c>
      <c r="F1148" s="112" t="b">
        <v>0</v>
      </c>
      <c r="G1148" s="112" t="b">
        <v>0</v>
      </c>
    </row>
    <row r="1149" spans="1:7" ht="15">
      <c r="A1149" s="112" t="s">
        <v>4219</v>
      </c>
      <c r="B1149" s="112">
        <v>2</v>
      </c>
      <c r="C1149" s="117">
        <v>0.00028920854220742794</v>
      </c>
      <c r="D1149" s="112" t="s">
        <v>4760</v>
      </c>
      <c r="E1149" s="112" t="b">
        <v>0</v>
      </c>
      <c r="F1149" s="112" t="b">
        <v>0</v>
      </c>
      <c r="G1149" s="112" t="b">
        <v>0</v>
      </c>
    </row>
    <row r="1150" spans="1:7" ht="15">
      <c r="A1150" s="112" t="s">
        <v>4220</v>
      </c>
      <c r="B1150" s="112">
        <v>2</v>
      </c>
      <c r="C1150" s="117">
        <v>0.00028920854220742794</v>
      </c>
      <c r="D1150" s="112" t="s">
        <v>4760</v>
      </c>
      <c r="E1150" s="112" t="b">
        <v>0</v>
      </c>
      <c r="F1150" s="112" t="b">
        <v>0</v>
      </c>
      <c r="G1150" s="112" t="b">
        <v>0</v>
      </c>
    </row>
    <row r="1151" spans="1:7" ht="15">
      <c r="A1151" s="112" t="s">
        <v>4221</v>
      </c>
      <c r="B1151" s="112">
        <v>2</v>
      </c>
      <c r="C1151" s="117">
        <v>0.00028920854220742794</v>
      </c>
      <c r="D1151" s="112" t="s">
        <v>4760</v>
      </c>
      <c r="E1151" s="112" t="b">
        <v>0</v>
      </c>
      <c r="F1151" s="112" t="b">
        <v>0</v>
      </c>
      <c r="G1151" s="112" t="b">
        <v>0</v>
      </c>
    </row>
    <row r="1152" spans="1:7" ht="15">
      <c r="A1152" s="112" t="s">
        <v>4222</v>
      </c>
      <c r="B1152" s="112">
        <v>2</v>
      </c>
      <c r="C1152" s="117">
        <v>0.00028920854220742794</v>
      </c>
      <c r="D1152" s="112" t="s">
        <v>4760</v>
      </c>
      <c r="E1152" s="112" t="b">
        <v>0</v>
      </c>
      <c r="F1152" s="112" t="b">
        <v>0</v>
      </c>
      <c r="G1152" s="112" t="b">
        <v>0</v>
      </c>
    </row>
    <row r="1153" spans="1:7" ht="15">
      <c r="A1153" s="112" t="s">
        <v>4223</v>
      </c>
      <c r="B1153" s="112">
        <v>2</v>
      </c>
      <c r="C1153" s="117">
        <v>0.00028920854220742794</v>
      </c>
      <c r="D1153" s="112" t="s">
        <v>4760</v>
      </c>
      <c r="E1153" s="112" t="b">
        <v>0</v>
      </c>
      <c r="F1153" s="112" t="b">
        <v>0</v>
      </c>
      <c r="G1153" s="112" t="b">
        <v>0</v>
      </c>
    </row>
    <row r="1154" spans="1:7" ht="15">
      <c r="A1154" s="112" t="s">
        <v>4224</v>
      </c>
      <c r="B1154" s="112">
        <v>2</v>
      </c>
      <c r="C1154" s="117">
        <v>0.0003333834626952086</v>
      </c>
      <c r="D1154" s="112" t="s">
        <v>4760</v>
      </c>
      <c r="E1154" s="112" t="b">
        <v>0</v>
      </c>
      <c r="F1154" s="112" t="b">
        <v>0</v>
      </c>
      <c r="G1154" s="112" t="b">
        <v>0</v>
      </c>
    </row>
    <row r="1155" spans="1:7" ht="15">
      <c r="A1155" s="112" t="s">
        <v>4225</v>
      </c>
      <c r="B1155" s="112">
        <v>2</v>
      </c>
      <c r="C1155" s="117">
        <v>0.0003333834626952086</v>
      </c>
      <c r="D1155" s="112" t="s">
        <v>4760</v>
      </c>
      <c r="E1155" s="112" t="b">
        <v>0</v>
      </c>
      <c r="F1155" s="112" t="b">
        <v>0</v>
      </c>
      <c r="G1155" s="112" t="b">
        <v>0</v>
      </c>
    </row>
    <row r="1156" spans="1:7" ht="15">
      <c r="A1156" s="112" t="s">
        <v>4226</v>
      </c>
      <c r="B1156" s="112">
        <v>2</v>
      </c>
      <c r="C1156" s="117">
        <v>0.0003333834626952086</v>
      </c>
      <c r="D1156" s="112" t="s">
        <v>4760</v>
      </c>
      <c r="E1156" s="112" t="b">
        <v>0</v>
      </c>
      <c r="F1156" s="112" t="b">
        <v>0</v>
      </c>
      <c r="G1156" s="112" t="b">
        <v>0</v>
      </c>
    </row>
    <row r="1157" spans="1:7" ht="15">
      <c r="A1157" s="112" t="s">
        <v>4227</v>
      </c>
      <c r="B1157" s="112">
        <v>2</v>
      </c>
      <c r="C1157" s="117">
        <v>0.00028920854220742794</v>
      </c>
      <c r="D1157" s="112" t="s">
        <v>4760</v>
      </c>
      <c r="E1157" s="112" t="b">
        <v>0</v>
      </c>
      <c r="F1157" s="112" t="b">
        <v>0</v>
      </c>
      <c r="G1157" s="112" t="b">
        <v>0</v>
      </c>
    </row>
    <row r="1158" spans="1:7" ht="15">
      <c r="A1158" s="112" t="s">
        <v>4228</v>
      </c>
      <c r="B1158" s="112">
        <v>2</v>
      </c>
      <c r="C1158" s="117">
        <v>0.0003333834626952086</v>
      </c>
      <c r="D1158" s="112" t="s">
        <v>4760</v>
      </c>
      <c r="E1158" s="112" t="b">
        <v>0</v>
      </c>
      <c r="F1158" s="112" t="b">
        <v>0</v>
      </c>
      <c r="G1158" s="112" t="b">
        <v>0</v>
      </c>
    </row>
    <row r="1159" spans="1:7" ht="15">
      <c r="A1159" s="112" t="s">
        <v>4229</v>
      </c>
      <c r="B1159" s="112">
        <v>2</v>
      </c>
      <c r="C1159" s="117">
        <v>0.0003333834626952086</v>
      </c>
      <c r="D1159" s="112" t="s">
        <v>4760</v>
      </c>
      <c r="E1159" s="112" t="b">
        <v>0</v>
      </c>
      <c r="F1159" s="112" t="b">
        <v>0</v>
      </c>
      <c r="G1159" s="112" t="b">
        <v>0</v>
      </c>
    </row>
    <row r="1160" spans="1:7" ht="15">
      <c r="A1160" s="112" t="s">
        <v>4230</v>
      </c>
      <c r="B1160" s="112">
        <v>2</v>
      </c>
      <c r="C1160" s="117">
        <v>0.0003333834626952086</v>
      </c>
      <c r="D1160" s="112" t="s">
        <v>4760</v>
      </c>
      <c r="E1160" s="112" t="b">
        <v>0</v>
      </c>
      <c r="F1160" s="112" t="b">
        <v>0</v>
      </c>
      <c r="G1160" s="112" t="b">
        <v>0</v>
      </c>
    </row>
    <row r="1161" spans="1:7" ht="15">
      <c r="A1161" s="112" t="s">
        <v>4231</v>
      </c>
      <c r="B1161" s="112">
        <v>2</v>
      </c>
      <c r="C1161" s="117">
        <v>0.0003333834626952086</v>
      </c>
      <c r="D1161" s="112" t="s">
        <v>4760</v>
      </c>
      <c r="E1161" s="112" t="b">
        <v>0</v>
      </c>
      <c r="F1161" s="112" t="b">
        <v>0</v>
      </c>
      <c r="G1161" s="112" t="b">
        <v>0</v>
      </c>
    </row>
    <row r="1162" spans="1:7" ht="15">
      <c r="A1162" s="112" t="s">
        <v>4232</v>
      </c>
      <c r="B1162" s="112">
        <v>2</v>
      </c>
      <c r="C1162" s="117">
        <v>0.0003333834626952086</v>
      </c>
      <c r="D1162" s="112" t="s">
        <v>4760</v>
      </c>
      <c r="E1162" s="112" t="b">
        <v>0</v>
      </c>
      <c r="F1162" s="112" t="b">
        <v>0</v>
      </c>
      <c r="G1162" s="112" t="b">
        <v>0</v>
      </c>
    </row>
    <row r="1163" spans="1:7" ht="15">
      <c r="A1163" s="112" t="s">
        <v>4233</v>
      </c>
      <c r="B1163" s="112">
        <v>2</v>
      </c>
      <c r="C1163" s="117">
        <v>0.00028920854220742794</v>
      </c>
      <c r="D1163" s="112" t="s">
        <v>4760</v>
      </c>
      <c r="E1163" s="112" t="b">
        <v>0</v>
      </c>
      <c r="F1163" s="112" t="b">
        <v>0</v>
      </c>
      <c r="G1163" s="112" t="b">
        <v>0</v>
      </c>
    </row>
    <row r="1164" spans="1:7" ht="15">
      <c r="A1164" s="112" t="s">
        <v>4234</v>
      </c>
      <c r="B1164" s="112">
        <v>2</v>
      </c>
      <c r="C1164" s="117">
        <v>0.0003333834626952086</v>
      </c>
      <c r="D1164" s="112" t="s">
        <v>4760</v>
      </c>
      <c r="E1164" s="112" t="b">
        <v>0</v>
      </c>
      <c r="F1164" s="112" t="b">
        <v>0</v>
      </c>
      <c r="G1164" s="112" t="b">
        <v>0</v>
      </c>
    </row>
    <row r="1165" spans="1:7" ht="15">
      <c r="A1165" s="112" t="s">
        <v>4235</v>
      </c>
      <c r="B1165" s="112">
        <v>2</v>
      </c>
      <c r="C1165" s="117">
        <v>0.00028920854220742794</v>
      </c>
      <c r="D1165" s="112" t="s">
        <v>4760</v>
      </c>
      <c r="E1165" s="112" t="b">
        <v>0</v>
      </c>
      <c r="F1165" s="112" t="b">
        <v>0</v>
      </c>
      <c r="G1165" s="112" t="b">
        <v>0</v>
      </c>
    </row>
    <row r="1166" spans="1:7" ht="15">
      <c r="A1166" s="112" t="s">
        <v>4236</v>
      </c>
      <c r="B1166" s="112">
        <v>2</v>
      </c>
      <c r="C1166" s="117">
        <v>0.0003333834626952086</v>
      </c>
      <c r="D1166" s="112" t="s">
        <v>4760</v>
      </c>
      <c r="E1166" s="112" t="b">
        <v>0</v>
      </c>
      <c r="F1166" s="112" t="b">
        <v>0</v>
      </c>
      <c r="G1166" s="112" t="b">
        <v>0</v>
      </c>
    </row>
    <row r="1167" spans="1:7" ht="15">
      <c r="A1167" s="112" t="s">
        <v>4237</v>
      </c>
      <c r="B1167" s="112">
        <v>2</v>
      </c>
      <c r="C1167" s="117">
        <v>0.00028920854220742794</v>
      </c>
      <c r="D1167" s="112" t="s">
        <v>4760</v>
      </c>
      <c r="E1167" s="112" t="b">
        <v>0</v>
      </c>
      <c r="F1167" s="112" t="b">
        <v>0</v>
      </c>
      <c r="G1167" s="112" t="b">
        <v>0</v>
      </c>
    </row>
    <row r="1168" spans="1:7" ht="15">
      <c r="A1168" s="112" t="s">
        <v>4238</v>
      </c>
      <c r="B1168" s="112">
        <v>2</v>
      </c>
      <c r="C1168" s="117">
        <v>0.00028920854220742794</v>
      </c>
      <c r="D1168" s="112" t="s">
        <v>4760</v>
      </c>
      <c r="E1168" s="112" t="b">
        <v>0</v>
      </c>
      <c r="F1168" s="112" t="b">
        <v>0</v>
      </c>
      <c r="G1168" s="112" t="b">
        <v>0</v>
      </c>
    </row>
    <row r="1169" spans="1:7" ht="15">
      <c r="A1169" s="112" t="s">
        <v>4239</v>
      </c>
      <c r="B1169" s="112">
        <v>2</v>
      </c>
      <c r="C1169" s="117">
        <v>0.0003333834626952086</v>
      </c>
      <c r="D1169" s="112" t="s">
        <v>4760</v>
      </c>
      <c r="E1169" s="112" t="b">
        <v>0</v>
      </c>
      <c r="F1169" s="112" t="b">
        <v>0</v>
      </c>
      <c r="G1169" s="112" t="b">
        <v>0</v>
      </c>
    </row>
    <row r="1170" spans="1:7" ht="15">
      <c r="A1170" s="112" t="s">
        <v>4240</v>
      </c>
      <c r="B1170" s="112">
        <v>2</v>
      </c>
      <c r="C1170" s="117">
        <v>0.0003333834626952086</v>
      </c>
      <c r="D1170" s="112" t="s">
        <v>4760</v>
      </c>
      <c r="E1170" s="112" t="b">
        <v>0</v>
      </c>
      <c r="F1170" s="112" t="b">
        <v>0</v>
      </c>
      <c r="G1170" s="112" t="b">
        <v>0</v>
      </c>
    </row>
    <row r="1171" spans="1:7" ht="15">
      <c r="A1171" s="112" t="s">
        <v>4241</v>
      </c>
      <c r="B1171" s="112">
        <v>2</v>
      </c>
      <c r="C1171" s="117">
        <v>0.0003333834626952086</v>
      </c>
      <c r="D1171" s="112" t="s">
        <v>4760</v>
      </c>
      <c r="E1171" s="112" t="b">
        <v>0</v>
      </c>
      <c r="F1171" s="112" t="b">
        <v>0</v>
      </c>
      <c r="G1171" s="112" t="b">
        <v>0</v>
      </c>
    </row>
    <row r="1172" spans="1:7" ht="15">
      <c r="A1172" s="112" t="s">
        <v>4242</v>
      </c>
      <c r="B1172" s="112">
        <v>2</v>
      </c>
      <c r="C1172" s="117">
        <v>0.0003333834626952086</v>
      </c>
      <c r="D1172" s="112" t="s">
        <v>4760</v>
      </c>
      <c r="E1172" s="112" t="b">
        <v>0</v>
      </c>
      <c r="F1172" s="112" t="b">
        <v>0</v>
      </c>
      <c r="G1172" s="112" t="b">
        <v>0</v>
      </c>
    </row>
    <row r="1173" spans="1:7" ht="15">
      <c r="A1173" s="112" t="s">
        <v>4243</v>
      </c>
      <c r="B1173" s="112">
        <v>2</v>
      </c>
      <c r="C1173" s="117">
        <v>0.00028920854220742794</v>
      </c>
      <c r="D1173" s="112" t="s">
        <v>4760</v>
      </c>
      <c r="E1173" s="112" t="b">
        <v>0</v>
      </c>
      <c r="F1173" s="112" t="b">
        <v>0</v>
      </c>
      <c r="G1173" s="112" t="b">
        <v>0</v>
      </c>
    </row>
    <row r="1174" spans="1:7" ht="15">
      <c r="A1174" s="112" t="s">
        <v>4244</v>
      </c>
      <c r="B1174" s="112">
        <v>2</v>
      </c>
      <c r="C1174" s="117">
        <v>0.00028920854220742794</v>
      </c>
      <c r="D1174" s="112" t="s">
        <v>4760</v>
      </c>
      <c r="E1174" s="112" t="b">
        <v>0</v>
      </c>
      <c r="F1174" s="112" t="b">
        <v>0</v>
      </c>
      <c r="G1174" s="112" t="b">
        <v>0</v>
      </c>
    </row>
    <row r="1175" spans="1:7" ht="15">
      <c r="A1175" s="112" t="s">
        <v>4245</v>
      </c>
      <c r="B1175" s="112">
        <v>2</v>
      </c>
      <c r="C1175" s="117">
        <v>0.00028920854220742794</v>
      </c>
      <c r="D1175" s="112" t="s">
        <v>4760</v>
      </c>
      <c r="E1175" s="112" t="b">
        <v>0</v>
      </c>
      <c r="F1175" s="112" t="b">
        <v>0</v>
      </c>
      <c r="G1175" s="112" t="b">
        <v>0</v>
      </c>
    </row>
    <row r="1176" spans="1:7" ht="15">
      <c r="A1176" s="112" t="s">
        <v>4246</v>
      </c>
      <c r="B1176" s="112">
        <v>2</v>
      </c>
      <c r="C1176" s="117">
        <v>0.00028920854220742794</v>
      </c>
      <c r="D1176" s="112" t="s">
        <v>4760</v>
      </c>
      <c r="E1176" s="112" t="b">
        <v>0</v>
      </c>
      <c r="F1176" s="112" t="b">
        <v>0</v>
      </c>
      <c r="G1176" s="112" t="b">
        <v>0</v>
      </c>
    </row>
    <row r="1177" spans="1:7" ht="15">
      <c r="A1177" s="112" t="s">
        <v>4247</v>
      </c>
      <c r="B1177" s="112">
        <v>2</v>
      </c>
      <c r="C1177" s="117">
        <v>0.0003333834626952086</v>
      </c>
      <c r="D1177" s="112" t="s">
        <v>4760</v>
      </c>
      <c r="E1177" s="112" t="b">
        <v>0</v>
      </c>
      <c r="F1177" s="112" t="b">
        <v>0</v>
      </c>
      <c r="G1177" s="112" t="b">
        <v>0</v>
      </c>
    </row>
    <row r="1178" spans="1:7" ht="15">
      <c r="A1178" s="112" t="s">
        <v>4248</v>
      </c>
      <c r="B1178" s="112">
        <v>2</v>
      </c>
      <c r="C1178" s="117">
        <v>0.0003333834626952086</v>
      </c>
      <c r="D1178" s="112" t="s">
        <v>4760</v>
      </c>
      <c r="E1178" s="112" t="b">
        <v>0</v>
      </c>
      <c r="F1178" s="112" t="b">
        <v>0</v>
      </c>
      <c r="G1178" s="112" t="b">
        <v>0</v>
      </c>
    </row>
    <row r="1179" spans="1:7" ht="15">
      <c r="A1179" s="112" t="s">
        <v>4249</v>
      </c>
      <c r="B1179" s="112">
        <v>2</v>
      </c>
      <c r="C1179" s="117">
        <v>0.00028920854220742794</v>
      </c>
      <c r="D1179" s="112" t="s">
        <v>4760</v>
      </c>
      <c r="E1179" s="112" t="b">
        <v>0</v>
      </c>
      <c r="F1179" s="112" t="b">
        <v>0</v>
      </c>
      <c r="G1179" s="112" t="b">
        <v>0</v>
      </c>
    </row>
    <row r="1180" spans="1:7" ht="15">
      <c r="A1180" s="112" t="s">
        <v>4250</v>
      </c>
      <c r="B1180" s="112">
        <v>2</v>
      </c>
      <c r="C1180" s="117">
        <v>0.0003333834626952086</v>
      </c>
      <c r="D1180" s="112" t="s">
        <v>4760</v>
      </c>
      <c r="E1180" s="112" t="b">
        <v>0</v>
      </c>
      <c r="F1180" s="112" t="b">
        <v>0</v>
      </c>
      <c r="G1180" s="112" t="b">
        <v>0</v>
      </c>
    </row>
    <row r="1181" spans="1:7" ht="15">
      <c r="A1181" s="112" t="s">
        <v>4251</v>
      </c>
      <c r="B1181" s="112">
        <v>2</v>
      </c>
      <c r="C1181" s="117">
        <v>0.00028920854220742794</v>
      </c>
      <c r="D1181" s="112" t="s">
        <v>4760</v>
      </c>
      <c r="E1181" s="112" t="b">
        <v>0</v>
      </c>
      <c r="F1181" s="112" t="b">
        <v>0</v>
      </c>
      <c r="G1181" s="112" t="b">
        <v>0</v>
      </c>
    </row>
    <row r="1182" spans="1:7" ht="15">
      <c r="A1182" s="112" t="s">
        <v>4252</v>
      </c>
      <c r="B1182" s="112">
        <v>2</v>
      </c>
      <c r="C1182" s="117">
        <v>0.00028920854220742794</v>
      </c>
      <c r="D1182" s="112" t="s">
        <v>4760</v>
      </c>
      <c r="E1182" s="112" t="b">
        <v>0</v>
      </c>
      <c r="F1182" s="112" t="b">
        <v>0</v>
      </c>
      <c r="G1182" s="112" t="b">
        <v>0</v>
      </c>
    </row>
    <row r="1183" spans="1:7" ht="15">
      <c r="A1183" s="112" t="s">
        <v>4253</v>
      </c>
      <c r="B1183" s="112">
        <v>2</v>
      </c>
      <c r="C1183" s="117">
        <v>0.00028920854220742794</v>
      </c>
      <c r="D1183" s="112" t="s">
        <v>4760</v>
      </c>
      <c r="E1183" s="112" t="b">
        <v>0</v>
      </c>
      <c r="F1183" s="112" t="b">
        <v>0</v>
      </c>
      <c r="G1183" s="112" t="b">
        <v>0</v>
      </c>
    </row>
    <row r="1184" spans="1:7" ht="15">
      <c r="A1184" s="112" t="s">
        <v>4254</v>
      </c>
      <c r="B1184" s="112">
        <v>2</v>
      </c>
      <c r="C1184" s="117">
        <v>0.0003333834626952086</v>
      </c>
      <c r="D1184" s="112" t="s">
        <v>4760</v>
      </c>
      <c r="E1184" s="112" t="b">
        <v>0</v>
      </c>
      <c r="F1184" s="112" t="b">
        <v>0</v>
      </c>
      <c r="G1184" s="112" t="b">
        <v>0</v>
      </c>
    </row>
    <row r="1185" spans="1:7" ht="15">
      <c r="A1185" s="112" t="s">
        <v>4255</v>
      </c>
      <c r="B1185" s="112">
        <v>2</v>
      </c>
      <c r="C1185" s="117">
        <v>0.0003333834626952086</v>
      </c>
      <c r="D1185" s="112" t="s">
        <v>4760</v>
      </c>
      <c r="E1185" s="112" t="b">
        <v>0</v>
      </c>
      <c r="F1185" s="112" t="b">
        <v>0</v>
      </c>
      <c r="G1185" s="112" t="b">
        <v>0</v>
      </c>
    </row>
    <row r="1186" spans="1:7" ht="15">
      <c r="A1186" s="112" t="s">
        <v>4256</v>
      </c>
      <c r="B1186" s="112">
        <v>2</v>
      </c>
      <c r="C1186" s="117">
        <v>0.0003333834626952086</v>
      </c>
      <c r="D1186" s="112" t="s">
        <v>4760</v>
      </c>
      <c r="E1186" s="112" t="b">
        <v>0</v>
      </c>
      <c r="F1186" s="112" t="b">
        <v>0</v>
      </c>
      <c r="G1186" s="112" t="b">
        <v>0</v>
      </c>
    </row>
    <row r="1187" spans="1:7" ht="15">
      <c r="A1187" s="112" t="s">
        <v>4257</v>
      </c>
      <c r="B1187" s="112">
        <v>2</v>
      </c>
      <c r="C1187" s="117">
        <v>0.00028920854220742794</v>
      </c>
      <c r="D1187" s="112" t="s">
        <v>4760</v>
      </c>
      <c r="E1187" s="112" t="b">
        <v>0</v>
      </c>
      <c r="F1187" s="112" t="b">
        <v>0</v>
      </c>
      <c r="G1187" s="112" t="b">
        <v>0</v>
      </c>
    </row>
    <row r="1188" spans="1:7" ht="15">
      <c r="A1188" s="112" t="s">
        <v>4258</v>
      </c>
      <c r="B1188" s="112">
        <v>2</v>
      </c>
      <c r="C1188" s="117">
        <v>0.00028920854220742794</v>
      </c>
      <c r="D1188" s="112" t="s">
        <v>4760</v>
      </c>
      <c r="E1188" s="112" t="b">
        <v>0</v>
      </c>
      <c r="F1188" s="112" t="b">
        <v>0</v>
      </c>
      <c r="G1188" s="112" t="b">
        <v>0</v>
      </c>
    </row>
    <row r="1189" spans="1:7" ht="15">
      <c r="A1189" s="112" t="s">
        <v>4259</v>
      </c>
      <c r="B1189" s="112">
        <v>2</v>
      </c>
      <c r="C1189" s="117">
        <v>0.00028920854220742794</v>
      </c>
      <c r="D1189" s="112" t="s">
        <v>4760</v>
      </c>
      <c r="E1189" s="112" t="b">
        <v>0</v>
      </c>
      <c r="F1189" s="112" t="b">
        <v>0</v>
      </c>
      <c r="G1189" s="112" t="b">
        <v>0</v>
      </c>
    </row>
    <row r="1190" spans="1:7" ht="15">
      <c r="A1190" s="112" t="s">
        <v>4260</v>
      </c>
      <c r="B1190" s="112">
        <v>2</v>
      </c>
      <c r="C1190" s="117">
        <v>0.00028920854220742794</v>
      </c>
      <c r="D1190" s="112" t="s">
        <v>4760</v>
      </c>
      <c r="E1190" s="112" t="b">
        <v>0</v>
      </c>
      <c r="F1190" s="112" t="b">
        <v>0</v>
      </c>
      <c r="G1190" s="112" t="b">
        <v>0</v>
      </c>
    </row>
    <row r="1191" spans="1:7" ht="15">
      <c r="A1191" s="112" t="s">
        <v>4261</v>
      </c>
      <c r="B1191" s="112">
        <v>2</v>
      </c>
      <c r="C1191" s="117">
        <v>0.00028920854220742794</v>
      </c>
      <c r="D1191" s="112" t="s">
        <v>4760</v>
      </c>
      <c r="E1191" s="112" t="b">
        <v>0</v>
      </c>
      <c r="F1191" s="112" t="b">
        <v>0</v>
      </c>
      <c r="G1191" s="112" t="b">
        <v>0</v>
      </c>
    </row>
    <row r="1192" spans="1:7" ht="15">
      <c r="A1192" s="112" t="s">
        <v>4262</v>
      </c>
      <c r="B1192" s="112">
        <v>2</v>
      </c>
      <c r="C1192" s="117">
        <v>0.00028920854220742794</v>
      </c>
      <c r="D1192" s="112" t="s">
        <v>4760</v>
      </c>
      <c r="E1192" s="112" t="b">
        <v>0</v>
      </c>
      <c r="F1192" s="112" t="b">
        <v>0</v>
      </c>
      <c r="G1192" s="112" t="b">
        <v>0</v>
      </c>
    </row>
    <row r="1193" spans="1:7" ht="15">
      <c r="A1193" s="112" t="s">
        <v>4263</v>
      </c>
      <c r="B1193" s="112">
        <v>2</v>
      </c>
      <c r="C1193" s="117">
        <v>0.00028920854220742794</v>
      </c>
      <c r="D1193" s="112" t="s">
        <v>4760</v>
      </c>
      <c r="E1193" s="112" t="b">
        <v>0</v>
      </c>
      <c r="F1193" s="112" t="b">
        <v>0</v>
      </c>
      <c r="G1193" s="112" t="b">
        <v>0</v>
      </c>
    </row>
    <row r="1194" spans="1:7" ht="15">
      <c r="A1194" s="112" t="s">
        <v>4264</v>
      </c>
      <c r="B1194" s="112">
        <v>2</v>
      </c>
      <c r="C1194" s="117">
        <v>0.00028920854220742794</v>
      </c>
      <c r="D1194" s="112" t="s">
        <v>4760</v>
      </c>
      <c r="E1194" s="112" t="b">
        <v>0</v>
      </c>
      <c r="F1194" s="112" t="b">
        <v>0</v>
      </c>
      <c r="G1194" s="112" t="b">
        <v>0</v>
      </c>
    </row>
    <row r="1195" spans="1:7" ht="15">
      <c r="A1195" s="112" t="s">
        <v>4265</v>
      </c>
      <c r="B1195" s="112">
        <v>2</v>
      </c>
      <c r="C1195" s="117">
        <v>0.00028920854220742794</v>
      </c>
      <c r="D1195" s="112" t="s">
        <v>4760</v>
      </c>
      <c r="E1195" s="112" t="b">
        <v>0</v>
      </c>
      <c r="F1195" s="112" t="b">
        <v>0</v>
      </c>
      <c r="G1195" s="112" t="b">
        <v>0</v>
      </c>
    </row>
    <row r="1196" spans="1:7" ht="15">
      <c r="A1196" s="112" t="s">
        <v>4266</v>
      </c>
      <c r="B1196" s="112">
        <v>2</v>
      </c>
      <c r="C1196" s="117">
        <v>0.00028920854220742794</v>
      </c>
      <c r="D1196" s="112" t="s">
        <v>4760</v>
      </c>
      <c r="E1196" s="112" t="b">
        <v>0</v>
      </c>
      <c r="F1196" s="112" t="b">
        <v>0</v>
      </c>
      <c r="G1196" s="112" t="b">
        <v>0</v>
      </c>
    </row>
    <row r="1197" spans="1:7" ht="15">
      <c r="A1197" s="112" t="s">
        <v>4267</v>
      </c>
      <c r="B1197" s="112">
        <v>2</v>
      </c>
      <c r="C1197" s="117">
        <v>0.00028920854220742794</v>
      </c>
      <c r="D1197" s="112" t="s">
        <v>4760</v>
      </c>
      <c r="E1197" s="112" t="b">
        <v>0</v>
      </c>
      <c r="F1197" s="112" t="b">
        <v>0</v>
      </c>
      <c r="G1197" s="112" t="b">
        <v>0</v>
      </c>
    </row>
    <row r="1198" spans="1:7" ht="15">
      <c r="A1198" s="112" t="s">
        <v>4268</v>
      </c>
      <c r="B1198" s="112">
        <v>2</v>
      </c>
      <c r="C1198" s="117">
        <v>0.00028920854220742794</v>
      </c>
      <c r="D1198" s="112" t="s">
        <v>4760</v>
      </c>
      <c r="E1198" s="112" t="b">
        <v>0</v>
      </c>
      <c r="F1198" s="112" t="b">
        <v>0</v>
      </c>
      <c r="G1198" s="112" t="b">
        <v>0</v>
      </c>
    </row>
    <row r="1199" spans="1:7" ht="15">
      <c r="A1199" s="112" t="s">
        <v>4269</v>
      </c>
      <c r="B1199" s="112">
        <v>2</v>
      </c>
      <c r="C1199" s="117">
        <v>0.00028920854220742794</v>
      </c>
      <c r="D1199" s="112" t="s">
        <v>4760</v>
      </c>
      <c r="E1199" s="112" t="b">
        <v>0</v>
      </c>
      <c r="F1199" s="112" t="b">
        <v>0</v>
      </c>
      <c r="G1199" s="112" t="b">
        <v>0</v>
      </c>
    </row>
    <row r="1200" spans="1:7" ht="15">
      <c r="A1200" s="112" t="s">
        <v>4270</v>
      </c>
      <c r="B1200" s="112">
        <v>2</v>
      </c>
      <c r="C1200" s="117">
        <v>0.00028920854220742794</v>
      </c>
      <c r="D1200" s="112" t="s">
        <v>4760</v>
      </c>
      <c r="E1200" s="112" t="b">
        <v>0</v>
      </c>
      <c r="F1200" s="112" t="b">
        <v>0</v>
      </c>
      <c r="G1200" s="112" t="b">
        <v>0</v>
      </c>
    </row>
    <row r="1201" spans="1:7" ht="15">
      <c r="A1201" s="112" t="s">
        <v>4271</v>
      </c>
      <c r="B1201" s="112">
        <v>2</v>
      </c>
      <c r="C1201" s="117">
        <v>0.00028920854220742794</v>
      </c>
      <c r="D1201" s="112" t="s">
        <v>4760</v>
      </c>
      <c r="E1201" s="112" t="b">
        <v>0</v>
      </c>
      <c r="F1201" s="112" t="b">
        <v>0</v>
      </c>
      <c r="G1201" s="112" t="b">
        <v>0</v>
      </c>
    </row>
    <row r="1202" spans="1:7" ht="15">
      <c r="A1202" s="112" t="s">
        <v>4272</v>
      </c>
      <c r="B1202" s="112">
        <v>2</v>
      </c>
      <c r="C1202" s="117">
        <v>0.00028920854220742794</v>
      </c>
      <c r="D1202" s="112" t="s">
        <v>4760</v>
      </c>
      <c r="E1202" s="112" t="b">
        <v>0</v>
      </c>
      <c r="F1202" s="112" t="b">
        <v>0</v>
      </c>
      <c r="G1202" s="112" t="b">
        <v>0</v>
      </c>
    </row>
    <row r="1203" spans="1:7" ht="15">
      <c r="A1203" s="112" t="s">
        <v>4273</v>
      </c>
      <c r="B1203" s="112">
        <v>2</v>
      </c>
      <c r="C1203" s="117">
        <v>0.00028920854220742794</v>
      </c>
      <c r="D1203" s="112" t="s">
        <v>4760</v>
      </c>
      <c r="E1203" s="112" t="b">
        <v>0</v>
      </c>
      <c r="F1203" s="112" t="b">
        <v>0</v>
      </c>
      <c r="G1203" s="112" t="b">
        <v>0</v>
      </c>
    </row>
    <row r="1204" spans="1:7" ht="15">
      <c r="A1204" s="112" t="s">
        <v>4274</v>
      </c>
      <c r="B1204" s="112">
        <v>2</v>
      </c>
      <c r="C1204" s="117">
        <v>0.00028920854220742794</v>
      </c>
      <c r="D1204" s="112" t="s">
        <v>4760</v>
      </c>
      <c r="E1204" s="112" t="b">
        <v>0</v>
      </c>
      <c r="F1204" s="112" t="b">
        <v>0</v>
      </c>
      <c r="G1204" s="112" t="b">
        <v>0</v>
      </c>
    </row>
    <row r="1205" spans="1:7" ht="15">
      <c r="A1205" s="112" t="s">
        <v>4275</v>
      </c>
      <c r="B1205" s="112">
        <v>2</v>
      </c>
      <c r="C1205" s="117">
        <v>0.00028920854220742794</v>
      </c>
      <c r="D1205" s="112" t="s">
        <v>4760</v>
      </c>
      <c r="E1205" s="112" t="b">
        <v>0</v>
      </c>
      <c r="F1205" s="112" t="b">
        <v>0</v>
      </c>
      <c r="G1205" s="112" t="b">
        <v>0</v>
      </c>
    </row>
    <row r="1206" spans="1:7" ht="15">
      <c r="A1206" s="112" t="s">
        <v>4276</v>
      </c>
      <c r="B1206" s="112">
        <v>2</v>
      </c>
      <c r="C1206" s="117">
        <v>0.00028920854220742794</v>
      </c>
      <c r="D1206" s="112" t="s">
        <v>4760</v>
      </c>
      <c r="E1206" s="112" t="b">
        <v>0</v>
      </c>
      <c r="F1206" s="112" t="b">
        <v>0</v>
      </c>
      <c r="G1206" s="112" t="b">
        <v>0</v>
      </c>
    </row>
    <row r="1207" spans="1:7" ht="15">
      <c r="A1207" s="112" t="s">
        <v>4277</v>
      </c>
      <c r="B1207" s="112">
        <v>2</v>
      </c>
      <c r="C1207" s="117">
        <v>0.00028920854220742794</v>
      </c>
      <c r="D1207" s="112" t="s">
        <v>4760</v>
      </c>
      <c r="E1207" s="112" t="b">
        <v>0</v>
      </c>
      <c r="F1207" s="112" t="b">
        <v>0</v>
      </c>
      <c r="G1207" s="112" t="b">
        <v>0</v>
      </c>
    </row>
    <row r="1208" spans="1:7" ht="15">
      <c r="A1208" s="112" t="s">
        <v>4278</v>
      </c>
      <c r="B1208" s="112">
        <v>2</v>
      </c>
      <c r="C1208" s="117">
        <v>0.00028920854220742794</v>
      </c>
      <c r="D1208" s="112" t="s">
        <v>4760</v>
      </c>
      <c r="E1208" s="112" t="b">
        <v>0</v>
      </c>
      <c r="F1208" s="112" t="b">
        <v>0</v>
      </c>
      <c r="G1208" s="112" t="b">
        <v>0</v>
      </c>
    </row>
    <row r="1209" spans="1:7" ht="15">
      <c r="A1209" s="112" t="s">
        <v>4279</v>
      </c>
      <c r="B1209" s="112">
        <v>2</v>
      </c>
      <c r="C1209" s="117">
        <v>0.00028920854220742794</v>
      </c>
      <c r="D1209" s="112" t="s">
        <v>4760</v>
      </c>
      <c r="E1209" s="112" t="b">
        <v>0</v>
      </c>
      <c r="F1209" s="112" t="b">
        <v>0</v>
      </c>
      <c r="G1209" s="112" t="b">
        <v>0</v>
      </c>
    </row>
    <row r="1210" spans="1:7" ht="15">
      <c r="A1210" s="112" t="s">
        <v>4280</v>
      </c>
      <c r="B1210" s="112">
        <v>2</v>
      </c>
      <c r="C1210" s="117">
        <v>0.00028920854220742794</v>
      </c>
      <c r="D1210" s="112" t="s">
        <v>4760</v>
      </c>
      <c r="E1210" s="112" t="b">
        <v>0</v>
      </c>
      <c r="F1210" s="112" t="b">
        <v>0</v>
      </c>
      <c r="G1210" s="112" t="b">
        <v>0</v>
      </c>
    </row>
    <row r="1211" spans="1:7" ht="15">
      <c r="A1211" s="112" t="s">
        <v>4281</v>
      </c>
      <c r="B1211" s="112">
        <v>2</v>
      </c>
      <c r="C1211" s="117">
        <v>0.00028920854220742794</v>
      </c>
      <c r="D1211" s="112" t="s">
        <v>4760</v>
      </c>
      <c r="E1211" s="112" t="b">
        <v>0</v>
      </c>
      <c r="F1211" s="112" t="b">
        <v>0</v>
      </c>
      <c r="G1211" s="112" t="b">
        <v>0</v>
      </c>
    </row>
    <row r="1212" spans="1:7" ht="15">
      <c r="A1212" s="112" t="s">
        <v>4282</v>
      </c>
      <c r="B1212" s="112">
        <v>2</v>
      </c>
      <c r="C1212" s="117">
        <v>0.00028920854220742794</v>
      </c>
      <c r="D1212" s="112" t="s">
        <v>4760</v>
      </c>
      <c r="E1212" s="112" t="b">
        <v>0</v>
      </c>
      <c r="F1212" s="112" t="b">
        <v>0</v>
      </c>
      <c r="G1212" s="112" t="b">
        <v>0</v>
      </c>
    </row>
    <row r="1213" spans="1:7" ht="15">
      <c r="A1213" s="112" t="s">
        <v>4283</v>
      </c>
      <c r="B1213" s="112">
        <v>2</v>
      </c>
      <c r="C1213" s="117">
        <v>0.00028920854220742794</v>
      </c>
      <c r="D1213" s="112" t="s">
        <v>4760</v>
      </c>
      <c r="E1213" s="112" t="b">
        <v>0</v>
      </c>
      <c r="F1213" s="112" t="b">
        <v>0</v>
      </c>
      <c r="G1213" s="112" t="b">
        <v>0</v>
      </c>
    </row>
    <row r="1214" spans="1:7" ht="15">
      <c r="A1214" s="112" t="s">
        <v>4284</v>
      </c>
      <c r="B1214" s="112">
        <v>2</v>
      </c>
      <c r="C1214" s="117">
        <v>0.00028920854220742794</v>
      </c>
      <c r="D1214" s="112" t="s">
        <v>4760</v>
      </c>
      <c r="E1214" s="112" t="b">
        <v>0</v>
      </c>
      <c r="F1214" s="112" t="b">
        <v>0</v>
      </c>
      <c r="G1214" s="112" t="b">
        <v>0</v>
      </c>
    </row>
    <row r="1215" spans="1:7" ht="15">
      <c r="A1215" s="112" t="s">
        <v>4285</v>
      </c>
      <c r="B1215" s="112">
        <v>2</v>
      </c>
      <c r="C1215" s="117">
        <v>0.00028920854220742794</v>
      </c>
      <c r="D1215" s="112" t="s">
        <v>4760</v>
      </c>
      <c r="E1215" s="112" t="b">
        <v>0</v>
      </c>
      <c r="F1215" s="112" t="b">
        <v>0</v>
      </c>
      <c r="G1215" s="112" t="b">
        <v>0</v>
      </c>
    </row>
    <row r="1216" spans="1:7" ht="15">
      <c r="A1216" s="112" t="s">
        <v>4286</v>
      </c>
      <c r="B1216" s="112">
        <v>2</v>
      </c>
      <c r="C1216" s="117">
        <v>0.00028920854220742794</v>
      </c>
      <c r="D1216" s="112" t="s">
        <v>4760</v>
      </c>
      <c r="E1216" s="112" t="b">
        <v>0</v>
      </c>
      <c r="F1216" s="112" t="b">
        <v>0</v>
      </c>
      <c r="G1216" s="112" t="b">
        <v>0</v>
      </c>
    </row>
    <row r="1217" spans="1:7" ht="15">
      <c r="A1217" s="112" t="s">
        <v>4287</v>
      </c>
      <c r="B1217" s="112">
        <v>2</v>
      </c>
      <c r="C1217" s="117">
        <v>0.00028920854220742794</v>
      </c>
      <c r="D1217" s="112" t="s">
        <v>4760</v>
      </c>
      <c r="E1217" s="112" t="b">
        <v>0</v>
      </c>
      <c r="F1217" s="112" t="b">
        <v>0</v>
      </c>
      <c r="G1217" s="112" t="b">
        <v>0</v>
      </c>
    </row>
    <row r="1218" spans="1:7" ht="15">
      <c r="A1218" s="112" t="s">
        <v>4288</v>
      </c>
      <c r="B1218" s="112">
        <v>2</v>
      </c>
      <c r="C1218" s="117">
        <v>0.00028920854220742794</v>
      </c>
      <c r="D1218" s="112" t="s">
        <v>4760</v>
      </c>
      <c r="E1218" s="112" t="b">
        <v>0</v>
      </c>
      <c r="F1218" s="112" t="b">
        <v>0</v>
      </c>
      <c r="G1218" s="112" t="b">
        <v>0</v>
      </c>
    </row>
    <row r="1219" spans="1:7" ht="15">
      <c r="A1219" s="112" t="s">
        <v>4289</v>
      </c>
      <c r="B1219" s="112">
        <v>2</v>
      </c>
      <c r="C1219" s="117">
        <v>0.00028920854220742794</v>
      </c>
      <c r="D1219" s="112" t="s">
        <v>4760</v>
      </c>
      <c r="E1219" s="112" t="b">
        <v>0</v>
      </c>
      <c r="F1219" s="112" t="b">
        <v>0</v>
      </c>
      <c r="G1219" s="112" t="b">
        <v>0</v>
      </c>
    </row>
    <row r="1220" spans="1:7" ht="15">
      <c r="A1220" s="112" t="s">
        <v>4290</v>
      </c>
      <c r="B1220" s="112">
        <v>2</v>
      </c>
      <c r="C1220" s="117">
        <v>0.00028920854220742794</v>
      </c>
      <c r="D1220" s="112" t="s">
        <v>4760</v>
      </c>
      <c r="E1220" s="112" t="b">
        <v>0</v>
      </c>
      <c r="F1220" s="112" t="b">
        <v>0</v>
      </c>
      <c r="G1220" s="112" t="b">
        <v>0</v>
      </c>
    </row>
    <row r="1221" spans="1:7" ht="15">
      <c r="A1221" s="112" t="s">
        <v>4291</v>
      </c>
      <c r="B1221" s="112">
        <v>2</v>
      </c>
      <c r="C1221" s="117">
        <v>0.00028920854220742794</v>
      </c>
      <c r="D1221" s="112" t="s">
        <v>4760</v>
      </c>
      <c r="E1221" s="112" t="b">
        <v>0</v>
      </c>
      <c r="F1221" s="112" t="b">
        <v>0</v>
      </c>
      <c r="G1221" s="112" t="b">
        <v>0</v>
      </c>
    </row>
    <row r="1222" spans="1:7" ht="15">
      <c r="A1222" s="112" t="s">
        <v>4292</v>
      </c>
      <c r="B1222" s="112">
        <v>2</v>
      </c>
      <c r="C1222" s="117">
        <v>0.00028920854220742794</v>
      </c>
      <c r="D1222" s="112" t="s">
        <v>4760</v>
      </c>
      <c r="E1222" s="112" t="b">
        <v>0</v>
      </c>
      <c r="F1222" s="112" t="b">
        <v>0</v>
      </c>
      <c r="G1222" s="112" t="b">
        <v>0</v>
      </c>
    </row>
    <row r="1223" spans="1:7" ht="15">
      <c r="A1223" s="112" t="s">
        <v>4293</v>
      </c>
      <c r="B1223" s="112">
        <v>2</v>
      </c>
      <c r="C1223" s="117">
        <v>0.00028920854220742794</v>
      </c>
      <c r="D1223" s="112" t="s">
        <v>4760</v>
      </c>
      <c r="E1223" s="112" t="b">
        <v>0</v>
      </c>
      <c r="F1223" s="112" t="b">
        <v>0</v>
      </c>
      <c r="G1223" s="112" t="b">
        <v>0</v>
      </c>
    </row>
    <row r="1224" spans="1:7" ht="15">
      <c r="A1224" s="112" t="s">
        <v>4294</v>
      </c>
      <c r="B1224" s="112">
        <v>2</v>
      </c>
      <c r="C1224" s="117">
        <v>0.00028920854220742794</v>
      </c>
      <c r="D1224" s="112" t="s">
        <v>4760</v>
      </c>
      <c r="E1224" s="112" t="b">
        <v>0</v>
      </c>
      <c r="F1224" s="112" t="b">
        <v>0</v>
      </c>
      <c r="G1224" s="112" t="b">
        <v>0</v>
      </c>
    </row>
    <row r="1225" spans="1:7" ht="15">
      <c r="A1225" s="112" t="s">
        <v>4295</v>
      </c>
      <c r="B1225" s="112">
        <v>2</v>
      </c>
      <c r="C1225" s="117">
        <v>0.00028920854220742794</v>
      </c>
      <c r="D1225" s="112" t="s">
        <v>4760</v>
      </c>
      <c r="E1225" s="112" t="b">
        <v>0</v>
      </c>
      <c r="F1225" s="112" t="b">
        <v>0</v>
      </c>
      <c r="G1225" s="112" t="b">
        <v>0</v>
      </c>
    </row>
    <row r="1226" spans="1:7" ht="15">
      <c r="A1226" s="112" t="s">
        <v>4296</v>
      </c>
      <c r="B1226" s="112">
        <v>2</v>
      </c>
      <c r="C1226" s="117">
        <v>0.00028920854220742794</v>
      </c>
      <c r="D1226" s="112" t="s">
        <v>4760</v>
      </c>
      <c r="E1226" s="112" t="b">
        <v>0</v>
      </c>
      <c r="F1226" s="112" t="b">
        <v>0</v>
      </c>
      <c r="G1226" s="112" t="b">
        <v>0</v>
      </c>
    </row>
    <row r="1227" spans="1:7" ht="15">
      <c r="A1227" s="112" t="s">
        <v>4297</v>
      </c>
      <c r="B1227" s="112">
        <v>2</v>
      </c>
      <c r="C1227" s="117">
        <v>0.00028920854220742794</v>
      </c>
      <c r="D1227" s="112" t="s">
        <v>4760</v>
      </c>
      <c r="E1227" s="112" t="b">
        <v>0</v>
      </c>
      <c r="F1227" s="112" t="b">
        <v>0</v>
      </c>
      <c r="G1227" s="112" t="b">
        <v>0</v>
      </c>
    </row>
    <row r="1228" spans="1:7" ht="15">
      <c r="A1228" s="112" t="s">
        <v>4298</v>
      </c>
      <c r="B1228" s="112">
        <v>2</v>
      </c>
      <c r="C1228" s="117">
        <v>0.00028920854220742794</v>
      </c>
      <c r="D1228" s="112" t="s">
        <v>4760</v>
      </c>
      <c r="E1228" s="112" t="b">
        <v>0</v>
      </c>
      <c r="F1228" s="112" t="b">
        <v>0</v>
      </c>
      <c r="G1228" s="112" t="b">
        <v>0</v>
      </c>
    </row>
    <row r="1229" spans="1:7" ht="15">
      <c r="A1229" s="112" t="s">
        <v>4299</v>
      </c>
      <c r="B1229" s="112">
        <v>2</v>
      </c>
      <c r="C1229" s="117">
        <v>0.00028920854220742794</v>
      </c>
      <c r="D1229" s="112" t="s">
        <v>4760</v>
      </c>
      <c r="E1229" s="112" t="b">
        <v>0</v>
      </c>
      <c r="F1229" s="112" t="b">
        <v>0</v>
      </c>
      <c r="G1229" s="112" t="b">
        <v>0</v>
      </c>
    </row>
    <row r="1230" spans="1:7" ht="15">
      <c r="A1230" s="112" t="s">
        <v>4300</v>
      </c>
      <c r="B1230" s="112">
        <v>2</v>
      </c>
      <c r="C1230" s="117">
        <v>0.00028920854220742794</v>
      </c>
      <c r="D1230" s="112" t="s">
        <v>4760</v>
      </c>
      <c r="E1230" s="112" t="b">
        <v>0</v>
      </c>
      <c r="F1230" s="112" t="b">
        <v>0</v>
      </c>
      <c r="G1230" s="112" t="b">
        <v>0</v>
      </c>
    </row>
    <row r="1231" spans="1:7" ht="15">
      <c r="A1231" s="112" t="s">
        <v>4301</v>
      </c>
      <c r="B1231" s="112">
        <v>2</v>
      </c>
      <c r="C1231" s="117">
        <v>0.00028920854220742794</v>
      </c>
      <c r="D1231" s="112" t="s">
        <v>4760</v>
      </c>
      <c r="E1231" s="112" t="b">
        <v>0</v>
      </c>
      <c r="F1231" s="112" t="b">
        <v>0</v>
      </c>
      <c r="G1231" s="112" t="b">
        <v>0</v>
      </c>
    </row>
    <row r="1232" spans="1:7" ht="15">
      <c r="A1232" s="112" t="s">
        <v>4302</v>
      </c>
      <c r="B1232" s="112">
        <v>2</v>
      </c>
      <c r="C1232" s="117">
        <v>0.00028920854220742794</v>
      </c>
      <c r="D1232" s="112" t="s">
        <v>4760</v>
      </c>
      <c r="E1232" s="112" t="b">
        <v>0</v>
      </c>
      <c r="F1232" s="112" t="b">
        <v>0</v>
      </c>
      <c r="G1232" s="112" t="b">
        <v>0</v>
      </c>
    </row>
    <row r="1233" spans="1:7" ht="15">
      <c r="A1233" s="112" t="s">
        <v>4303</v>
      </c>
      <c r="B1233" s="112">
        <v>2</v>
      </c>
      <c r="C1233" s="117">
        <v>0.00028920854220742794</v>
      </c>
      <c r="D1233" s="112" t="s">
        <v>4760</v>
      </c>
      <c r="E1233" s="112" t="b">
        <v>0</v>
      </c>
      <c r="F1233" s="112" t="b">
        <v>0</v>
      </c>
      <c r="G1233" s="112" t="b">
        <v>0</v>
      </c>
    </row>
    <row r="1234" spans="1:7" ht="15">
      <c r="A1234" s="112" t="s">
        <v>4304</v>
      </c>
      <c r="B1234" s="112">
        <v>2</v>
      </c>
      <c r="C1234" s="117">
        <v>0.00028920854220742794</v>
      </c>
      <c r="D1234" s="112" t="s">
        <v>4760</v>
      </c>
      <c r="E1234" s="112" t="b">
        <v>0</v>
      </c>
      <c r="F1234" s="112" t="b">
        <v>0</v>
      </c>
      <c r="G1234" s="112" t="b">
        <v>0</v>
      </c>
    </row>
    <row r="1235" spans="1:7" ht="15">
      <c r="A1235" s="112" t="s">
        <v>4305</v>
      </c>
      <c r="B1235" s="112">
        <v>2</v>
      </c>
      <c r="C1235" s="117">
        <v>0.00028920854220742794</v>
      </c>
      <c r="D1235" s="112" t="s">
        <v>4760</v>
      </c>
      <c r="E1235" s="112" t="b">
        <v>0</v>
      </c>
      <c r="F1235" s="112" t="b">
        <v>0</v>
      </c>
      <c r="G1235" s="112" t="b">
        <v>0</v>
      </c>
    </row>
    <row r="1236" spans="1:7" ht="15">
      <c r="A1236" s="112" t="s">
        <v>4306</v>
      </c>
      <c r="B1236" s="112">
        <v>2</v>
      </c>
      <c r="C1236" s="117">
        <v>0.00028920854220742794</v>
      </c>
      <c r="D1236" s="112" t="s">
        <v>4760</v>
      </c>
      <c r="E1236" s="112" t="b">
        <v>0</v>
      </c>
      <c r="F1236" s="112" t="b">
        <v>0</v>
      </c>
      <c r="G1236" s="112" t="b">
        <v>0</v>
      </c>
    </row>
    <row r="1237" spans="1:7" ht="15">
      <c r="A1237" s="112" t="s">
        <v>4307</v>
      </c>
      <c r="B1237" s="112">
        <v>2</v>
      </c>
      <c r="C1237" s="117">
        <v>0.00028920854220742794</v>
      </c>
      <c r="D1237" s="112" t="s">
        <v>4760</v>
      </c>
      <c r="E1237" s="112" t="b">
        <v>0</v>
      </c>
      <c r="F1237" s="112" t="b">
        <v>0</v>
      </c>
      <c r="G1237" s="112" t="b">
        <v>0</v>
      </c>
    </row>
    <row r="1238" spans="1:7" ht="15">
      <c r="A1238" s="112" t="s">
        <v>4308</v>
      </c>
      <c r="B1238" s="112">
        <v>2</v>
      </c>
      <c r="C1238" s="117">
        <v>0.00028920854220742794</v>
      </c>
      <c r="D1238" s="112" t="s">
        <v>4760</v>
      </c>
      <c r="E1238" s="112" t="b">
        <v>0</v>
      </c>
      <c r="F1238" s="112" t="b">
        <v>0</v>
      </c>
      <c r="G1238" s="112" t="b">
        <v>0</v>
      </c>
    </row>
    <row r="1239" spans="1:7" ht="15">
      <c r="A1239" s="112" t="s">
        <v>4309</v>
      </c>
      <c r="B1239" s="112">
        <v>2</v>
      </c>
      <c r="C1239" s="117">
        <v>0.00028920854220742794</v>
      </c>
      <c r="D1239" s="112" t="s">
        <v>4760</v>
      </c>
      <c r="E1239" s="112" t="b">
        <v>0</v>
      </c>
      <c r="F1239" s="112" t="b">
        <v>0</v>
      </c>
      <c r="G1239" s="112" t="b">
        <v>0</v>
      </c>
    </row>
    <row r="1240" spans="1:7" ht="15">
      <c r="A1240" s="112" t="s">
        <v>4310</v>
      </c>
      <c r="B1240" s="112">
        <v>2</v>
      </c>
      <c r="C1240" s="117">
        <v>0.00028920854220742794</v>
      </c>
      <c r="D1240" s="112" t="s">
        <v>4760</v>
      </c>
      <c r="E1240" s="112" t="b">
        <v>0</v>
      </c>
      <c r="F1240" s="112" t="b">
        <v>0</v>
      </c>
      <c r="G1240" s="112" t="b">
        <v>0</v>
      </c>
    </row>
    <row r="1241" spans="1:7" ht="15">
      <c r="A1241" s="112" t="s">
        <v>4311</v>
      </c>
      <c r="B1241" s="112">
        <v>2</v>
      </c>
      <c r="C1241" s="117">
        <v>0.00028920854220742794</v>
      </c>
      <c r="D1241" s="112" t="s">
        <v>4760</v>
      </c>
      <c r="E1241" s="112" t="b">
        <v>0</v>
      </c>
      <c r="F1241" s="112" t="b">
        <v>0</v>
      </c>
      <c r="G1241" s="112" t="b">
        <v>0</v>
      </c>
    </row>
    <row r="1242" spans="1:7" ht="15">
      <c r="A1242" s="112" t="s">
        <v>4312</v>
      </c>
      <c r="B1242" s="112">
        <v>2</v>
      </c>
      <c r="C1242" s="117">
        <v>0.00028920854220742794</v>
      </c>
      <c r="D1242" s="112" t="s">
        <v>4760</v>
      </c>
      <c r="E1242" s="112" t="b">
        <v>0</v>
      </c>
      <c r="F1242" s="112" t="b">
        <v>0</v>
      </c>
      <c r="G1242" s="112" t="b">
        <v>0</v>
      </c>
    </row>
    <row r="1243" spans="1:7" ht="15">
      <c r="A1243" s="112" t="s">
        <v>4313</v>
      </c>
      <c r="B1243" s="112">
        <v>2</v>
      </c>
      <c r="C1243" s="117">
        <v>0.00028920854220742794</v>
      </c>
      <c r="D1243" s="112" t="s">
        <v>4760</v>
      </c>
      <c r="E1243" s="112" t="b">
        <v>0</v>
      </c>
      <c r="F1243" s="112" t="b">
        <v>0</v>
      </c>
      <c r="G1243" s="112" t="b">
        <v>0</v>
      </c>
    </row>
    <row r="1244" spans="1:7" ht="15">
      <c r="A1244" s="112" t="s">
        <v>4314</v>
      </c>
      <c r="B1244" s="112">
        <v>2</v>
      </c>
      <c r="C1244" s="117">
        <v>0.00028920854220742794</v>
      </c>
      <c r="D1244" s="112" t="s">
        <v>4760</v>
      </c>
      <c r="E1244" s="112" t="b">
        <v>0</v>
      </c>
      <c r="F1244" s="112" t="b">
        <v>0</v>
      </c>
      <c r="G1244" s="112" t="b">
        <v>0</v>
      </c>
    </row>
    <row r="1245" spans="1:7" ht="15">
      <c r="A1245" s="112" t="s">
        <v>4315</v>
      </c>
      <c r="B1245" s="112">
        <v>2</v>
      </c>
      <c r="C1245" s="117">
        <v>0.00028920854220742794</v>
      </c>
      <c r="D1245" s="112" t="s">
        <v>4760</v>
      </c>
      <c r="E1245" s="112" t="b">
        <v>0</v>
      </c>
      <c r="F1245" s="112" t="b">
        <v>0</v>
      </c>
      <c r="G1245" s="112" t="b">
        <v>0</v>
      </c>
    </row>
    <row r="1246" spans="1:7" ht="15">
      <c r="A1246" s="112" t="s">
        <v>4316</v>
      </c>
      <c r="B1246" s="112">
        <v>2</v>
      </c>
      <c r="C1246" s="117">
        <v>0.00028920854220742794</v>
      </c>
      <c r="D1246" s="112" t="s">
        <v>4760</v>
      </c>
      <c r="E1246" s="112" t="b">
        <v>0</v>
      </c>
      <c r="F1246" s="112" t="b">
        <v>0</v>
      </c>
      <c r="G1246" s="112" t="b">
        <v>0</v>
      </c>
    </row>
    <row r="1247" spans="1:7" ht="15">
      <c r="A1247" s="112" t="s">
        <v>4317</v>
      </c>
      <c r="B1247" s="112">
        <v>2</v>
      </c>
      <c r="C1247" s="117">
        <v>0.00028920854220742794</v>
      </c>
      <c r="D1247" s="112" t="s">
        <v>4760</v>
      </c>
      <c r="E1247" s="112" t="b">
        <v>0</v>
      </c>
      <c r="F1247" s="112" t="b">
        <v>0</v>
      </c>
      <c r="G1247" s="112" t="b">
        <v>0</v>
      </c>
    </row>
    <row r="1248" spans="1:7" ht="15">
      <c r="A1248" s="112" t="s">
        <v>4318</v>
      </c>
      <c r="B1248" s="112">
        <v>2</v>
      </c>
      <c r="C1248" s="117">
        <v>0.00028920854220742794</v>
      </c>
      <c r="D1248" s="112" t="s">
        <v>4760</v>
      </c>
      <c r="E1248" s="112" t="b">
        <v>0</v>
      </c>
      <c r="F1248" s="112" t="b">
        <v>0</v>
      </c>
      <c r="G1248" s="112" t="b">
        <v>0</v>
      </c>
    </row>
    <row r="1249" spans="1:7" ht="15">
      <c r="A1249" s="112" t="s">
        <v>4319</v>
      </c>
      <c r="B1249" s="112">
        <v>2</v>
      </c>
      <c r="C1249" s="117">
        <v>0.00028920854220742794</v>
      </c>
      <c r="D1249" s="112" t="s">
        <v>4760</v>
      </c>
      <c r="E1249" s="112" t="b">
        <v>0</v>
      </c>
      <c r="F1249" s="112" t="b">
        <v>0</v>
      </c>
      <c r="G1249" s="112" t="b">
        <v>0</v>
      </c>
    </row>
    <row r="1250" spans="1:7" ht="15">
      <c r="A1250" s="112" t="s">
        <v>4320</v>
      </c>
      <c r="B1250" s="112">
        <v>2</v>
      </c>
      <c r="C1250" s="117">
        <v>0.00028920854220742794</v>
      </c>
      <c r="D1250" s="112" t="s">
        <v>4760</v>
      </c>
      <c r="E1250" s="112" t="b">
        <v>0</v>
      </c>
      <c r="F1250" s="112" t="b">
        <v>0</v>
      </c>
      <c r="G1250" s="112" t="b">
        <v>0</v>
      </c>
    </row>
    <row r="1251" spans="1:7" ht="15">
      <c r="A1251" s="112" t="s">
        <v>4321</v>
      </c>
      <c r="B1251" s="112">
        <v>2</v>
      </c>
      <c r="C1251" s="117">
        <v>0.00028920854220742794</v>
      </c>
      <c r="D1251" s="112" t="s">
        <v>4760</v>
      </c>
      <c r="E1251" s="112" t="b">
        <v>0</v>
      </c>
      <c r="F1251" s="112" t="b">
        <v>0</v>
      </c>
      <c r="G1251" s="112" t="b">
        <v>0</v>
      </c>
    </row>
    <row r="1252" spans="1:7" ht="15">
      <c r="A1252" s="112" t="s">
        <v>4322</v>
      </c>
      <c r="B1252" s="112">
        <v>2</v>
      </c>
      <c r="C1252" s="117">
        <v>0.00028920854220742794</v>
      </c>
      <c r="D1252" s="112" t="s">
        <v>4760</v>
      </c>
      <c r="E1252" s="112" t="b">
        <v>0</v>
      </c>
      <c r="F1252" s="112" t="b">
        <v>0</v>
      </c>
      <c r="G1252" s="112" t="b">
        <v>0</v>
      </c>
    </row>
    <row r="1253" spans="1:7" ht="15">
      <c r="A1253" s="112" t="s">
        <v>4323</v>
      </c>
      <c r="B1253" s="112">
        <v>2</v>
      </c>
      <c r="C1253" s="117">
        <v>0.00028920854220742794</v>
      </c>
      <c r="D1253" s="112" t="s">
        <v>4760</v>
      </c>
      <c r="E1253" s="112" t="b">
        <v>0</v>
      </c>
      <c r="F1253" s="112" t="b">
        <v>0</v>
      </c>
      <c r="G1253" s="112" t="b">
        <v>0</v>
      </c>
    </row>
    <row r="1254" spans="1:7" ht="15">
      <c r="A1254" s="112" t="s">
        <v>4324</v>
      </c>
      <c r="B1254" s="112">
        <v>2</v>
      </c>
      <c r="C1254" s="117">
        <v>0.00028920854220742794</v>
      </c>
      <c r="D1254" s="112" t="s">
        <v>4760</v>
      </c>
      <c r="E1254" s="112" t="b">
        <v>0</v>
      </c>
      <c r="F1254" s="112" t="b">
        <v>0</v>
      </c>
      <c r="G1254" s="112" t="b">
        <v>0</v>
      </c>
    </row>
    <row r="1255" spans="1:7" ht="15">
      <c r="A1255" s="112" t="s">
        <v>4325</v>
      </c>
      <c r="B1255" s="112">
        <v>2</v>
      </c>
      <c r="C1255" s="117">
        <v>0.00028920854220742794</v>
      </c>
      <c r="D1255" s="112" t="s">
        <v>4760</v>
      </c>
      <c r="E1255" s="112" t="b">
        <v>1</v>
      </c>
      <c r="F1255" s="112" t="b">
        <v>0</v>
      </c>
      <c r="G1255" s="112" t="b">
        <v>0</v>
      </c>
    </row>
    <row r="1256" spans="1:7" ht="15">
      <c r="A1256" s="112" t="s">
        <v>4326</v>
      </c>
      <c r="B1256" s="112">
        <v>2</v>
      </c>
      <c r="C1256" s="117">
        <v>0.00028920854220742794</v>
      </c>
      <c r="D1256" s="112" t="s">
        <v>4760</v>
      </c>
      <c r="E1256" s="112" t="b">
        <v>0</v>
      </c>
      <c r="F1256" s="112" t="b">
        <v>0</v>
      </c>
      <c r="G1256" s="112" t="b">
        <v>0</v>
      </c>
    </row>
    <row r="1257" spans="1:7" ht="15">
      <c r="A1257" s="112" t="s">
        <v>4327</v>
      </c>
      <c r="B1257" s="112">
        <v>2</v>
      </c>
      <c r="C1257" s="117">
        <v>0.00028920854220742794</v>
      </c>
      <c r="D1257" s="112" t="s">
        <v>4760</v>
      </c>
      <c r="E1257" s="112" t="b">
        <v>1</v>
      </c>
      <c r="F1257" s="112" t="b">
        <v>0</v>
      </c>
      <c r="G1257" s="112" t="b">
        <v>0</v>
      </c>
    </row>
    <row r="1258" spans="1:7" ht="15">
      <c r="A1258" s="112" t="s">
        <v>4328</v>
      </c>
      <c r="B1258" s="112">
        <v>2</v>
      </c>
      <c r="C1258" s="117">
        <v>0.00028920854220742794</v>
      </c>
      <c r="D1258" s="112" t="s">
        <v>4760</v>
      </c>
      <c r="E1258" s="112" t="b">
        <v>0</v>
      </c>
      <c r="F1258" s="112" t="b">
        <v>0</v>
      </c>
      <c r="G1258" s="112" t="b">
        <v>0</v>
      </c>
    </row>
    <row r="1259" spans="1:7" ht="15">
      <c r="A1259" s="112" t="s">
        <v>4329</v>
      </c>
      <c r="B1259" s="112">
        <v>2</v>
      </c>
      <c r="C1259" s="117">
        <v>0.00028920854220742794</v>
      </c>
      <c r="D1259" s="112" t="s">
        <v>4760</v>
      </c>
      <c r="E1259" s="112" t="b">
        <v>0</v>
      </c>
      <c r="F1259" s="112" t="b">
        <v>0</v>
      </c>
      <c r="G1259" s="112" t="b">
        <v>0</v>
      </c>
    </row>
    <row r="1260" spans="1:7" ht="15">
      <c r="A1260" s="112" t="s">
        <v>4330</v>
      </c>
      <c r="B1260" s="112">
        <v>2</v>
      </c>
      <c r="C1260" s="117">
        <v>0.00028920854220742794</v>
      </c>
      <c r="D1260" s="112" t="s">
        <v>4760</v>
      </c>
      <c r="E1260" s="112" t="b">
        <v>0</v>
      </c>
      <c r="F1260" s="112" t="b">
        <v>0</v>
      </c>
      <c r="G1260" s="112" t="b">
        <v>0</v>
      </c>
    </row>
    <row r="1261" spans="1:7" ht="15">
      <c r="A1261" s="112" t="s">
        <v>4331</v>
      </c>
      <c r="B1261" s="112">
        <v>2</v>
      </c>
      <c r="C1261" s="117">
        <v>0.00028920854220742794</v>
      </c>
      <c r="D1261" s="112" t="s">
        <v>4760</v>
      </c>
      <c r="E1261" s="112" t="b">
        <v>0</v>
      </c>
      <c r="F1261" s="112" t="b">
        <v>0</v>
      </c>
      <c r="G1261" s="112" t="b">
        <v>0</v>
      </c>
    </row>
    <row r="1262" spans="1:7" ht="15">
      <c r="A1262" s="112" t="s">
        <v>4332</v>
      </c>
      <c r="B1262" s="112">
        <v>2</v>
      </c>
      <c r="C1262" s="117">
        <v>0.00028920854220742794</v>
      </c>
      <c r="D1262" s="112" t="s">
        <v>4760</v>
      </c>
      <c r="E1262" s="112" t="b">
        <v>0</v>
      </c>
      <c r="F1262" s="112" t="b">
        <v>0</v>
      </c>
      <c r="G1262" s="112" t="b">
        <v>0</v>
      </c>
    </row>
    <row r="1263" spans="1:7" ht="15">
      <c r="A1263" s="112" t="s">
        <v>4333</v>
      </c>
      <c r="B1263" s="112">
        <v>2</v>
      </c>
      <c r="C1263" s="117">
        <v>0.00028920854220742794</v>
      </c>
      <c r="D1263" s="112" t="s">
        <v>4760</v>
      </c>
      <c r="E1263" s="112" t="b">
        <v>0</v>
      </c>
      <c r="F1263" s="112" t="b">
        <v>0</v>
      </c>
      <c r="G1263" s="112" t="b">
        <v>0</v>
      </c>
    </row>
    <row r="1264" spans="1:7" ht="15">
      <c r="A1264" s="112" t="s">
        <v>4334</v>
      </c>
      <c r="B1264" s="112">
        <v>2</v>
      </c>
      <c r="C1264" s="117">
        <v>0.00028920854220742794</v>
      </c>
      <c r="D1264" s="112" t="s">
        <v>4760</v>
      </c>
      <c r="E1264" s="112" t="b">
        <v>0</v>
      </c>
      <c r="F1264" s="112" t="b">
        <v>0</v>
      </c>
      <c r="G1264" s="112" t="b">
        <v>0</v>
      </c>
    </row>
    <row r="1265" spans="1:7" ht="15">
      <c r="A1265" s="112" t="s">
        <v>4335</v>
      </c>
      <c r="B1265" s="112">
        <v>2</v>
      </c>
      <c r="C1265" s="117">
        <v>0.0003333834626952086</v>
      </c>
      <c r="D1265" s="112" t="s">
        <v>4760</v>
      </c>
      <c r="E1265" s="112" t="b">
        <v>0</v>
      </c>
      <c r="F1265" s="112" t="b">
        <v>0</v>
      </c>
      <c r="G1265" s="112" t="b">
        <v>0</v>
      </c>
    </row>
    <row r="1266" spans="1:7" ht="15">
      <c r="A1266" s="112" t="s">
        <v>4336</v>
      </c>
      <c r="B1266" s="112">
        <v>2</v>
      </c>
      <c r="C1266" s="117">
        <v>0.00028920854220742794</v>
      </c>
      <c r="D1266" s="112" t="s">
        <v>4760</v>
      </c>
      <c r="E1266" s="112" t="b">
        <v>0</v>
      </c>
      <c r="F1266" s="112" t="b">
        <v>1</v>
      </c>
      <c r="G1266" s="112" t="b">
        <v>0</v>
      </c>
    </row>
    <row r="1267" spans="1:7" ht="15">
      <c r="A1267" s="112" t="s">
        <v>4337</v>
      </c>
      <c r="B1267" s="112">
        <v>2</v>
      </c>
      <c r="C1267" s="117">
        <v>0.00028920854220742794</v>
      </c>
      <c r="D1267" s="112" t="s">
        <v>4760</v>
      </c>
      <c r="E1267" s="112" t="b">
        <v>0</v>
      </c>
      <c r="F1267" s="112" t="b">
        <v>0</v>
      </c>
      <c r="G1267" s="112" t="b">
        <v>0</v>
      </c>
    </row>
    <row r="1268" spans="1:7" ht="15">
      <c r="A1268" s="112" t="s">
        <v>4338</v>
      </c>
      <c r="B1268" s="112">
        <v>2</v>
      </c>
      <c r="C1268" s="117">
        <v>0.00028920854220742794</v>
      </c>
      <c r="D1268" s="112" t="s">
        <v>4760</v>
      </c>
      <c r="E1268" s="112" t="b">
        <v>0</v>
      </c>
      <c r="F1268" s="112" t="b">
        <v>0</v>
      </c>
      <c r="G1268" s="112" t="b">
        <v>0</v>
      </c>
    </row>
    <row r="1269" spans="1:7" ht="15">
      <c r="A1269" s="112" t="s">
        <v>4339</v>
      </c>
      <c r="B1269" s="112">
        <v>2</v>
      </c>
      <c r="C1269" s="117">
        <v>0.00028920854220742794</v>
      </c>
      <c r="D1269" s="112" t="s">
        <v>4760</v>
      </c>
      <c r="E1269" s="112" t="b">
        <v>1</v>
      </c>
      <c r="F1269" s="112" t="b">
        <v>0</v>
      </c>
      <c r="G1269" s="112" t="b">
        <v>0</v>
      </c>
    </row>
    <row r="1270" spans="1:7" ht="15">
      <c r="A1270" s="112" t="s">
        <v>4340</v>
      </c>
      <c r="B1270" s="112">
        <v>2</v>
      </c>
      <c r="C1270" s="117">
        <v>0.00028920854220742794</v>
      </c>
      <c r="D1270" s="112" t="s">
        <v>4760</v>
      </c>
      <c r="E1270" s="112" t="b">
        <v>0</v>
      </c>
      <c r="F1270" s="112" t="b">
        <v>1</v>
      </c>
      <c r="G1270" s="112" t="b">
        <v>0</v>
      </c>
    </row>
    <row r="1271" spans="1:7" ht="15">
      <c r="A1271" s="112" t="s">
        <v>4341</v>
      </c>
      <c r="B1271" s="112">
        <v>2</v>
      </c>
      <c r="C1271" s="117">
        <v>0.00028920854220742794</v>
      </c>
      <c r="D1271" s="112" t="s">
        <v>4760</v>
      </c>
      <c r="E1271" s="112" t="b">
        <v>0</v>
      </c>
      <c r="F1271" s="112" t="b">
        <v>0</v>
      </c>
      <c r="G1271" s="112" t="b">
        <v>0</v>
      </c>
    </row>
    <row r="1272" spans="1:7" ht="15">
      <c r="A1272" s="112" t="s">
        <v>4342</v>
      </c>
      <c r="B1272" s="112">
        <v>2</v>
      </c>
      <c r="C1272" s="117">
        <v>0.00028920854220742794</v>
      </c>
      <c r="D1272" s="112" t="s">
        <v>4760</v>
      </c>
      <c r="E1272" s="112" t="b">
        <v>0</v>
      </c>
      <c r="F1272" s="112" t="b">
        <v>0</v>
      </c>
      <c r="G1272" s="112" t="b">
        <v>0</v>
      </c>
    </row>
    <row r="1273" spans="1:7" ht="15">
      <c r="A1273" s="112" t="s">
        <v>4343</v>
      </c>
      <c r="B1273" s="112">
        <v>2</v>
      </c>
      <c r="C1273" s="117">
        <v>0.00028920854220742794</v>
      </c>
      <c r="D1273" s="112" t="s">
        <v>4760</v>
      </c>
      <c r="E1273" s="112" t="b">
        <v>0</v>
      </c>
      <c r="F1273" s="112" t="b">
        <v>0</v>
      </c>
      <c r="G1273" s="112" t="b">
        <v>0</v>
      </c>
    </row>
    <row r="1274" spans="1:7" ht="15">
      <c r="A1274" s="112" t="s">
        <v>4344</v>
      </c>
      <c r="B1274" s="112">
        <v>2</v>
      </c>
      <c r="C1274" s="117">
        <v>0.00028920854220742794</v>
      </c>
      <c r="D1274" s="112" t="s">
        <v>4760</v>
      </c>
      <c r="E1274" s="112" t="b">
        <v>1</v>
      </c>
      <c r="F1274" s="112" t="b">
        <v>0</v>
      </c>
      <c r="G1274" s="112" t="b">
        <v>0</v>
      </c>
    </row>
    <row r="1275" spans="1:7" ht="15">
      <c r="A1275" s="112" t="s">
        <v>4345</v>
      </c>
      <c r="B1275" s="112">
        <v>2</v>
      </c>
      <c r="C1275" s="117">
        <v>0.00028920854220742794</v>
      </c>
      <c r="D1275" s="112" t="s">
        <v>4760</v>
      </c>
      <c r="E1275" s="112" t="b">
        <v>1</v>
      </c>
      <c r="F1275" s="112" t="b">
        <v>0</v>
      </c>
      <c r="G1275" s="112" t="b">
        <v>0</v>
      </c>
    </row>
    <row r="1276" spans="1:7" ht="15">
      <c r="A1276" s="112" t="s">
        <v>4346</v>
      </c>
      <c r="B1276" s="112">
        <v>2</v>
      </c>
      <c r="C1276" s="117">
        <v>0.00028920854220742794</v>
      </c>
      <c r="D1276" s="112" t="s">
        <v>4760</v>
      </c>
      <c r="E1276" s="112" t="b">
        <v>0</v>
      </c>
      <c r="F1276" s="112" t="b">
        <v>0</v>
      </c>
      <c r="G1276" s="112" t="b">
        <v>0</v>
      </c>
    </row>
    <row r="1277" spans="1:7" ht="15">
      <c r="A1277" s="112" t="s">
        <v>4347</v>
      </c>
      <c r="B1277" s="112">
        <v>2</v>
      </c>
      <c r="C1277" s="117">
        <v>0.00028920854220742794</v>
      </c>
      <c r="D1277" s="112" t="s">
        <v>4760</v>
      </c>
      <c r="E1277" s="112" t="b">
        <v>0</v>
      </c>
      <c r="F1277" s="112" t="b">
        <v>0</v>
      </c>
      <c r="G1277" s="112" t="b">
        <v>0</v>
      </c>
    </row>
    <row r="1278" spans="1:7" ht="15">
      <c r="A1278" s="112" t="s">
        <v>4348</v>
      </c>
      <c r="B1278" s="112">
        <v>2</v>
      </c>
      <c r="C1278" s="117">
        <v>0.00028920854220742794</v>
      </c>
      <c r="D1278" s="112" t="s">
        <v>4760</v>
      </c>
      <c r="E1278" s="112" t="b">
        <v>0</v>
      </c>
      <c r="F1278" s="112" t="b">
        <v>0</v>
      </c>
      <c r="G1278" s="112" t="b">
        <v>0</v>
      </c>
    </row>
    <row r="1279" spans="1:7" ht="15">
      <c r="A1279" s="112" t="s">
        <v>4349</v>
      </c>
      <c r="B1279" s="112">
        <v>2</v>
      </c>
      <c r="C1279" s="117">
        <v>0.00028920854220742794</v>
      </c>
      <c r="D1279" s="112" t="s">
        <v>4760</v>
      </c>
      <c r="E1279" s="112" t="b">
        <v>0</v>
      </c>
      <c r="F1279" s="112" t="b">
        <v>0</v>
      </c>
      <c r="G1279" s="112" t="b">
        <v>0</v>
      </c>
    </row>
    <row r="1280" spans="1:7" ht="15">
      <c r="A1280" s="112" t="s">
        <v>4350</v>
      </c>
      <c r="B1280" s="112">
        <v>2</v>
      </c>
      <c r="C1280" s="117">
        <v>0.00028920854220742794</v>
      </c>
      <c r="D1280" s="112" t="s">
        <v>4760</v>
      </c>
      <c r="E1280" s="112" t="b">
        <v>0</v>
      </c>
      <c r="F1280" s="112" t="b">
        <v>1</v>
      </c>
      <c r="G1280" s="112" t="b">
        <v>0</v>
      </c>
    </row>
    <row r="1281" spans="1:7" ht="15">
      <c r="A1281" s="112" t="s">
        <v>4351</v>
      </c>
      <c r="B1281" s="112">
        <v>2</v>
      </c>
      <c r="C1281" s="117">
        <v>0.0003333834626952086</v>
      </c>
      <c r="D1281" s="112" t="s">
        <v>4760</v>
      </c>
      <c r="E1281" s="112" t="b">
        <v>0</v>
      </c>
      <c r="F1281" s="112" t="b">
        <v>0</v>
      </c>
      <c r="G1281" s="112" t="b">
        <v>0</v>
      </c>
    </row>
    <row r="1282" spans="1:7" ht="15">
      <c r="A1282" s="112" t="s">
        <v>4352</v>
      </c>
      <c r="B1282" s="112">
        <v>2</v>
      </c>
      <c r="C1282" s="117">
        <v>0.00028920854220742794</v>
      </c>
      <c r="D1282" s="112" t="s">
        <v>4760</v>
      </c>
      <c r="E1282" s="112" t="b">
        <v>0</v>
      </c>
      <c r="F1282" s="112" t="b">
        <v>0</v>
      </c>
      <c r="G1282" s="112" t="b">
        <v>0</v>
      </c>
    </row>
    <row r="1283" spans="1:7" ht="15">
      <c r="A1283" s="112" t="s">
        <v>4353</v>
      </c>
      <c r="B1283" s="112">
        <v>2</v>
      </c>
      <c r="C1283" s="117">
        <v>0.00028920854220742794</v>
      </c>
      <c r="D1283" s="112" t="s">
        <v>4760</v>
      </c>
      <c r="E1283" s="112" t="b">
        <v>0</v>
      </c>
      <c r="F1283" s="112" t="b">
        <v>0</v>
      </c>
      <c r="G1283" s="112" t="b">
        <v>0</v>
      </c>
    </row>
    <row r="1284" spans="1:7" ht="15">
      <c r="A1284" s="112" t="s">
        <v>4354</v>
      </c>
      <c r="B1284" s="112">
        <v>2</v>
      </c>
      <c r="C1284" s="117">
        <v>0.00028920854220742794</v>
      </c>
      <c r="D1284" s="112" t="s">
        <v>4760</v>
      </c>
      <c r="E1284" s="112" t="b">
        <v>0</v>
      </c>
      <c r="F1284" s="112" t="b">
        <v>0</v>
      </c>
      <c r="G1284" s="112" t="b">
        <v>0</v>
      </c>
    </row>
    <row r="1285" spans="1:7" ht="15">
      <c r="A1285" s="112" t="s">
        <v>4355</v>
      </c>
      <c r="B1285" s="112">
        <v>2</v>
      </c>
      <c r="C1285" s="117">
        <v>0.00028920854220742794</v>
      </c>
      <c r="D1285" s="112" t="s">
        <v>4760</v>
      </c>
      <c r="E1285" s="112" t="b">
        <v>0</v>
      </c>
      <c r="F1285" s="112" t="b">
        <v>0</v>
      </c>
      <c r="G1285" s="112" t="b">
        <v>0</v>
      </c>
    </row>
    <row r="1286" spans="1:7" ht="15">
      <c r="A1286" s="112" t="s">
        <v>4356</v>
      </c>
      <c r="B1286" s="112">
        <v>2</v>
      </c>
      <c r="C1286" s="117">
        <v>0.00028920854220742794</v>
      </c>
      <c r="D1286" s="112" t="s">
        <v>4760</v>
      </c>
      <c r="E1286" s="112" t="b">
        <v>0</v>
      </c>
      <c r="F1286" s="112" t="b">
        <v>0</v>
      </c>
      <c r="G1286" s="112" t="b">
        <v>0</v>
      </c>
    </row>
    <row r="1287" spans="1:7" ht="15">
      <c r="A1287" s="112" t="s">
        <v>4357</v>
      </c>
      <c r="B1287" s="112">
        <v>2</v>
      </c>
      <c r="C1287" s="117">
        <v>0.0003333834626952086</v>
      </c>
      <c r="D1287" s="112" t="s">
        <v>4760</v>
      </c>
      <c r="E1287" s="112" t="b">
        <v>0</v>
      </c>
      <c r="F1287" s="112" t="b">
        <v>0</v>
      </c>
      <c r="G1287" s="112" t="b">
        <v>0</v>
      </c>
    </row>
    <row r="1288" spans="1:7" ht="15">
      <c r="A1288" s="112" t="s">
        <v>4358</v>
      </c>
      <c r="B1288" s="112">
        <v>2</v>
      </c>
      <c r="C1288" s="117">
        <v>0.00028920854220742794</v>
      </c>
      <c r="D1288" s="112" t="s">
        <v>4760</v>
      </c>
      <c r="E1288" s="112" t="b">
        <v>0</v>
      </c>
      <c r="F1288" s="112" t="b">
        <v>0</v>
      </c>
      <c r="G1288" s="112" t="b">
        <v>0</v>
      </c>
    </row>
    <row r="1289" spans="1:7" ht="15">
      <c r="A1289" s="112" t="s">
        <v>4359</v>
      </c>
      <c r="B1289" s="112">
        <v>2</v>
      </c>
      <c r="C1289" s="117">
        <v>0.00028920854220742794</v>
      </c>
      <c r="D1289" s="112" t="s">
        <v>4760</v>
      </c>
      <c r="E1289" s="112" t="b">
        <v>0</v>
      </c>
      <c r="F1289" s="112" t="b">
        <v>0</v>
      </c>
      <c r="G1289" s="112" t="b">
        <v>0</v>
      </c>
    </row>
    <row r="1290" spans="1:7" ht="15">
      <c r="A1290" s="112" t="s">
        <v>4360</v>
      </c>
      <c r="B1290" s="112">
        <v>2</v>
      </c>
      <c r="C1290" s="117">
        <v>0.00028920854220742794</v>
      </c>
      <c r="D1290" s="112" t="s">
        <v>4760</v>
      </c>
      <c r="E1290" s="112" t="b">
        <v>0</v>
      </c>
      <c r="F1290" s="112" t="b">
        <v>0</v>
      </c>
      <c r="G1290" s="112" t="b">
        <v>0</v>
      </c>
    </row>
    <row r="1291" spans="1:7" ht="15">
      <c r="A1291" s="112" t="s">
        <v>4361</v>
      </c>
      <c r="B1291" s="112">
        <v>2</v>
      </c>
      <c r="C1291" s="117">
        <v>0.00028920854220742794</v>
      </c>
      <c r="D1291" s="112" t="s">
        <v>4760</v>
      </c>
      <c r="E1291" s="112" t="b">
        <v>0</v>
      </c>
      <c r="F1291" s="112" t="b">
        <v>0</v>
      </c>
      <c r="G1291" s="112" t="b">
        <v>0</v>
      </c>
    </row>
    <row r="1292" spans="1:7" ht="15">
      <c r="A1292" s="112" t="s">
        <v>4362</v>
      </c>
      <c r="B1292" s="112">
        <v>2</v>
      </c>
      <c r="C1292" s="117">
        <v>0.00028920854220742794</v>
      </c>
      <c r="D1292" s="112" t="s">
        <v>4760</v>
      </c>
      <c r="E1292" s="112" t="b">
        <v>0</v>
      </c>
      <c r="F1292" s="112" t="b">
        <v>0</v>
      </c>
      <c r="G1292" s="112" t="b">
        <v>0</v>
      </c>
    </row>
    <row r="1293" spans="1:7" ht="15">
      <c r="A1293" s="112" t="s">
        <v>4363</v>
      </c>
      <c r="B1293" s="112">
        <v>2</v>
      </c>
      <c r="C1293" s="117">
        <v>0.00028920854220742794</v>
      </c>
      <c r="D1293" s="112" t="s">
        <v>4760</v>
      </c>
      <c r="E1293" s="112" t="b">
        <v>0</v>
      </c>
      <c r="F1293" s="112" t="b">
        <v>0</v>
      </c>
      <c r="G1293" s="112" t="b">
        <v>0</v>
      </c>
    </row>
    <row r="1294" spans="1:7" ht="15">
      <c r="A1294" s="112" t="s">
        <v>4364</v>
      </c>
      <c r="B1294" s="112">
        <v>2</v>
      </c>
      <c r="C1294" s="117">
        <v>0.00028920854220742794</v>
      </c>
      <c r="D1294" s="112" t="s">
        <v>4760</v>
      </c>
      <c r="E1294" s="112" t="b">
        <v>0</v>
      </c>
      <c r="F1294" s="112" t="b">
        <v>0</v>
      </c>
      <c r="G1294" s="112" t="b">
        <v>0</v>
      </c>
    </row>
    <row r="1295" spans="1:7" ht="15">
      <c r="A1295" s="112" t="s">
        <v>4365</v>
      </c>
      <c r="B1295" s="112">
        <v>2</v>
      </c>
      <c r="C1295" s="117">
        <v>0.00028920854220742794</v>
      </c>
      <c r="D1295" s="112" t="s">
        <v>4760</v>
      </c>
      <c r="E1295" s="112" t="b">
        <v>0</v>
      </c>
      <c r="F1295" s="112" t="b">
        <v>0</v>
      </c>
      <c r="G1295" s="112" t="b">
        <v>0</v>
      </c>
    </row>
    <row r="1296" spans="1:7" ht="15">
      <c r="A1296" s="112" t="s">
        <v>4366</v>
      </c>
      <c r="B1296" s="112">
        <v>2</v>
      </c>
      <c r="C1296" s="117">
        <v>0.00028920854220742794</v>
      </c>
      <c r="D1296" s="112" t="s">
        <v>4760</v>
      </c>
      <c r="E1296" s="112" t="b">
        <v>0</v>
      </c>
      <c r="F1296" s="112" t="b">
        <v>0</v>
      </c>
      <c r="G1296" s="112" t="b">
        <v>0</v>
      </c>
    </row>
    <row r="1297" spans="1:7" ht="15">
      <c r="A1297" s="112" t="s">
        <v>4367</v>
      </c>
      <c r="B1297" s="112">
        <v>2</v>
      </c>
      <c r="C1297" s="117">
        <v>0.00028920854220742794</v>
      </c>
      <c r="D1297" s="112" t="s">
        <v>4760</v>
      </c>
      <c r="E1297" s="112" t="b">
        <v>0</v>
      </c>
      <c r="F1297" s="112" t="b">
        <v>0</v>
      </c>
      <c r="G1297" s="112" t="b">
        <v>0</v>
      </c>
    </row>
    <row r="1298" spans="1:7" ht="15">
      <c r="A1298" s="112" t="s">
        <v>4368</v>
      </c>
      <c r="B1298" s="112">
        <v>2</v>
      </c>
      <c r="C1298" s="117">
        <v>0.0003333834626952086</v>
      </c>
      <c r="D1298" s="112" t="s">
        <v>4760</v>
      </c>
      <c r="E1298" s="112" t="b">
        <v>0</v>
      </c>
      <c r="F1298" s="112" t="b">
        <v>0</v>
      </c>
      <c r="G1298" s="112" t="b">
        <v>0</v>
      </c>
    </row>
    <row r="1299" spans="1:7" ht="15">
      <c r="A1299" s="112" t="s">
        <v>4369</v>
      </c>
      <c r="B1299" s="112">
        <v>2</v>
      </c>
      <c r="C1299" s="117">
        <v>0.0003333834626952086</v>
      </c>
      <c r="D1299" s="112" t="s">
        <v>4760</v>
      </c>
      <c r="E1299" s="112" t="b">
        <v>0</v>
      </c>
      <c r="F1299" s="112" t="b">
        <v>0</v>
      </c>
      <c r="G1299" s="112" t="b">
        <v>0</v>
      </c>
    </row>
    <row r="1300" spans="1:7" ht="15">
      <c r="A1300" s="112" t="s">
        <v>4370</v>
      </c>
      <c r="B1300" s="112">
        <v>2</v>
      </c>
      <c r="C1300" s="117">
        <v>0.0003333834626952086</v>
      </c>
      <c r="D1300" s="112" t="s">
        <v>4760</v>
      </c>
      <c r="E1300" s="112" t="b">
        <v>0</v>
      </c>
      <c r="F1300" s="112" t="b">
        <v>0</v>
      </c>
      <c r="G1300" s="112" t="b">
        <v>0</v>
      </c>
    </row>
    <row r="1301" spans="1:7" ht="15">
      <c r="A1301" s="112" t="s">
        <v>4371</v>
      </c>
      <c r="B1301" s="112">
        <v>2</v>
      </c>
      <c r="C1301" s="117">
        <v>0.00028920854220742794</v>
      </c>
      <c r="D1301" s="112" t="s">
        <v>4760</v>
      </c>
      <c r="E1301" s="112" t="b">
        <v>0</v>
      </c>
      <c r="F1301" s="112" t="b">
        <v>0</v>
      </c>
      <c r="G1301" s="112" t="b">
        <v>0</v>
      </c>
    </row>
    <row r="1302" spans="1:7" ht="15">
      <c r="A1302" s="112" t="s">
        <v>4372</v>
      </c>
      <c r="B1302" s="112">
        <v>2</v>
      </c>
      <c r="C1302" s="117">
        <v>0.0003333834626952086</v>
      </c>
      <c r="D1302" s="112" t="s">
        <v>4760</v>
      </c>
      <c r="E1302" s="112" t="b">
        <v>0</v>
      </c>
      <c r="F1302" s="112" t="b">
        <v>0</v>
      </c>
      <c r="G1302" s="112" t="b">
        <v>0</v>
      </c>
    </row>
    <row r="1303" spans="1:7" ht="15">
      <c r="A1303" s="112" t="s">
        <v>4373</v>
      </c>
      <c r="B1303" s="112">
        <v>2</v>
      </c>
      <c r="C1303" s="117">
        <v>0.0003333834626952086</v>
      </c>
      <c r="D1303" s="112" t="s">
        <v>4760</v>
      </c>
      <c r="E1303" s="112" t="b">
        <v>0</v>
      </c>
      <c r="F1303" s="112" t="b">
        <v>0</v>
      </c>
      <c r="G1303" s="112" t="b">
        <v>0</v>
      </c>
    </row>
    <row r="1304" spans="1:7" ht="15">
      <c r="A1304" s="112" t="s">
        <v>4374</v>
      </c>
      <c r="B1304" s="112">
        <v>2</v>
      </c>
      <c r="C1304" s="117">
        <v>0.00028920854220742794</v>
      </c>
      <c r="D1304" s="112" t="s">
        <v>4760</v>
      </c>
      <c r="E1304" s="112" t="b">
        <v>0</v>
      </c>
      <c r="F1304" s="112" t="b">
        <v>0</v>
      </c>
      <c r="G1304" s="112" t="b">
        <v>0</v>
      </c>
    </row>
    <row r="1305" spans="1:7" ht="15">
      <c r="A1305" s="112" t="s">
        <v>4375</v>
      </c>
      <c r="B1305" s="112">
        <v>2</v>
      </c>
      <c r="C1305" s="117">
        <v>0.0003333834626952086</v>
      </c>
      <c r="D1305" s="112" t="s">
        <v>4760</v>
      </c>
      <c r="E1305" s="112" t="b">
        <v>0</v>
      </c>
      <c r="F1305" s="112" t="b">
        <v>0</v>
      </c>
      <c r="G1305" s="112" t="b">
        <v>0</v>
      </c>
    </row>
    <row r="1306" spans="1:7" ht="15">
      <c r="A1306" s="112" t="s">
        <v>4376</v>
      </c>
      <c r="B1306" s="112">
        <v>2</v>
      </c>
      <c r="C1306" s="117">
        <v>0.0003333834626952086</v>
      </c>
      <c r="D1306" s="112" t="s">
        <v>4760</v>
      </c>
      <c r="E1306" s="112" t="b">
        <v>0</v>
      </c>
      <c r="F1306" s="112" t="b">
        <v>0</v>
      </c>
      <c r="G1306" s="112" t="b">
        <v>0</v>
      </c>
    </row>
    <row r="1307" spans="1:7" ht="15">
      <c r="A1307" s="112" t="s">
        <v>4377</v>
      </c>
      <c r="B1307" s="112">
        <v>2</v>
      </c>
      <c r="C1307" s="117">
        <v>0.0003333834626952086</v>
      </c>
      <c r="D1307" s="112" t="s">
        <v>4760</v>
      </c>
      <c r="E1307" s="112" t="b">
        <v>0</v>
      </c>
      <c r="F1307" s="112" t="b">
        <v>0</v>
      </c>
      <c r="G1307" s="112" t="b">
        <v>0</v>
      </c>
    </row>
    <row r="1308" spans="1:7" ht="15">
      <c r="A1308" s="112" t="s">
        <v>4378</v>
      </c>
      <c r="B1308" s="112">
        <v>2</v>
      </c>
      <c r="C1308" s="117">
        <v>0.0003333834626952086</v>
      </c>
      <c r="D1308" s="112" t="s">
        <v>4760</v>
      </c>
      <c r="E1308" s="112" t="b">
        <v>0</v>
      </c>
      <c r="F1308" s="112" t="b">
        <v>0</v>
      </c>
      <c r="G1308" s="112" t="b">
        <v>0</v>
      </c>
    </row>
    <row r="1309" spans="1:7" ht="15">
      <c r="A1309" s="112" t="s">
        <v>4379</v>
      </c>
      <c r="B1309" s="112">
        <v>2</v>
      </c>
      <c r="C1309" s="117">
        <v>0.0003333834626952086</v>
      </c>
      <c r="D1309" s="112" t="s">
        <v>4760</v>
      </c>
      <c r="E1309" s="112" t="b">
        <v>0</v>
      </c>
      <c r="F1309" s="112" t="b">
        <v>0</v>
      </c>
      <c r="G1309" s="112" t="b">
        <v>0</v>
      </c>
    </row>
    <row r="1310" spans="1:7" ht="15">
      <c r="A1310" s="112" t="s">
        <v>4380</v>
      </c>
      <c r="B1310" s="112">
        <v>2</v>
      </c>
      <c r="C1310" s="117">
        <v>0.00028920854220742794</v>
      </c>
      <c r="D1310" s="112" t="s">
        <v>4760</v>
      </c>
      <c r="E1310" s="112" t="b">
        <v>0</v>
      </c>
      <c r="F1310" s="112" t="b">
        <v>0</v>
      </c>
      <c r="G1310" s="112" t="b">
        <v>0</v>
      </c>
    </row>
    <row r="1311" spans="1:7" ht="15">
      <c r="A1311" s="112" t="s">
        <v>4381</v>
      </c>
      <c r="B1311" s="112">
        <v>2</v>
      </c>
      <c r="C1311" s="117">
        <v>0.00028920854220742794</v>
      </c>
      <c r="D1311" s="112" t="s">
        <v>4760</v>
      </c>
      <c r="E1311" s="112" t="b">
        <v>0</v>
      </c>
      <c r="F1311" s="112" t="b">
        <v>0</v>
      </c>
      <c r="G1311" s="112" t="b">
        <v>0</v>
      </c>
    </row>
    <row r="1312" spans="1:7" ht="15">
      <c r="A1312" s="112" t="s">
        <v>4382</v>
      </c>
      <c r="B1312" s="112">
        <v>2</v>
      </c>
      <c r="C1312" s="117">
        <v>0.00028920854220742794</v>
      </c>
      <c r="D1312" s="112" t="s">
        <v>4760</v>
      </c>
      <c r="E1312" s="112" t="b">
        <v>0</v>
      </c>
      <c r="F1312" s="112" t="b">
        <v>0</v>
      </c>
      <c r="G1312" s="112" t="b">
        <v>0</v>
      </c>
    </row>
    <row r="1313" spans="1:7" ht="15">
      <c r="A1313" s="112" t="s">
        <v>4383</v>
      </c>
      <c r="B1313" s="112">
        <v>2</v>
      </c>
      <c r="C1313" s="117">
        <v>0.0003333834626952086</v>
      </c>
      <c r="D1313" s="112" t="s">
        <v>4760</v>
      </c>
      <c r="E1313" s="112" t="b">
        <v>0</v>
      </c>
      <c r="F1313" s="112" t="b">
        <v>0</v>
      </c>
      <c r="G1313" s="112" t="b">
        <v>0</v>
      </c>
    </row>
    <row r="1314" spans="1:7" ht="15">
      <c r="A1314" s="112" t="s">
        <v>4384</v>
      </c>
      <c r="B1314" s="112">
        <v>2</v>
      </c>
      <c r="C1314" s="117">
        <v>0.0003333834626952086</v>
      </c>
      <c r="D1314" s="112" t="s">
        <v>4760</v>
      </c>
      <c r="E1314" s="112" t="b">
        <v>0</v>
      </c>
      <c r="F1314" s="112" t="b">
        <v>0</v>
      </c>
      <c r="G1314" s="112" t="b">
        <v>0</v>
      </c>
    </row>
    <row r="1315" spans="1:7" ht="15">
      <c r="A1315" s="112" t="s">
        <v>4385</v>
      </c>
      <c r="B1315" s="112">
        <v>2</v>
      </c>
      <c r="C1315" s="117">
        <v>0.00028920854220742794</v>
      </c>
      <c r="D1315" s="112" t="s">
        <v>4760</v>
      </c>
      <c r="E1315" s="112" t="b">
        <v>0</v>
      </c>
      <c r="F1315" s="112" t="b">
        <v>0</v>
      </c>
      <c r="G1315" s="112" t="b">
        <v>0</v>
      </c>
    </row>
    <row r="1316" spans="1:7" ht="15">
      <c r="A1316" s="112" t="s">
        <v>4386</v>
      </c>
      <c r="B1316" s="112">
        <v>2</v>
      </c>
      <c r="C1316" s="117">
        <v>0.00028920854220742794</v>
      </c>
      <c r="D1316" s="112" t="s">
        <v>4760</v>
      </c>
      <c r="E1316" s="112" t="b">
        <v>0</v>
      </c>
      <c r="F1316" s="112" t="b">
        <v>0</v>
      </c>
      <c r="G1316" s="112" t="b">
        <v>0</v>
      </c>
    </row>
    <row r="1317" spans="1:7" ht="15">
      <c r="A1317" s="112" t="s">
        <v>4387</v>
      </c>
      <c r="B1317" s="112">
        <v>2</v>
      </c>
      <c r="C1317" s="117">
        <v>0.0003333834626952086</v>
      </c>
      <c r="D1317" s="112" t="s">
        <v>4760</v>
      </c>
      <c r="E1317" s="112" t="b">
        <v>0</v>
      </c>
      <c r="F1317" s="112" t="b">
        <v>0</v>
      </c>
      <c r="G1317" s="112" t="b">
        <v>0</v>
      </c>
    </row>
    <row r="1318" spans="1:7" ht="15">
      <c r="A1318" s="112" t="s">
        <v>4388</v>
      </c>
      <c r="B1318" s="112">
        <v>2</v>
      </c>
      <c r="C1318" s="117">
        <v>0.0003333834626952086</v>
      </c>
      <c r="D1318" s="112" t="s">
        <v>4760</v>
      </c>
      <c r="E1318" s="112" t="b">
        <v>0</v>
      </c>
      <c r="F1318" s="112" t="b">
        <v>0</v>
      </c>
      <c r="G1318" s="112" t="b">
        <v>0</v>
      </c>
    </row>
    <row r="1319" spans="1:7" ht="15">
      <c r="A1319" s="112" t="s">
        <v>4389</v>
      </c>
      <c r="B1319" s="112">
        <v>2</v>
      </c>
      <c r="C1319" s="117">
        <v>0.00028920854220742794</v>
      </c>
      <c r="D1319" s="112" t="s">
        <v>4760</v>
      </c>
      <c r="E1319" s="112" t="b">
        <v>0</v>
      </c>
      <c r="F1319" s="112" t="b">
        <v>1</v>
      </c>
      <c r="G1319" s="112" t="b">
        <v>0</v>
      </c>
    </row>
    <row r="1320" spans="1:7" ht="15">
      <c r="A1320" s="112" t="s">
        <v>4390</v>
      </c>
      <c r="B1320" s="112">
        <v>2</v>
      </c>
      <c r="C1320" s="117">
        <v>0.0003333834626952086</v>
      </c>
      <c r="D1320" s="112" t="s">
        <v>4760</v>
      </c>
      <c r="E1320" s="112" t="b">
        <v>0</v>
      </c>
      <c r="F1320" s="112" t="b">
        <v>0</v>
      </c>
      <c r="G1320" s="112" t="b">
        <v>0</v>
      </c>
    </row>
    <row r="1321" spans="1:7" ht="15">
      <c r="A1321" s="112" t="s">
        <v>4391</v>
      </c>
      <c r="B1321" s="112">
        <v>2</v>
      </c>
      <c r="C1321" s="117">
        <v>0.0003333834626952086</v>
      </c>
      <c r="D1321" s="112" t="s">
        <v>4760</v>
      </c>
      <c r="E1321" s="112" t="b">
        <v>0</v>
      </c>
      <c r="F1321" s="112" t="b">
        <v>0</v>
      </c>
      <c r="G1321" s="112" t="b">
        <v>0</v>
      </c>
    </row>
    <row r="1322" spans="1:7" ht="15">
      <c r="A1322" s="112" t="s">
        <v>4392</v>
      </c>
      <c r="B1322" s="112">
        <v>2</v>
      </c>
      <c r="C1322" s="117">
        <v>0.00028920854220742794</v>
      </c>
      <c r="D1322" s="112" t="s">
        <v>4760</v>
      </c>
      <c r="E1322" s="112" t="b">
        <v>0</v>
      </c>
      <c r="F1322" s="112" t="b">
        <v>0</v>
      </c>
      <c r="G1322" s="112" t="b">
        <v>0</v>
      </c>
    </row>
    <row r="1323" spans="1:7" ht="15">
      <c r="A1323" s="112" t="s">
        <v>4393</v>
      </c>
      <c r="B1323" s="112">
        <v>2</v>
      </c>
      <c r="C1323" s="117">
        <v>0.0003333834626952086</v>
      </c>
      <c r="D1323" s="112" t="s">
        <v>4760</v>
      </c>
      <c r="E1323" s="112" t="b">
        <v>0</v>
      </c>
      <c r="F1323" s="112" t="b">
        <v>0</v>
      </c>
      <c r="G1323" s="112" t="b">
        <v>0</v>
      </c>
    </row>
    <row r="1324" spans="1:7" ht="15">
      <c r="A1324" s="112" t="s">
        <v>4394</v>
      </c>
      <c r="B1324" s="112">
        <v>2</v>
      </c>
      <c r="C1324" s="117">
        <v>0.0003333834626952086</v>
      </c>
      <c r="D1324" s="112" t="s">
        <v>4760</v>
      </c>
      <c r="E1324" s="112" t="b">
        <v>0</v>
      </c>
      <c r="F1324" s="112" t="b">
        <v>0</v>
      </c>
      <c r="G1324" s="112" t="b">
        <v>0</v>
      </c>
    </row>
    <row r="1325" spans="1:7" ht="15">
      <c r="A1325" s="112" t="s">
        <v>4395</v>
      </c>
      <c r="B1325" s="112">
        <v>2</v>
      </c>
      <c r="C1325" s="117">
        <v>0.00028920854220742794</v>
      </c>
      <c r="D1325" s="112" t="s">
        <v>4760</v>
      </c>
      <c r="E1325" s="112" t="b">
        <v>0</v>
      </c>
      <c r="F1325" s="112" t="b">
        <v>0</v>
      </c>
      <c r="G1325" s="112" t="b">
        <v>0</v>
      </c>
    </row>
    <row r="1326" spans="1:7" ht="15">
      <c r="A1326" s="112" t="s">
        <v>4396</v>
      </c>
      <c r="B1326" s="112">
        <v>2</v>
      </c>
      <c r="C1326" s="117">
        <v>0.00028920854220742794</v>
      </c>
      <c r="D1326" s="112" t="s">
        <v>4760</v>
      </c>
      <c r="E1326" s="112" t="b">
        <v>0</v>
      </c>
      <c r="F1326" s="112" t="b">
        <v>0</v>
      </c>
      <c r="G1326" s="112" t="b">
        <v>0</v>
      </c>
    </row>
    <row r="1327" spans="1:7" ht="15">
      <c r="A1327" s="112" t="s">
        <v>4397</v>
      </c>
      <c r="B1327" s="112">
        <v>2</v>
      </c>
      <c r="C1327" s="117">
        <v>0.00028920854220742794</v>
      </c>
      <c r="D1327" s="112" t="s">
        <v>4760</v>
      </c>
      <c r="E1327" s="112" t="b">
        <v>1</v>
      </c>
      <c r="F1327" s="112" t="b">
        <v>0</v>
      </c>
      <c r="G1327" s="112" t="b">
        <v>0</v>
      </c>
    </row>
    <row r="1328" spans="1:7" ht="15">
      <c r="A1328" s="112" t="s">
        <v>4398</v>
      </c>
      <c r="B1328" s="112">
        <v>2</v>
      </c>
      <c r="C1328" s="117">
        <v>0.00028920854220742794</v>
      </c>
      <c r="D1328" s="112" t="s">
        <v>4760</v>
      </c>
      <c r="E1328" s="112" t="b">
        <v>0</v>
      </c>
      <c r="F1328" s="112" t="b">
        <v>0</v>
      </c>
      <c r="G1328" s="112" t="b">
        <v>0</v>
      </c>
    </row>
    <row r="1329" spans="1:7" ht="15">
      <c r="A1329" s="112" t="s">
        <v>4399</v>
      </c>
      <c r="B1329" s="112">
        <v>2</v>
      </c>
      <c r="C1329" s="117">
        <v>0.00028920854220742794</v>
      </c>
      <c r="D1329" s="112" t="s">
        <v>4760</v>
      </c>
      <c r="E1329" s="112" t="b">
        <v>0</v>
      </c>
      <c r="F1329" s="112" t="b">
        <v>0</v>
      </c>
      <c r="G1329" s="112" t="b">
        <v>0</v>
      </c>
    </row>
    <row r="1330" spans="1:7" ht="15">
      <c r="A1330" s="112" t="s">
        <v>4400</v>
      </c>
      <c r="B1330" s="112">
        <v>2</v>
      </c>
      <c r="C1330" s="117">
        <v>0.00028920854220742794</v>
      </c>
      <c r="D1330" s="112" t="s">
        <v>4760</v>
      </c>
      <c r="E1330" s="112" t="b">
        <v>1</v>
      </c>
      <c r="F1330" s="112" t="b">
        <v>0</v>
      </c>
      <c r="G1330" s="112" t="b">
        <v>0</v>
      </c>
    </row>
    <row r="1331" spans="1:7" ht="15">
      <c r="A1331" s="112" t="s">
        <v>4401</v>
      </c>
      <c r="B1331" s="112">
        <v>2</v>
      </c>
      <c r="C1331" s="117">
        <v>0.00028920854220742794</v>
      </c>
      <c r="D1331" s="112" t="s">
        <v>4760</v>
      </c>
      <c r="E1331" s="112" t="b">
        <v>0</v>
      </c>
      <c r="F1331" s="112" t="b">
        <v>0</v>
      </c>
      <c r="G1331" s="112" t="b">
        <v>0</v>
      </c>
    </row>
    <row r="1332" spans="1:7" ht="15">
      <c r="A1332" s="112" t="s">
        <v>4402</v>
      </c>
      <c r="B1332" s="112">
        <v>2</v>
      </c>
      <c r="C1332" s="117">
        <v>0.00028920854220742794</v>
      </c>
      <c r="D1332" s="112" t="s">
        <v>4760</v>
      </c>
      <c r="E1332" s="112" t="b">
        <v>0</v>
      </c>
      <c r="F1332" s="112" t="b">
        <v>0</v>
      </c>
      <c r="G1332" s="112" t="b">
        <v>0</v>
      </c>
    </row>
    <row r="1333" spans="1:7" ht="15">
      <c r="A1333" s="112" t="s">
        <v>4403</v>
      </c>
      <c r="B1333" s="112">
        <v>2</v>
      </c>
      <c r="C1333" s="117">
        <v>0.00028920854220742794</v>
      </c>
      <c r="D1333" s="112" t="s">
        <v>4760</v>
      </c>
      <c r="E1333" s="112" t="b">
        <v>0</v>
      </c>
      <c r="F1333" s="112" t="b">
        <v>0</v>
      </c>
      <c r="G1333" s="112" t="b">
        <v>0</v>
      </c>
    </row>
    <row r="1334" spans="1:7" ht="15">
      <c r="A1334" s="112" t="s">
        <v>4404</v>
      </c>
      <c r="B1334" s="112">
        <v>2</v>
      </c>
      <c r="C1334" s="117">
        <v>0.00028920854220742794</v>
      </c>
      <c r="D1334" s="112" t="s">
        <v>4760</v>
      </c>
      <c r="E1334" s="112" t="b">
        <v>0</v>
      </c>
      <c r="F1334" s="112" t="b">
        <v>0</v>
      </c>
      <c r="G1334" s="112" t="b">
        <v>0</v>
      </c>
    </row>
    <row r="1335" spans="1:7" ht="15">
      <c r="A1335" s="112" t="s">
        <v>4405</v>
      </c>
      <c r="B1335" s="112">
        <v>2</v>
      </c>
      <c r="C1335" s="117">
        <v>0.00028920854220742794</v>
      </c>
      <c r="D1335" s="112" t="s">
        <v>4760</v>
      </c>
      <c r="E1335" s="112" t="b">
        <v>0</v>
      </c>
      <c r="F1335" s="112" t="b">
        <v>0</v>
      </c>
      <c r="G1335" s="112" t="b">
        <v>0</v>
      </c>
    </row>
    <row r="1336" spans="1:7" ht="15">
      <c r="A1336" s="112" t="s">
        <v>4406</v>
      </c>
      <c r="B1336" s="112">
        <v>2</v>
      </c>
      <c r="C1336" s="117">
        <v>0.00028920854220742794</v>
      </c>
      <c r="D1336" s="112" t="s">
        <v>4760</v>
      </c>
      <c r="E1336" s="112" t="b">
        <v>0</v>
      </c>
      <c r="F1336" s="112" t="b">
        <v>0</v>
      </c>
      <c r="G1336" s="112" t="b">
        <v>0</v>
      </c>
    </row>
    <row r="1337" spans="1:7" ht="15">
      <c r="A1337" s="112" t="s">
        <v>4407</v>
      </c>
      <c r="B1337" s="112">
        <v>2</v>
      </c>
      <c r="C1337" s="117">
        <v>0.00028920854220742794</v>
      </c>
      <c r="D1337" s="112" t="s">
        <v>4760</v>
      </c>
      <c r="E1337" s="112" t="b">
        <v>0</v>
      </c>
      <c r="F1337" s="112" t="b">
        <v>0</v>
      </c>
      <c r="G1337" s="112" t="b">
        <v>0</v>
      </c>
    </row>
    <row r="1338" spans="1:7" ht="15">
      <c r="A1338" s="112" t="s">
        <v>4408</v>
      </c>
      <c r="B1338" s="112">
        <v>2</v>
      </c>
      <c r="C1338" s="117">
        <v>0.00028920854220742794</v>
      </c>
      <c r="D1338" s="112" t="s">
        <v>4760</v>
      </c>
      <c r="E1338" s="112" t="b">
        <v>0</v>
      </c>
      <c r="F1338" s="112" t="b">
        <v>0</v>
      </c>
      <c r="G1338" s="112" t="b">
        <v>0</v>
      </c>
    </row>
    <row r="1339" spans="1:7" ht="15">
      <c r="A1339" s="112" t="s">
        <v>4409</v>
      </c>
      <c r="B1339" s="112">
        <v>2</v>
      </c>
      <c r="C1339" s="117">
        <v>0.00028920854220742794</v>
      </c>
      <c r="D1339" s="112" t="s">
        <v>4760</v>
      </c>
      <c r="E1339" s="112" t="b">
        <v>0</v>
      </c>
      <c r="F1339" s="112" t="b">
        <v>0</v>
      </c>
      <c r="G1339" s="112" t="b">
        <v>0</v>
      </c>
    </row>
    <row r="1340" spans="1:7" ht="15">
      <c r="A1340" s="112" t="s">
        <v>4410</v>
      </c>
      <c r="B1340" s="112">
        <v>2</v>
      </c>
      <c r="C1340" s="117">
        <v>0.00028920854220742794</v>
      </c>
      <c r="D1340" s="112" t="s">
        <v>4760</v>
      </c>
      <c r="E1340" s="112" t="b">
        <v>0</v>
      </c>
      <c r="F1340" s="112" t="b">
        <v>0</v>
      </c>
      <c r="G1340" s="112" t="b">
        <v>0</v>
      </c>
    </row>
    <row r="1341" spans="1:7" ht="15">
      <c r="A1341" s="112" t="s">
        <v>4411</v>
      </c>
      <c r="B1341" s="112">
        <v>2</v>
      </c>
      <c r="C1341" s="117">
        <v>0.00028920854220742794</v>
      </c>
      <c r="D1341" s="112" t="s">
        <v>4760</v>
      </c>
      <c r="E1341" s="112" t="b">
        <v>0</v>
      </c>
      <c r="F1341" s="112" t="b">
        <v>0</v>
      </c>
      <c r="G1341" s="112" t="b">
        <v>0</v>
      </c>
    </row>
    <row r="1342" spans="1:7" ht="15">
      <c r="A1342" s="112" t="s">
        <v>4412</v>
      </c>
      <c r="B1342" s="112">
        <v>2</v>
      </c>
      <c r="C1342" s="117">
        <v>0.00028920854220742794</v>
      </c>
      <c r="D1342" s="112" t="s">
        <v>4760</v>
      </c>
      <c r="E1342" s="112" t="b">
        <v>0</v>
      </c>
      <c r="F1342" s="112" t="b">
        <v>0</v>
      </c>
      <c r="G1342" s="112" t="b">
        <v>0</v>
      </c>
    </row>
    <row r="1343" spans="1:7" ht="15">
      <c r="A1343" s="112" t="s">
        <v>4413</v>
      </c>
      <c r="B1343" s="112">
        <v>2</v>
      </c>
      <c r="C1343" s="117">
        <v>0.00028920854220742794</v>
      </c>
      <c r="D1343" s="112" t="s">
        <v>4760</v>
      </c>
      <c r="E1343" s="112" t="b">
        <v>0</v>
      </c>
      <c r="F1343" s="112" t="b">
        <v>0</v>
      </c>
      <c r="G1343" s="112" t="b">
        <v>0</v>
      </c>
    </row>
    <row r="1344" spans="1:7" ht="15">
      <c r="A1344" s="112" t="s">
        <v>4414</v>
      </c>
      <c r="B1344" s="112">
        <v>2</v>
      </c>
      <c r="C1344" s="117">
        <v>0.00028920854220742794</v>
      </c>
      <c r="D1344" s="112" t="s">
        <v>4760</v>
      </c>
      <c r="E1344" s="112" t="b">
        <v>0</v>
      </c>
      <c r="F1344" s="112" t="b">
        <v>0</v>
      </c>
      <c r="G1344" s="112" t="b">
        <v>0</v>
      </c>
    </row>
    <row r="1345" spans="1:7" ht="15">
      <c r="A1345" s="112" t="s">
        <v>4415</v>
      </c>
      <c r="B1345" s="112">
        <v>2</v>
      </c>
      <c r="C1345" s="117">
        <v>0.0003333834626952086</v>
      </c>
      <c r="D1345" s="112" t="s">
        <v>4760</v>
      </c>
      <c r="E1345" s="112" t="b">
        <v>0</v>
      </c>
      <c r="F1345" s="112" t="b">
        <v>0</v>
      </c>
      <c r="G1345" s="112" t="b">
        <v>0</v>
      </c>
    </row>
    <row r="1346" spans="1:7" ht="15">
      <c r="A1346" s="112" t="s">
        <v>4416</v>
      </c>
      <c r="B1346" s="112">
        <v>2</v>
      </c>
      <c r="C1346" s="117">
        <v>0.00028920854220742794</v>
      </c>
      <c r="D1346" s="112" t="s">
        <v>4760</v>
      </c>
      <c r="E1346" s="112" t="b">
        <v>0</v>
      </c>
      <c r="F1346" s="112" t="b">
        <v>0</v>
      </c>
      <c r="G1346" s="112" t="b">
        <v>0</v>
      </c>
    </row>
    <row r="1347" spans="1:7" ht="15">
      <c r="A1347" s="112" t="s">
        <v>4417</v>
      </c>
      <c r="B1347" s="112">
        <v>2</v>
      </c>
      <c r="C1347" s="117">
        <v>0.00028920854220742794</v>
      </c>
      <c r="D1347" s="112" t="s">
        <v>4760</v>
      </c>
      <c r="E1347" s="112" t="b">
        <v>0</v>
      </c>
      <c r="F1347" s="112" t="b">
        <v>0</v>
      </c>
      <c r="G1347" s="112" t="b">
        <v>0</v>
      </c>
    </row>
    <row r="1348" spans="1:7" ht="15">
      <c r="A1348" s="112" t="s">
        <v>4418</v>
      </c>
      <c r="B1348" s="112">
        <v>2</v>
      </c>
      <c r="C1348" s="117">
        <v>0.00028920854220742794</v>
      </c>
      <c r="D1348" s="112" t="s">
        <v>4760</v>
      </c>
      <c r="E1348" s="112" t="b">
        <v>0</v>
      </c>
      <c r="F1348" s="112" t="b">
        <v>0</v>
      </c>
      <c r="G1348" s="112" t="b">
        <v>0</v>
      </c>
    </row>
    <row r="1349" spans="1:7" ht="15">
      <c r="A1349" s="112" t="s">
        <v>4419</v>
      </c>
      <c r="B1349" s="112">
        <v>2</v>
      </c>
      <c r="C1349" s="117">
        <v>0.00028920854220742794</v>
      </c>
      <c r="D1349" s="112" t="s">
        <v>4760</v>
      </c>
      <c r="E1349" s="112" t="b">
        <v>0</v>
      </c>
      <c r="F1349" s="112" t="b">
        <v>0</v>
      </c>
      <c r="G1349" s="112" t="b">
        <v>0</v>
      </c>
    </row>
    <row r="1350" spans="1:7" ht="15">
      <c r="A1350" s="112" t="s">
        <v>4420</v>
      </c>
      <c r="B1350" s="112">
        <v>2</v>
      </c>
      <c r="C1350" s="117">
        <v>0.00028920854220742794</v>
      </c>
      <c r="D1350" s="112" t="s">
        <v>4760</v>
      </c>
      <c r="E1350" s="112" t="b">
        <v>0</v>
      </c>
      <c r="F1350" s="112" t="b">
        <v>0</v>
      </c>
      <c r="G1350" s="112" t="b">
        <v>0</v>
      </c>
    </row>
    <row r="1351" spans="1:7" ht="15">
      <c r="A1351" s="112" t="s">
        <v>4421</v>
      </c>
      <c r="B1351" s="112">
        <v>2</v>
      </c>
      <c r="C1351" s="117">
        <v>0.00028920854220742794</v>
      </c>
      <c r="D1351" s="112" t="s">
        <v>4760</v>
      </c>
      <c r="E1351" s="112" t="b">
        <v>0</v>
      </c>
      <c r="F1351" s="112" t="b">
        <v>0</v>
      </c>
      <c r="G1351" s="112" t="b">
        <v>0</v>
      </c>
    </row>
    <row r="1352" spans="1:7" ht="15">
      <c r="A1352" s="112" t="s">
        <v>4422</v>
      </c>
      <c r="B1352" s="112">
        <v>2</v>
      </c>
      <c r="C1352" s="117">
        <v>0.0003333834626952086</v>
      </c>
      <c r="D1352" s="112" t="s">
        <v>4760</v>
      </c>
      <c r="E1352" s="112" t="b">
        <v>0</v>
      </c>
      <c r="F1352" s="112" t="b">
        <v>0</v>
      </c>
      <c r="G1352" s="112" t="b">
        <v>0</v>
      </c>
    </row>
    <row r="1353" spans="1:7" ht="15">
      <c r="A1353" s="112" t="s">
        <v>4423</v>
      </c>
      <c r="B1353" s="112">
        <v>2</v>
      </c>
      <c r="C1353" s="117">
        <v>0.0003333834626952086</v>
      </c>
      <c r="D1353" s="112" t="s">
        <v>4760</v>
      </c>
      <c r="E1353" s="112" t="b">
        <v>0</v>
      </c>
      <c r="F1353" s="112" t="b">
        <v>0</v>
      </c>
      <c r="G1353" s="112" t="b">
        <v>0</v>
      </c>
    </row>
    <row r="1354" spans="1:7" ht="15">
      <c r="A1354" s="112" t="s">
        <v>4424</v>
      </c>
      <c r="B1354" s="112">
        <v>2</v>
      </c>
      <c r="C1354" s="117">
        <v>0.00028920854220742794</v>
      </c>
      <c r="D1354" s="112" t="s">
        <v>4760</v>
      </c>
      <c r="E1354" s="112" t="b">
        <v>0</v>
      </c>
      <c r="F1354" s="112" t="b">
        <v>0</v>
      </c>
      <c r="G1354" s="112" t="b">
        <v>0</v>
      </c>
    </row>
    <row r="1355" spans="1:7" ht="15">
      <c r="A1355" s="112" t="s">
        <v>4425</v>
      </c>
      <c r="B1355" s="112">
        <v>2</v>
      </c>
      <c r="C1355" s="117">
        <v>0.00028920854220742794</v>
      </c>
      <c r="D1355" s="112" t="s">
        <v>4760</v>
      </c>
      <c r="E1355" s="112" t="b">
        <v>0</v>
      </c>
      <c r="F1355" s="112" t="b">
        <v>0</v>
      </c>
      <c r="G1355" s="112" t="b">
        <v>0</v>
      </c>
    </row>
    <row r="1356" spans="1:7" ht="15">
      <c r="A1356" s="112" t="s">
        <v>4426</v>
      </c>
      <c r="B1356" s="112">
        <v>2</v>
      </c>
      <c r="C1356" s="117">
        <v>0.00028920854220742794</v>
      </c>
      <c r="D1356" s="112" t="s">
        <v>4760</v>
      </c>
      <c r="E1356" s="112" t="b">
        <v>0</v>
      </c>
      <c r="F1356" s="112" t="b">
        <v>0</v>
      </c>
      <c r="G1356" s="112" t="b">
        <v>0</v>
      </c>
    </row>
    <row r="1357" spans="1:7" ht="15">
      <c r="A1357" s="112" t="s">
        <v>4427</v>
      </c>
      <c r="B1357" s="112">
        <v>2</v>
      </c>
      <c r="C1357" s="117">
        <v>0.00028920854220742794</v>
      </c>
      <c r="D1357" s="112" t="s">
        <v>4760</v>
      </c>
      <c r="E1357" s="112" t="b">
        <v>0</v>
      </c>
      <c r="F1357" s="112" t="b">
        <v>0</v>
      </c>
      <c r="G1357" s="112" t="b">
        <v>0</v>
      </c>
    </row>
    <row r="1358" spans="1:7" ht="15">
      <c r="A1358" s="112" t="s">
        <v>4428</v>
      </c>
      <c r="B1358" s="112">
        <v>2</v>
      </c>
      <c r="C1358" s="117">
        <v>0.00028920854220742794</v>
      </c>
      <c r="D1358" s="112" t="s">
        <v>4760</v>
      </c>
      <c r="E1358" s="112" t="b">
        <v>0</v>
      </c>
      <c r="F1358" s="112" t="b">
        <v>0</v>
      </c>
      <c r="G1358" s="112" t="b">
        <v>0</v>
      </c>
    </row>
    <row r="1359" spans="1:7" ht="15">
      <c r="A1359" s="112" t="s">
        <v>4429</v>
      </c>
      <c r="B1359" s="112">
        <v>2</v>
      </c>
      <c r="C1359" s="117">
        <v>0.0003333834626952086</v>
      </c>
      <c r="D1359" s="112" t="s">
        <v>4760</v>
      </c>
      <c r="E1359" s="112" t="b">
        <v>0</v>
      </c>
      <c r="F1359" s="112" t="b">
        <v>0</v>
      </c>
      <c r="G1359" s="112" t="b">
        <v>0</v>
      </c>
    </row>
    <row r="1360" spans="1:7" ht="15">
      <c r="A1360" s="112" t="s">
        <v>4430</v>
      </c>
      <c r="B1360" s="112">
        <v>2</v>
      </c>
      <c r="C1360" s="117">
        <v>0.0003333834626952086</v>
      </c>
      <c r="D1360" s="112" t="s">
        <v>4760</v>
      </c>
      <c r="E1360" s="112" t="b">
        <v>0</v>
      </c>
      <c r="F1360" s="112" t="b">
        <v>0</v>
      </c>
      <c r="G1360" s="112" t="b">
        <v>0</v>
      </c>
    </row>
    <row r="1361" spans="1:7" ht="15">
      <c r="A1361" s="112" t="s">
        <v>4431</v>
      </c>
      <c r="B1361" s="112">
        <v>2</v>
      </c>
      <c r="C1361" s="117">
        <v>0.0003333834626952086</v>
      </c>
      <c r="D1361" s="112" t="s">
        <v>4760</v>
      </c>
      <c r="E1361" s="112" t="b">
        <v>0</v>
      </c>
      <c r="F1361" s="112" t="b">
        <v>0</v>
      </c>
      <c r="G1361" s="112" t="b">
        <v>0</v>
      </c>
    </row>
    <row r="1362" spans="1:7" ht="15">
      <c r="A1362" s="112" t="s">
        <v>4432</v>
      </c>
      <c r="B1362" s="112">
        <v>2</v>
      </c>
      <c r="C1362" s="117">
        <v>0.00028920854220742794</v>
      </c>
      <c r="D1362" s="112" t="s">
        <v>4760</v>
      </c>
      <c r="E1362" s="112" t="b">
        <v>0</v>
      </c>
      <c r="F1362" s="112" t="b">
        <v>0</v>
      </c>
      <c r="G1362" s="112" t="b">
        <v>0</v>
      </c>
    </row>
    <row r="1363" spans="1:7" ht="15">
      <c r="A1363" s="112" t="s">
        <v>4433</v>
      </c>
      <c r="B1363" s="112">
        <v>2</v>
      </c>
      <c r="C1363" s="117">
        <v>0.00028920854220742794</v>
      </c>
      <c r="D1363" s="112" t="s">
        <v>4760</v>
      </c>
      <c r="E1363" s="112" t="b">
        <v>0</v>
      </c>
      <c r="F1363" s="112" t="b">
        <v>0</v>
      </c>
      <c r="G1363" s="112" t="b">
        <v>0</v>
      </c>
    </row>
    <row r="1364" spans="1:7" ht="15">
      <c r="A1364" s="112" t="s">
        <v>4434</v>
      </c>
      <c r="B1364" s="112">
        <v>2</v>
      </c>
      <c r="C1364" s="117">
        <v>0.00028920854220742794</v>
      </c>
      <c r="D1364" s="112" t="s">
        <v>4760</v>
      </c>
      <c r="E1364" s="112" t="b">
        <v>0</v>
      </c>
      <c r="F1364" s="112" t="b">
        <v>0</v>
      </c>
      <c r="G1364" s="112" t="b">
        <v>0</v>
      </c>
    </row>
    <row r="1365" spans="1:7" ht="15">
      <c r="A1365" s="112" t="s">
        <v>4435</v>
      </c>
      <c r="B1365" s="112">
        <v>2</v>
      </c>
      <c r="C1365" s="117">
        <v>0.00028920854220742794</v>
      </c>
      <c r="D1365" s="112" t="s">
        <v>4760</v>
      </c>
      <c r="E1365" s="112" t="b">
        <v>1</v>
      </c>
      <c r="F1365" s="112" t="b">
        <v>0</v>
      </c>
      <c r="G1365" s="112" t="b">
        <v>0</v>
      </c>
    </row>
    <row r="1366" spans="1:7" ht="15">
      <c r="A1366" s="112" t="s">
        <v>4436</v>
      </c>
      <c r="B1366" s="112">
        <v>2</v>
      </c>
      <c r="C1366" s="117">
        <v>0.0003333834626952086</v>
      </c>
      <c r="D1366" s="112" t="s">
        <v>4760</v>
      </c>
      <c r="E1366" s="112" t="b">
        <v>0</v>
      </c>
      <c r="F1366" s="112" t="b">
        <v>0</v>
      </c>
      <c r="G1366" s="112" t="b">
        <v>0</v>
      </c>
    </row>
    <row r="1367" spans="1:7" ht="15">
      <c r="A1367" s="112" t="s">
        <v>4437</v>
      </c>
      <c r="B1367" s="112">
        <v>2</v>
      </c>
      <c r="C1367" s="117">
        <v>0.00028920854220742794</v>
      </c>
      <c r="D1367" s="112" t="s">
        <v>4760</v>
      </c>
      <c r="E1367" s="112" t="b">
        <v>1</v>
      </c>
      <c r="F1367" s="112" t="b">
        <v>0</v>
      </c>
      <c r="G1367" s="112" t="b">
        <v>0</v>
      </c>
    </row>
    <row r="1368" spans="1:7" ht="15">
      <c r="A1368" s="112" t="s">
        <v>4438</v>
      </c>
      <c r="B1368" s="112">
        <v>2</v>
      </c>
      <c r="C1368" s="117">
        <v>0.00028920854220742794</v>
      </c>
      <c r="D1368" s="112" t="s">
        <v>4760</v>
      </c>
      <c r="E1368" s="112" t="b">
        <v>0</v>
      </c>
      <c r="F1368" s="112" t="b">
        <v>0</v>
      </c>
      <c r="G1368" s="112" t="b">
        <v>0</v>
      </c>
    </row>
    <row r="1369" spans="1:7" ht="15">
      <c r="A1369" s="112" t="s">
        <v>4439</v>
      </c>
      <c r="B1369" s="112">
        <v>2</v>
      </c>
      <c r="C1369" s="117">
        <v>0.00028920854220742794</v>
      </c>
      <c r="D1369" s="112" t="s">
        <v>4760</v>
      </c>
      <c r="E1369" s="112" t="b">
        <v>0</v>
      </c>
      <c r="F1369" s="112" t="b">
        <v>0</v>
      </c>
      <c r="G1369" s="112" t="b">
        <v>0</v>
      </c>
    </row>
    <row r="1370" spans="1:7" ht="15">
      <c r="A1370" s="112" t="s">
        <v>4440</v>
      </c>
      <c r="B1370" s="112">
        <v>2</v>
      </c>
      <c r="C1370" s="117">
        <v>0.0003333834626952086</v>
      </c>
      <c r="D1370" s="112" t="s">
        <v>4760</v>
      </c>
      <c r="E1370" s="112" t="b">
        <v>0</v>
      </c>
      <c r="F1370" s="112" t="b">
        <v>0</v>
      </c>
      <c r="G1370" s="112" t="b">
        <v>0</v>
      </c>
    </row>
    <row r="1371" spans="1:7" ht="15">
      <c r="A1371" s="112" t="s">
        <v>4441</v>
      </c>
      <c r="B1371" s="112">
        <v>2</v>
      </c>
      <c r="C1371" s="117">
        <v>0.0003333834626952086</v>
      </c>
      <c r="D1371" s="112" t="s">
        <v>4760</v>
      </c>
      <c r="E1371" s="112" t="b">
        <v>0</v>
      </c>
      <c r="F1371" s="112" t="b">
        <v>0</v>
      </c>
      <c r="G1371" s="112" t="b">
        <v>0</v>
      </c>
    </row>
    <row r="1372" spans="1:7" ht="15">
      <c r="A1372" s="112" t="s">
        <v>4442</v>
      </c>
      <c r="B1372" s="112">
        <v>2</v>
      </c>
      <c r="C1372" s="117">
        <v>0.0003333834626952086</v>
      </c>
      <c r="D1372" s="112" t="s">
        <v>4760</v>
      </c>
      <c r="E1372" s="112" t="b">
        <v>0</v>
      </c>
      <c r="F1372" s="112" t="b">
        <v>0</v>
      </c>
      <c r="G1372" s="112" t="b">
        <v>0</v>
      </c>
    </row>
    <row r="1373" spans="1:7" ht="15">
      <c r="A1373" s="112" t="s">
        <v>4443</v>
      </c>
      <c r="B1373" s="112">
        <v>2</v>
      </c>
      <c r="C1373" s="117">
        <v>0.00028920854220742794</v>
      </c>
      <c r="D1373" s="112" t="s">
        <v>4760</v>
      </c>
      <c r="E1373" s="112" t="b">
        <v>0</v>
      </c>
      <c r="F1373" s="112" t="b">
        <v>0</v>
      </c>
      <c r="G1373" s="112" t="b">
        <v>0</v>
      </c>
    </row>
    <row r="1374" spans="1:7" ht="15">
      <c r="A1374" s="112" t="s">
        <v>4444</v>
      </c>
      <c r="B1374" s="112">
        <v>2</v>
      </c>
      <c r="C1374" s="117">
        <v>0.00028920854220742794</v>
      </c>
      <c r="D1374" s="112" t="s">
        <v>4760</v>
      </c>
      <c r="E1374" s="112" t="b">
        <v>0</v>
      </c>
      <c r="F1374" s="112" t="b">
        <v>0</v>
      </c>
      <c r="G1374" s="112" t="b">
        <v>0</v>
      </c>
    </row>
    <row r="1375" spans="1:7" ht="15">
      <c r="A1375" s="112" t="s">
        <v>4445</v>
      </c>
      <c r="B1375" s="112">
        <v>2</v>
      </c>
      <c r="C1375" s="117">
        <v>0.00028920854220742794</v>
      </c>
      <c r="D1375" s="112" t="s">
        <v>4760</v>
      </c>
      <c r="E1375" s="112" t="b">
        <v>0</v>
      </c>
      <c r="F1375" s="112" t="b">
        <v>0</v>
      </c>
      <c r="G1375" s="112" t="b">
        <v>0</v>
      </c>
    </row>
    <row r="1376" spans="1:7" ht="15">
      <c r="A1376" s="112" t="s">
        <v>4446</v>
      </c>
      <c r="B1376" s="112">
        <v>2</v>
      </c>
      <c r="C1376" s="117">
        <v>0.00028920854220742794</v>
      </c>
      <c r="D1376" s="112" t="s">
        <v>4760</v>
      </c>
      <c r="E1376" s="112" t="b">
        <v>0</v>
      </c>
      <c r="F1376" s="112" t="b">
        <v>0</v>
      </c>
      <c r="G1376" s="112" t="b">
        <v>0</v>
      </c>
    </row>
    <row r="1377" spans="1:7" ht="15">
      <c r="A1377" s="112" t="s">
        <v>4447</v>
      </c>
      <c r="B1377" s="112">
        <v>2</v>
      </c>
      <c r="C1377" s="117">
        <v>0.00028920854220742794</v>
      </c>
      <c r="D1377" s="112" t="s">
        <v>4760</v>
      </c>
      <c r="E1377" s="112" t="b">
        <v>0</v>
      </c>
      <c r="F1377" s="112" t="b">
        <v>0</v>
      </c>
      <c r="G1377" s="112" t="b">
        <v>0</v>
      </c>
    </row>
    <row r="1378" spans="1:7" ht="15">
      <c r="A1378" s="112" t="s">
        <v>4448</v>
      </c>
      <c r="B1378" s="112">
        <v>2</v>
      </c>
      <c r="C1378" s="117">
        <v>0.00028920854220742794</v>
      </c>
      <c r="D1378" s="112" t="s">
        <v>4760</v>
      </c>
      <c r="E1378" s="112" t="b">
        <v>0</v>
      </c>
      <c r="F1378" s="112" t="b">
        <v>0</v>
      </c>
      <c r="G1378" s="112" t="b">
        <v>0</v>
      </c>
    </row>
    <row r="1379" spans="1:7" ht="15">
      <c r="A1379" s="112" t="s">
        <v>4449</v>
      </c>
      <c r="B1379" s="112">
        <v>2</v>
      </c>
      <c r="C1379" s="117">
        <v>0.00028920854220742794</v>
      </c>
      <c r="D1379" s="112" t="s">
        <v>4760</v>
      </c>
      <c r="E1379" s="112" t="b">
        <v>0</v>
      </c>
      <c r="F1379" s="112" t="b">
        <v>0</v>
      </c>
      <c r="G1379" s="112" t="b">
        <v>0</v>
      </c>
    </row>
    <row r="1380" spans="1:7" ht="15">
      <c r="A1380" s="112" t="s">
        <v>4450</v>
      </c>
      <c r="B1380" s="112">
        <v>2</v>
      </c>
      <c r="C1380" s="117">
        <v>0.00028920854220742794</v>
      </c>
      <c r="D1380" s="112" t="s">
        <v>4760</v>
      </c>
      <c r="E1380" s="112" t="b">
        <v>0</v>
      </c>
      <c r="F1380" s="112" t="b">
        <v>0</v>
      </c>
      <c r="G1380" s="112" t="b">
        <v>0</v>
      </c>
    </row>
    <row r="1381" spans="1:7" ht="15">
      <c r="A1381" s="112" t="s">
        <v>4451</v>
      </c>
      <c r="B1381" s="112">
        <v>2</v>
      </c>
      <c r="C1381" s="117">
        <v>0.00028920854220742794</v>
      </c>
      <c r="D1381" s="112" t="s">
        <v>4760</v>
      </c>
      <c r="E1381" s="112" t="b">
        <v>0</v>
      </c>
      <c r="F1381" s="112" t="b">
        <v>0</v>
      </c>
      <c r="G1381" s="112" t="b">
        <v>0</v>
      </c>
    </row>
    <row r="1382" spans="1:7" ht="15">
      <c r="A1382" s="112" t="s">
        <v>4452</v>
      </c>
      <c r="B1382" s="112">
        <v>2</v>
      </c>
      <c r="C1382" s="117">
        <v>0.00028920854220742794</v>
      </c>
      <c r="D1382" s="112" t="s">
        <v>4760</v>
      </c>
      <c r="E1382" s="112" t="b">
        <v>0</v>
      </c>
      <c r="F1382" s="112" t="b">
        <v>0</v>
      </c>
      <c r="G1382" s="112" t="b">
        <v>0</v>
      </c>
    </row>
    <row r="1383" spans="1:7" ht="15">
      <c r="A1383" s="112" t="s">
        <v>4453</v>
      </c>
      <c r="B1383" s="112">
        <v>2</v>
      </c>
      <c r="C1383" s="117">
        <v>0.00028920854220742794</v>
      </c>
      <c r="D1383" s="112" t="s">
        <v>4760</v>
      </c>
      <c r="E1383" s="112" t="b">
        <v>0</v>
      </c>
      <c r="F1383" s="112" t="b">
        <v>0</v>
      </c>
      <c r="G1383" s="112" t="b">
        <v>0</v>
      </c>
    </row>
    <row r="1384" spans="1:7" ht="15">
      <c r="A1384" s="112" t="s">
        <v>4454</v>
      </c>
      <c r="B1384" s="112">
        <v>2</v>
      </c>
      <c r="C1384" s="117">
        <v>0.00028920854220742794</v>
      </c>
      <c r="D1384" s="112" t="s">
        <v>4760</v>
      </c>
      <c r="E1384" s="112" t="b">
        <v>0</v>
      </c>
      <c r="F1384" s="112" t="b">
        <v>0</v>
      </c>
      <c r="G1384" s="112" t="b">
        <v>0</v>
      </c>
    </row>
    <row r="1385" spans="1:7" ht="15">
      <c r="A1385" s="112" t="s">
        <v>4455</v>
      </c>
      <c r="B1385" s="112">
        <v>2</v>
      </c>
      <c r="C1385" s="117">
        <v>0.00028920854220742794</v>
      </c>
      <c r="D1385" s="112" t="s">
        <v>4760</v>
      </c>
      <c r="E1385" s="112" t="b">
        <v>0</v>
      </c>
      <c r="F1385" s="112" t="b">
        <v>0</v>
      </c>
      <c r="G1385" s="112" t="b">
        <v>0</v>
      </c>
    </row>
    <row r="1386" spans="1:7" ht="15">
      <c r="A1386" s="112" t="s">
        <v>4456</v>
      </c>
      <c r="B1386" s="112">
        <v>2</v>
      </c>
      <c r="C1386" s="117">
        <v>0.00028920854220742794</v>
      </c>
      <c r="D1386" s="112" t="s">
        <v>4760</v>
      </c>
      <c r="E1386" s="112" t="b">
        <v>0</v>
      </c>
      <c r="F1386" s="112" t="b">
        <v>0</v>
      </c>
      <c r="G1386" s="112" t="b">
        <v>0</v>
      </c>
    </row>
    <row r="1387" spans="1:7" ht="15">
      <c r="A1387" s="112" t="s">
        <v>4457</v>
      </c>
      <c r="B1387" s="112">
        <v>2</v>
      </c>
      <c r="C1387" s="117">
        <v>0.00028920854220742794</v>
      </c>
      <c r="D1387" s="112" t="s">
        <v>4760</v>
      </c>
      <c r="E1387" s="112" t="b">
        <v>0</v>
      </c>
      <c r="F1387" s="112" t="b">
        <v>0</v>
      </c>
      <c r="G1387" s="112" t="b">
        <v>0</v>
      </c>
    </row>
    <row r="1388" spans="1:7" ht="15">
      <c r="A1388" s="112" t="s">
        <v>4458</v>
      </c>
      <c r="B1388" s="112">
        <v>2</v>
      </c>
      <c r="C1388" s="117">
        <v>0.00028920854220742794</v>
      </c>
      <c r="D1388" s="112" t="s">
        <v>4760</v>
      </c>
      <c r="E1388" s="112" t="b">
        <v>0</v>
      </c>
      <c r="F1388" s="112" t="b">
        <v>0</v>
      </c>
      <c r="G1388" s="112" t="b">
        <v>0</v>
      </c>
    </row>
    <row r="1389" spans="1:7" ht="15">
      <c r="A1389" s="112" t="s">
        <v>4459</v>
      </c>
      <c r="B1389" s="112">
        <v>2</v>
      </c>
      <c r="C1389" s="117">
        <v>0.00028920854220742794</v>
      </c>
      <c r="D1389" s="112" t="s">
        <v>4760</v>
      </c>
      <c r="E1389" s="112" t="b">
        <v>0</v>
      </c>
      <c r="F1389" s="112" t="b">
        <v>1</v>
      </c>
      <c r="G1389" s="112" t="b">
        <v>0</v>
      </c>
    </row>
    <row r="1390" spans="1:7" ht="15">
      <c r="A1390" s="112" t="s">
        <v>4460</v>
      </c>
      <c r="B1390" s="112">
        <v>2</v>
      </c>
      <c r="C1390" s="117">
        <v>0.00028920854220742794</v>
      </c>
      <c r="D1390" s="112" t="s">
        <v>4760</v>
      </c>
      <c r="E1390" s="112" t="b">
        <v>0</v>
      </c>
      <c r="F1390" s="112" t="b">
        <v>0</v>
      </c>
      <c r="G1390" s="112" t="b">
        <v>0</v>
      </c>
    </row>
    <row r="1391" spans="1:7" ht="15">
      <c r="A1391" s="112" t="s">
        <v>4461</v>
      </c>
      <c r="B1391" s="112">
        <v>2</v>
      </c>
      <c r="C1391" s="117">
        <v>0.00028920854220742794</v>
      </c>
      <c r="D1391" s="112" t="s">
        <v>4760</v>
      </c>
      <c r="E1391" s="112" t="b">
        <v>0</v>
      </c>
      <c r="F1391" s="112" t="b">
        <v>0</v>
      </c>
      <c r="G1391" s="112" t="b">
        <v>0</v>
      </c>
    </row>
    <row r="1392" spans="1:7" ht="15">
      <c r="A1392" s="112" t="s">
        <v>4462</v>
      </c>
      <c r="B1392" s="112">
        <v>2</v>
      </c>
      <c r="C1392" s="117">
        <v>0.00028920854220742794</v>
      </c>
      <c r="D1392" s="112" t="s">
        <v>4760</v>
      </c>
      <c r="E1392" s="112" t="b">
        <v>1</v>
      </c>
      <c r="F1392" s="112" t="b">
        <v>0</v>
      </c>
      <c r="G1392" s="112" t="b">
        <v>0</v>
      </c>
    </row>
    <row r="1393" spans="1:7" ht="15">
      <c r="A1393" s="112" t="s">
        <v>4463</v>
      </c>
      <c r="B1393" s="112">
        <v>2</v>
      </c>
      <c r="C1393" s="117">
        <v>0.00028920854220742794</v>
      </c>
      <c r="D1393" s="112" t="s">
        <v>4760</v>
      </c>
      <c r="E1393" s="112" t="b">
        <v>0</v>
      </c>
      <c r="F1393" s="112" t="b">
        <v>1</v>
      </c>
      <c r="G1393" s="112" t="b">
        <v>0</v>
      </c>
    </row>
    <row r="1394" spans="1:7" ht="15">
      <c r="A1394" s="112" t="s">
        <v>4464</v>
      </c>
      <c r="B1394" s="112">
        <v>2</v>
      </c>
      <c r="C1394" s="117">
        <v>0.00028920854220742794</v>
      </c>
      <c r="D1394" s="112" t="s">
        <v>4760</v>
      </c>
      <c r="E1394" s="112" t="b">
        <v>0</v>
      </c>
      <c r="F1394" s="112" t="b">
        <v>0</v>
      </c>
      <c r="G1394" s="112" t="b">
        <v>0</v>
      </c>
    </row>
    <row r="1395" spans="1:7" ht="15">
      <c r="A1395" s="112" t="s">
        <v>4465</v>
      </c>
      <c r="B1395" s="112">
        <v>2</v>
      </c>
      <c r="C1395" s="117">
        <v>0.00028920854220742794</v>
      </c>
      <c r="D1395" s="112" t="s">
        <v>4760</v>
      </c>
      <c r="E1395" s="112" t="b">
        <v>0</v>
      </c>
      <c r="F1395" s="112" t="b">
        <v>0</v>
      </c>
      <c r="G1395" s="112" t="b">
        <v>0</v>
      </c>
    </row>
    <row r="1396" spans="1:7" ht="15">
      <c r="A1396" s="112" t="s">
        <v>4466</v>
      </c>
      <c r="B1396" s="112">
        <v>2</v>
      </c>
      <c r="C1396" s="117">
        <v>0.00028920854220742794</v>
      </c>
      <c r="D1396" s="112" t="s">
        <v>4760</v>
      </c>
      <c r="E1396" s="112" t="b">
        <v>0</v>
      </c>
      <c r="F1396" s="112" t="b">
        <v>0</v>
      </c>
      <c r="G1396" s="112" t="b">
        <v>0</v>
      </c>
    </row>
    <row r="1397" spans="1:7" ht="15">
      <c r="A1397" s="112" t="s">
        <v>4467</v>
      </c>
      <c r="B1397" s="112">
        <v>2</v>
      </c>
      <c r="C1397" s="117">
        <v>0.00028920854220742794</v>
      </c>
      <c r="D1397" s="112" t="s">
        <v>4760</v>
      </c>
      <c r="E1397" s="112" t="b">
        <v>0</v>
      </c>
      <c r="F1397" s="112" t="b">
        <v>0</v>
      </c>
      <c r="G1397" s="112" t="b">
        <v>0</v>
      </c>
    </row>
    <row r="1398" spans="1:7" ht="15">
      <c r="A1398" s="112" t="s">
        <v>4468</v>
      </c>
      <c r="B1398" s="112">
        <v>2</v>
      </c>
      <c r="C1398" s="117">
        <v>0.00028920854220742794</v>
      </c>
      <c r="D1398" s="112" t="s">
        <v>4760</v>
      </c>
      <c r="E1398" s="112" t="b">
        <v>0</v>
      </c>
      <c r="F1398" s="112" t="b">
        <v>0</v>
      </c>
      <c r="G1398" s="112" t="b">
        <v>0</v>
      </c>
    </row>
    <row r="1399" spans="1:7" ht="15">
      <c r="A1399" s="112" t="s">
        <v>4469</v>
      </c>
      <c r="B1399" s="112">
        <v>2</v>
      </c>
      <c r="C1399" s="117">
        <v>0.00028920854220742794</v>
      </c>
      <c r="D1399" s="112" t="s">
        <v>4760</v>
      </c>
      <c r="E1399" s="112" t="b">
        <v>1</v>
      </c>
      <c r="F1399" s="112" t="b">
        <v>0</v>
      </c>
      <c r="G1399" s="112" t="b">
        <v>0</v>
      </c>
    </row>
    <row r="1400" spans="1:7" ht="15">
      <c r="A1400" s="112" t="s">
        <v>4470</v>
      </c>
      <c r="B1400" s="112">
        <v>2</v>
      </c>
      <c r="C1400" s="117">
        <v>0.00028920854220742794</v>
      </c>
      <c r="D1400" s="112" t="s">
        <v>4760</v>
      </c>
      <c r="E1400" s="112" t="b">
        <v>0</v>
      </c>
      <c r="F1400" s="112" t="b">
        <v>0</v>
      </c>
      <c r="G1400" s="112" t="b">
        <v>0</v>
      </c>
    </row>
    <row r="1401" spans="1:7" ht="15">
      <c r="A1401" s="112" t="s">
        <v>4471</v>
      </c>
      <c r="B1401" s="112">
        <v>2</v>
      </c>
      <c r="C1401" s="117">
        <v>0.00028920854220742794</v>
      </c>
      <c r="D1401" s="112" t="s">
        <v>4760</v>
      </c>
      <c r="E1401" s="112" t="b">
        <v>0</v>
      </c>
      <c r="F1401" s="112" t="b">
        <v>0</v>
      </c>
      <c r="G1401" s="112" t="b">
        <v>0</v>
      </c>
    </row>
    <row r="1402" spans="1:7" ht="15">
      <c r="A1402" s="112" t="s">
        <v>4472</v>
      </c>
      <c r="B1402" s="112">
        <v>2</v>
      </c>
      <c r="C1402" s="117">
        <v>0.00028920854220742794</v>
      </c>
      <c r="D1402" s="112" t="s">
        <v>4760</v>
      </c>
      <c r="E1402" s="112" t="b">
        <v>0</v>
      </c>
      <c r="F1402" s="112" t="b">
        <v>0</v>
      </c>
      <c r="G1402" s="112" t="b">
        <v>0</v>
      </c>
    </row>
    <row r="1403" spans="1:7" ht="15">
      <c r="A1403" s="112" t="s">
        <v>4473</v>
      </c>
      <c r="B1403" s="112">
        <v>2</v>
      </c>
      <c r="C1403" s="117">
        <v>0.00028920854220742794</v>
      </c>
      <c r="D1403" s="112" t="s">
        <v>4760</v>
      </c>
      <c r="E1403" s="112" t="b">
        <v>0</v>
      </c>
      <c r="F1403" s="112" t="b">
        <v>0</v>
      </c>
      <c r="G1403" s="112" t="b">
        <v>0</v>
      </c>
    </row>
    <row r="1404" spans="1:7" ht="15">
      <c r="A1404" s="112" t="s">
        <v>4474</v>
      </c>
      <c r="B1404" s="112">
        <v>2</v>
      </c>
      <c r="C1404" s="117">
        <v>0.00028920854220742794</v>
      </c>
      <c r="D1404" s="112" t="s">
        <v>4760</v>
      </c>
      <c r="E1404" s="112" t="b">
        <v>0</v>
      </c>
      <c r="F1404" s="112" t="b">
        <v>0</v>
      </c>
      <c r="G1404" s="112" t="b">
        <v>0</v>
      </c>
    </row>
    <row r="1405" spans="1:7" ht="15">
      <c r="A1405" s="112" t="s">
        <v>4475</v>
      </c>
      <c r="B1405" s="112">
        <v>2</v>
      </c>
      <c r="C1405" s="117">
        <v>0.00028920854220742794</v>
      </c>
      <c r="D1405" s="112" t="s">
        <v>4760</v>
      </c>
      <c r="E1405" s="112" t="b">
        <v>0</v>
      </c>
      <c r="F1405" s="112" t="b">
        <v>0</v>
      </c>
      <c r="G1405" s="112" t="b">
        <v>0</v>
      </c>
    </row>
    <row r="1406" spans="1:7" ht="15">
      <c r="A1406" s="112" t="s">
        <v>4476</v>
      </c>
      <c r="B1406" s="112">
        <v>2</v>
      </c>
      <c r="C1406" s="117">
        <v>0.00028920854220742794</v>
      </c>
      <c r="D1406" s="112" t="s">
        <v>4760</v>
      </c>
      <c r="E1406" s="112" t="b">
        <v>0</v>
      </c>
      <c r="F1406" s="112" t="b">
        <v>0</v>
      </c>
      <c r="G1406" s="112" t="b">
        <v>0</v>
      </c>
    </row>
    <row r="1407" spans="1:7" ht="15">
      <c r="A1407" s="112" t="s">
        <v>4477</v>
      </c>
      <c r="B1407" s="112">
        <v>2</v>
      </c>
      <c r="C1407" s="117">
        <v>0.00028920854220742794</v>
      </c>
      <c r="D1407" s="112" t="s">
        <v>4760</v>
      </c>
      <c r="E1407" s="112" t="b">
        <v>0</v>
      </c>
      <c r="F1407" s="112" t="b">
        <v>0</v>
      </c>
      <c r="G1407" s="112" t="b">
        <v>0</v>
      </c>
    </row>
    <row r="1408" spans="1:7" ht="15">
      <c r="A1408" s="112" t="s">
        <v>4478</v>
      </c>
      <c r="B1408" s="112">
        <v>2</v>
      </c>
      <c r="C1408" s="117">
        <v>0.00028920854220742794</v>
      </c>
      <c r="D1408" s="112" t="s">
        <v>4760</v>
      </c>
      <c r="E1408" s="112" t="b">
        <v>0</v>
      </c>
      <c r="F1408" s="112" t="b">
        <v>0</v>
      </c>
      <c r="G1408" s="112" t="b">
        <v>0</v>
      </c>
    </row>
    <row r="1409" spans="1:7" ht="15">
      <c r="A1409" s="112" t="s">
        <v>4479</v>
      </c>
      <c r="B1409" s="112">
        <v>2</v>
      </c>
      <c r="C1409" s="117">
        <v>0.00028920854220742794</v>
      </c>
      <c r="D1409" s="112" t="s">
        <v>4760</v>
      </c>
      <c r="E1409" s="112" t="b">
        <v>0</v>
      </c>
      <c r="F1409" s="112" t="b">
        <v>0</v>
      </c>
      <c r="G1409" s="112" t="b">
        <v>0</v>
      </c>
    </row>
    <row r="1410" spans="1:7" ht="15">
      <c r="A1410" s="112" t="s">
        <v>4480</v>
      </c>
      <c r="B1410" s="112">
        <v>2</v>
      </c>
      <c r="C1410" s="117">
        <v>0.00028920854220742794</v>
      </c>
      <c r="D1410" s="112" t="s">
        <v>4760</v>
      </c>
      <c r="E1410" s="112" t="b">
        <v>1</v>
      </c>
      <c r="F1410" s="112" t="b">
        <v>0</v>
      </c>
      <c r="G1410" s="112" t="b">
        <v>0</v>
      </c>
    </row>
    <row r="1411" spans="1:7" ht="15">
      <c r="A1411" s="112" t="s">
        <v>4481</v>
      </c>
      <c r="B1411" s="112">
        <v>2</v>
      </c>
      <c r="C1411" s="117">
        <v>0.0003333834626952086</v>
      </c>
      <c r="D1411" s="112" t="s">
        <v>4760</v>
      </c>
      <c r="E1411" s="112" t="b">
        <v>0</v>
      </c>
      <c r="F1411" s="112" t="b">
        <v>0</v>
      </c>
      <c r="G1411" s="112" t="b">
        <v>0</v>
      </c>
    </row>
    <row r="1412" spans="1:7" ht="15">
      <c r="A1412" s="112" t="s">
        <v>4482</v>
      </c>
      <c r="B1412" s="112">
        <v>2</v>
      </c>
      <c r="C1412" s="117">
        <v>0.0003333834626952086</v>
      </c>
      <c r="D1412" s="112" t="s">
        <v>4760</v>
      </c>
      <c r="E1412" s="112" t="b">
        <v>0</v>
      </c>
      <c r="F1412" s="112" t="b">
        <v>0</v>
      </c>
      <c r="G1412" s="112" t="b">
        <v>0</v>
      </c>
    </row>
    <row r="1413" spans="1:7" ht="15">
      <c r="A1413" s="112" t="s">
        <v>4483</v>
      </c>
      <c r="B1413" s="112">
        <v>2</v>
      </c>
      <c r="C1413" s="117">
        <v>0.00028920854220742794</v>
      </c>
      <c r="D1413" s="112" t="s">
        <v>4760</v>
      </c>
      <c r="E1413" s="112" t="b">
        <v>0</v>
      </c>
      <c r="F1413" s="112" t="b">
        <v>0</v>
      </c>
      <c r="G1413" s="112" t="b">
        <v>0</v>
      </c>
    </row>
    <row r="1414" spans="1:7" ht="15">
      <c r="A1414" s="112" t="s">
        <v>4484</v>
      </c>
      <c r="B1414" s="112">
        <v>2</v>
      </c>
      <c r="C1414" s="117">
        <v>0.00028920854220742794</v>
      </c>
      <c r="D1414" s="112" t="s">
        <v>4760</v>
      </c>
      <c r="E1414" s="112" t="b">
        <v>0</v>
      </c>
      <c r="F1414" s="112" t="b">
        <v>0</v>
      </c>
      <c r="G1414" s="112" t="b">
        <v>0</v>
      </c>
    </row>
    <row r="1415" spans="1:7" ht="15">
      <c r="A1415" s="112" t="s">
        <v>4485</v>
      </c>
      <c r="B1415" s="112">
        <v>2</v>
      </c>
      <c r="C1415" s="117">
        <v>0.0003333834626952086</v>
      </c>
      <c r="D1415" s="112" t="s">
        <v>4760</v>
      </c>
      <c r="E1415" s="112" t="b">
        <v>0</v>
      </c>
      <c r="F1415" s="112" t="b">
        <v>0</v>
      </c>
      <c r="G1415" s="112" t="b">
        <v>0</v>
      </c>
    </row>
    <row r="1416" spans="1:7" ht="15">
      <c r="A1416" s="112" t="s">
        <v>4486</v>
      </c>
      <c r="B1416" s="112">
        <v>2</v>
      </c>
      <c r="C1416" s="117">
        <v>0.00028920854220742794</v>
      </c>
      <c r="D1416" s="112" t="s">
        <v>4760</v>
      </c>
      <c r="E1416" s="112" t="b">
        <v>0</v>
      </c>
      <c r="F1416" s="112" t="b">
        <v>0</v>
      </c>
      <c r="G1416" s="112" t="b">
        <v>0</v>
      </c>
    </row>
    <row r="1417" spans="1:7" ht="15">
      <c r="A1417" s="112" t="s">
        <v>4487</v>
      </c>
      <c r="B1417" s="112">
        <v>2</v>
      </c>
      <c r="C1417" s="117">
        <v>0.00028920854220742794</v>
      </c>
      <c r="D1417" s="112" t="s">
        <v>4760</v>
      </c>
      <c r="E1417" s="112" t="b">
        <v>0</v>
      </c>
      <c r="F1417" s="112" t="b">
        <v>0</v>
      </c>
      <c r="G1417" s="112" t="b">
        <v>0</v>
      </c>
    </row>
    <row r="1418" spans="1:7" ht="15">
      <c r="A1418" s="112" t="s">
        <v>4488</v>
      </c>
      <c r="B1418" s="112">
        <v>2</v>
      </c>
      <c r="C1418" s="117">
        <v>0.00028920854220742794</v>
      </c>
      <c r="D1418" s="112" t="s">
        <v>4760</v>
      </c>
      <c r="E1418" s="112" t="b">
        <v>0</v>
      </c>
      <c r="F1418" s="112" t="b">
        <v>0</v>
      </c>
      <c r="G1418" s="112" t="b">
        <v>0</v>
      </c>
    </row>
    <row r="1419" spans="1:7" ht="15">
      <c r="A1419" s="112" t="s">
        <v>4489</v>
      </c>
      <c r="B1419" s="112">
        <v>2</v>
      </c>
      <c r="C1419" s="117">
        <v>0.00028920854220742794</v>
      </c>
      <c r="D1419" s="112" t="s">
        <v>4760</v>
      </c>
      <c r="E1419" s="112" t="b">
        <v>0</v>
      </c>
      <c r="F1419" s="112" t="b">
        <v>0</v>
      </c>
      <c r="G1419" s="112" t="b">
        <v>0</v>
      </c>
    </row>
    <row r="1420" spans="1:7" ht="15">
      <c r="A1420" s="112" t="s">
        <v>4490</v>
      </c>
      <c r="B1420" s="112">
        <v>2</v>
      </c>
      <c r="C1420" s="117">
        <v>0.00028920854220742794</v>
      </c>
      <c r="D1420" s="112" t="s">
        <v>4760</v>
      </c>
      <c r="E1420" s="112" t="b">
        <v>0</v>
      </c>
      <c r="F1420" s="112" t="b">
        <v>0</v>
      </c>
      <c r="G1420" s="112" t="b">
        <v>0</v>
      </c>
    </row>
    <row r="1421" spans="1:7" ht="15">
      <c r="A1421" s="112" t="s">
        <v>4491</v>
      </c>
      <c r="B1421" s="112">
        <v>2</v>
      </c>
      <c r="C1421" s="117">
        <v>0.00028920854220742794</v>
      </c>
      <c r="D1421" s="112" t="s">
        <v>4760</v>
      </c>
      <c r="E1421" s="112" t="b">
        <v>0</v>
      </c>
      <c r="F1421" s="112" t="b">
        <v>0</v>
      </c>
      <c r="G1421" s="112" t="b">
        <v>0</v>
      </c>
    </row>
    <row r="1422" spans="1:7" ht="15">
      <c r="A1422" s="112" t="s">
        <v>4492</v>
      </c>
      <c r="B1422" s="112">
        <v>2</v>
      </c>
      <c r="C1422" s="117">
        <v>0.00028920854220742794</v>
      </c>
      <c r="D1422" s="112" t="s">
        <v>4760</v>
      </c>
      <c r="E1422" s="112" t="b">
        <v>0</v>
      </c>
      <c r="F1422" s="112" t="b">
        <v>0</v>
      </c>
      <c r="G1422" s="112" t="b">
        <v>0</v>
      </c>
    </row>
    <row r="1423" spans="1:7" ht="15">
      <c r="A1423" s="112" t="s">
        <v>4493</v>
      </c>
      <c r="B1423" s="112">
        <v>2</v>
      </c>
      <c r="C1423" s="117">
        <v>0.00028920854220742794</v>
      </c>
      <c r="D1423" s="112" t="s">
        <v>4760</v>
      </c>
      <c r="E1423" s="112" t="b">
        <v>0</v>
      </c>
      <c r="F1423" s="112" t="b">
        <v>0</v>
      </c>
      <c r="G1423" s="112" t="b">
        <v>0</v>
      </c>
    </row>
    <row r="1424" spans="1:7" ht="15">
      <c r="A1424" s="112" t="s">
        <v>4494</v>
      </c>
      <c r="B1424" s="112">
        <v>2</v>
      </c>
      <c r="C1424" s="117">
        <v>0.00028920854220742794</v>
      </c>
      <c r="D1424" s="112" t="s">
        <v>4760</v>
      </c>
      <c r="E1424" s="112" t="b">
        <v>0</v>
      </c>
      <c r="F1424" s="112" t="b">
        <v>0</v>
      </c>
      <c r="G1424" s="112" t="b">
        <v>0</v>
      </c>
    </row>
    <row r="1425" spans="1:7" ht="15">
      <c r="A1425" s="112" t="s">
        <v>4495</v>
      </c>
      <c r="B1425" s="112">
        <v>2</v>
      </c>
      <c r="C1425" s="117">
        <v>0.00028920854220742794</v>
      </c>
      <c r="D1425" s="112" t="s">
        <v>4760</v>
      </c>
      <c r="E1425" s="112" t="b">
        <v>0</v>
      </c>
      <c r="F1425" s="112" t="b">
        <v>0</v>
      </c>
      <c r="G1425" s="112" t="b">
        <v>0</v>
      </c>
    </row>
    <row r="1426" spans="1:7" ht="15">
      <c r="A1426" s="112" t="s">
        <v>4496</v>
      </c>
      <c r="B1426" s="112">
        <v>2</v>
      </c>
      <c r="C1426" s="117">
        <v>0.00028920854220742794</v>
      </c>
      <c r="D1426" s="112" t="s">
        <v>4760</v>
      </c>
      <c r="E1426" s="112" t="b">
        <v>0</v>
      </c>
      <c r="F1426" s="112" t="b">
        <v>0</v>
      </c>
      <c r="G1426" s="112" t="b">
        <v>0</v>
      </c>
    </row>
    <row r="1427" spans="1:7" ht="15">
      <c r="A1427" s="112" t="s">
        <v>4497</v>
      </c>
      <c r="B1427" s="112">
        <v>2</v>
      </c>
      <c r="C1427" s="117">
        <v>0.00028920854220742794</v>
      </c>
      <c r="D1427" s="112" t="s">
        <v>4760</v>
      </c>
      <c r="E1427" s="112" t="b">
        <v>0</v>
      </c>
      <c r="F1427" s="112" t="b">
        <v>0</v>
      </c>
      <c r="G1427" s="112" t="b">
        <v>0</v>
      </c>
    </row>
    <row r="1428" spans="1:7" ht="15">
      <c r="A1428" s="112" t="s">
        <v>4498</v>
      </c>
      <c r="B1428" s="112">
        <v>2</v>
      </c>
      <c r="C1428" s="117">
        <v>0.00028920854220742794</v>
      </c>
      <c r="D1428" s="112" t="s">
        <v>4760</v>
      </c>
      <c r="E1428" s="112" t="b">
        <v>1</v>
      </c>
      <c r="F1428" s="112" t="b">
        <v>0</v>
      </c>
      <c r="G1428" s="112" t="b">
        <v>0</v>
      </c>
    </row>
    <row r="1429" spans="1:7" ht="15">
      <c r="A1429" s="112" t="s">
        <v>4499</v>
      </c>
      <c r="B1429" s="112">
        <v>2</v>
      </c>
      <c r="C1429" s="117">
        <v>0.00028920854220742794</v>
      </c>
      <c r="D1429" s="112" t="s">
        <v>4760</v>
      </c>
      <c r="E1429" s="112" t="b">
        <v>0</v>
      </c>
      <c r="F1429" s="112" t="b">
        <v>0</v>
      </c>
      <c r="G1429" s="112" t="b">
        <v>0</v>
      </c>
    </row>
    <row r="1430" spans="1:7" ht="15">
      <c r="A1430" s="112" t="s">
        <v>4500</v>
      </c>
      <c r="B1430" s="112">
        <v>2</v>
      </c>
      <c r="C1430" s="117">
        <v>0.00028920854220742794</v>
      </c>
      <c r="D1430" s="112" t="s">
        <v>4760</v>
      </c>
      <c r="E1430" s="112" t="b">
        <v>0</v>
      </c>
      <c r="F1430" s="112" t="b">
        <v>0</v>
      </c>
      <c r="G1430" s="112" t="b">
        <v>0</v>
      </c>
    </row>
    <row r="1431" spans="1:7" ht="15">
      <c r="A1431" s="112" t="s">
        <v>4501</v>
      </c>
      <c r="B1431" s="112">
        <v>2</v>
      </c>
      <c r="C1431" s="117">
        <v>0.00028920854220742794</v>
      </c>
      <c r="D1431" s="112" t="s">
        <v>4760</v>
      </c>
      <c r="E1431" s="112" t="b">
        <v>0</v>
      </c>
      <c r="F1431" s="112" t="b">
        <v>0</v>
      </c>
      <c r="G1431" s="112" t="b">
        <v>0</v>
      </c>
    </row>
    <row r="1432" spans="1:7" ht="15">
      <c r="A1432" s="112" t="s">
        <v>4502</v>
      </c>
      <c r="B1432" s="112">
        <v>2</v>
      </c>
      <c r="C1432" s="117">
        <v>0.00028920854220742794</v>
      </c>
      <c r="D1432" s="112" t="s">
        <v>4760</v>
      </c>
      <c r="E1432" s="112" t="b">
        <v>0</v>
      </c>
      <c r="F1432" s="112" t="b">
        <v>0</v>
      </c>
      <c r="G1432" s="112" t="b">
        <v>0</v>
      </c>
    </row>
    <row r="1433" spans="1:7" ht="15">
      <c r="A1433" s="112" t="s">
        <v>4503</v>
      </c>
      <c r="B1433" s="112">
        <v>2</v>
      </c>
      <c r="C1433" s="117">
        <v>0.00028920854220742794</v>
      </c>
      <c r="D1433" s="112" t="s">
        <v>4760</v>
      </c>
      <c r="E1433" s="112" t="b">
        <v>0</v>
      </c>
      <c r="F1433" s="112" t="b">
        <v>0</v>
      </c>
      <c r="G1433" s="112" t="b">
        <v>0</v>
      </c>
    </row>
    <row r="1434" spans="1:7" ht="15">
      <c r="A1434" s="112" t="s">
        <v>4504</v>
      </c>
      <c r="B1434" s="112">
        <v>2</v>
      </c>
      <c r="C1434" s="117">
        <v>0.00028920854220742794</v>
      </c>
      <c r="D1434" s="112" t="s">
        <v>4760</v>
      </c>
      <c r="E1434" s="112" t="b">
        <v>1</v>
      </c>
      <c r="F1434" s="112" t="b">
        <v>0</v>
      </c>
      <c r="G1434" s="112" t="b">
        <v>0</v>
      </c>
    </row>
    <row r="1435" spans="1:7" ht="15">
      <c r="A1435" s="112" t="s">
        <v>4505</v>
      </c>
      <c r="B1435" s="112">
        <v>2</v>
      </c>
      <c r="C1435" s="117">
        <v>0.00028920854220742794</v>
      </c>
      <c r="D1435" s="112" t="s">
        <v>4760</v>
      </c>
      <c r="E1435" s="112" t="b">
        <v>0</v>
      </c>
      <c r="F1435" s="112" t="b">
        <v>0</v>
      </c>
      <c r="G1435" s="112" t="b">
        <v>0</v>
      </c>
    </row>
    <row r="1436" spans="1:7" ht="15">
      <c r="A1436" s="112" t="s">
        <v>4506</v>
      </c>
      <c r="B1436" s="112">
        <v>2</v>
      </c>
      <c r="C1436" s="117">
        <v>0.00028920854220742794</v>
      </c>
      <c r="D1436" s="112" t="s">
        <v>4760</v>
      </c>
      <c r="E1436" s="112" t="b">
        <v>0</v>
      </c>
      <c r="F1436" s="112" t="b">
        <v>1</v>
      </c>
      <c r="G1436" s="112" t="b">
        <v>0</v>
      </c>
    </row>
    <row r="1437" spans="1:7" ht="15">
      <c r="A1437" s="112" t="s">
        <v>4507</v>
      </c>
      <c r="B1437" s="112">
        <v>2</v>
      </c>
      <c r="C1437" s="117">
        <v>0.00028920854220742794</v>
      </c>
      <c r="D1437" s="112" t="s">
        <v>4760</v>
      </c>
      <c r="E1437" s="112" t="b">
        <v>0</v>
      </c>
      <c r="F1437" s="112" t="b">
        <v>0</v>
      </c>
      <c r="G1437" s="112" t="b">
        <v>0</v>
      </c>
    </row>
    <row r="1438" spans="1:7" ht="15">
      <c r="A1438" s="112" t="s">
        <v>4508</v>
      </c>
      <c r="B1438" s="112">
        <v>2</v>
      </c>
      <c r="C1438" s="117">
        <v>0.00028920854220742794</v>
      </c>
      <c r="D1438" s="112" t="s">
        <v>4760</v>
      </c>
      <c r="E1438" s="112" t="b">
        <v>0</v>
      </c>
      <c r="F1438" s="112" t="b">
        <v>0</v>
      </c>
      <c r="G1438" s="112" t="b">
        <v>0</v>
      </c>
    </row>
    <row r="1439" spans="1:7" ht="15">
      <c r="A1439" s="112" t="s">
        <v>4509</v>
      </c>
      <c r="B1439" s="112">
        <v>2</v>
      </c>
      <c r="C1439" s="117">
        <v>0.00028920854220742794</v>
      </c>
      <c r="D1439" s="112" t="s">
        <v>4760</v>
      </c>
      <c r="E1439" s="112" t="b">
        <v>1</v>
      </c>
      <c r="F1439" s="112" t="b">
        <v>0</v>
      </c>
      <c r="G1439" s="112" t="b">
        <v>0</v>
      </c>
    </row>
    <row r="1440" spans="1:7" ht="15">
      <c r="A1440" s="112" t="s">
        <v>4510</v>
      </c>
      <c r="B1440" s="112">
        <v>2</v>
      </c>
      <c r="C1440" s="117">
        <v>0.00028920854220742794</v>
      </c>
      <c r="D1440" s="112" t="s">
        <v>4760</v>
      </c>
      <c r="E1440" s="112" t="b">
        <v>0</v>
      </c>
      <c r="F1440" s="112" t="b">
        <v>0</v>
      </c>
      <c r="G1440" s="112" t="b">
        <v>0</v>
      </c>
    </row>
    <row r="1441" spans="1:7" ht="15">
      <c r="A1441" s="112" t="s">
        <v>4511</v>
      </c>
      <c r="B1441" s="112">
        <v>2</v>
      </c>
      <c r="C1441" s="117">
        <v>0.00028920854220742794</v>
      </c>
      <c r="D1441" s="112" t="s">
        <v>4760</v>
      </c>
      <c r="E1441" s="112" t="b">
        <v>0</v>
      </c>
      <c r="F1441" s="112" t="b">
        <v>0</v>
      </c>
      <c r="G1441" s="112" t="b">
        <v>0</v>
      </c>
    </row>
    <row r="1442" spans="1:7" ht="15">
      <c r="A1442" s="112" t="s">
        <v>4512</v>
      </c>
      <c r="B1442" s="112">
        <v>2</v>
      </c>
      <c r="C1442" s="117">
        <v>0.00028920854220742794</v>
      </c>
      <c r="D1442" s="112" t="s">
        <v>4760</v>
      </c>
      <c r="E1442" s="112" t="b">
        <v>0</v>
      </c>
      <c r="F1442" s="112" t="b">
        <v>0</v>
      </c>
      <c r="G1442" s="112" t="b">
        <v>0</v>
      </c>
    </row>
    <row r="1443" spans="1:7" ht="15">
      <c r="A1443" s="112" t="s">
        <v>4513</v>
      </c>
      <c r="B1443" s="112">
        <v>2</v>
      </c>
      <c r="C1443" s="117">
        <v>0.00028920854220742794</v>
      </c>
      <c r="D1443" s="112" t="s">
        <v>4760</v>
      </c>
      <c r="E1443" s="112" t="b">
        <v>0</v>
      </c>
      <c r="F1443" s="112" t="b">
        <v>0</v>
      </c>
      <c r="G1443" s="112" t="b">
        <v>0</v>
      </c>
    </row>
    <row r="1444" spans="1:7" ht="15">
      <c r="A1444" s="112" t="s">
        <v>4514</v>
      </c>
      <c r="B1444" s="112">
        <v>2</v>
      </c>
      <c r="C1444" s="117">
        <v>0.00028920854220742794</v>
      </c>
      <c r="D1444" s="112" t="s">
        <v>4760</v>
      </c>
      <c r="E1444" s="112" t="b">
        <v>0</v>
      </c>
      <c r="F1444" s="112" t="b">
        <v>0</v>
      </c>
      <c r="G1444" s="112" t="b">
        <v>0</v>
      </c>
    </row>
    <row r="1445" spans="1:7" ht="15">
      <c r="A1445" s="112" t="s">
        <v>4515</v>
      </c>
      <c r="B1445" s="112">
        <v>2</v>
      </c>
      <c r="C1445" s="117">
        <v>0.0003333834626952086</v>
      </c>
      <c r="D1445" s="112" t="s">
        <v>4760</v>
      </c>
      <c r="E1445" s="112" t="b">
        <v>0</v>
      </c>
      <c r="F1445" s="112" t="b">
        <v>0</v>
      </c>
      <c r="G1445" s="112" t="b">
        <v>0</v>
      </c>
    </row>
    <row r="1446" spans="1:7" ht="15">
      <c r="A1446" s="112" t="s">
        <v>4516</v>
      </c>
      <c r="B1446" s="112">
        <v>2</v>
      </c>
      <c r="C1446" s="117">
        <v>0.00028920854220742794</v>
      </c>
      <c r="D1446" s="112" t="s">
        <v>4760</v>
      </c>
      <c r="E1446" s="112" t="b">
        <v>0</v>
      </c>
      <c r="F1446" s="112" t="b">
        <v>0</v>
      </c>
      <c r="G1446" s="112" t="b">
        <v>0</v>
      </c>
    </row>
    <row r="1447" spans="1:7" ht="15">
      <c r="A1447" s="112" t="s">
        <v>4517</v>
      </c>
      <c r="B1447" s="112">
        <v>2</v>
      </c>
      <c r="C1447" s="117">
        <v>0.00028920854220742794</v>
      </c>
      <c r="D1447" s="112" t="s">
        <v>4760</v>
      </c>
      <c r="E1447" s="112" t="b">
        <v>0</v>
      </c>
      <c r="F1447" s="112" t="b">
        <v>0</v>
      </c>
      <c r="G1447" s="112" t="b">
        <v>0</v>
      </c>
    </row>
    <row r="1448" spans="1:7" ht="15">
      <c r="A1448" s="112" t="s">
        <v>4518</v>
      </c>
      <c r="B1448" s="112">
        <v>2</v>
      </c>
      <c r="C1448" s="117">
        <v>0.00028920854220742794</v>
      </c>
      <c r="D1448" s="112" t="s">
        <v>4760</v>
      </c>
      <c r="E1448" s="112" t="b">
        <v>0</v>
      </c>
      <c r="F1448" s="112" t="b">
        <v>0</v>
      </c>
      <c r="G1448" s="112" t="b">
        <v>0</v>
      </c>
    </row>
    <row r="1449" spans="1:7" ht="15">
      <c r="A1449" s="112" t="s">
        <v>4519</v>
      </c>
      <c r="B1449" s="112">
        <v>2</v>
      </c>
      <c r="C1449" s="117">
        <v>0.00028920854220742794</v>
      </c>
      <c r="D1449" s="112" t="s">
        <v>4760</v>
      </c>
      <c r="E1449" s="112" t="b">
        <v>1</v>
      </c>
      <c r="F1449" s="112" t="b">
        <v>0</v>
      </c>
      <c r="G1449" s="112" t="b">
        <v>0</v>
      </c>
    </row>
    <row r="1450" spans="1:7" ht="15">
      <c r="A1450" s="112" t="s">
        <v>4520</v>
      </c>
      <c r="B1450" s="112">
        <v>2</v>
      </c>
      <c r="C1450" s="117">
        <v>0.00028920854220742794</v>
      </c>
      <c r="D1450" s="112" t="s">
        <v>4760</v>
      </c>
      <c r="E1450" s="112" t="b">
        <v>0</v>
      </c>
      <c r="F1450" s="112" t="b">
        <v>1</v>
      </c>
      <c r="G1450" s="112" t="b">
        <v>0</v>
      </c>
    </row>
    <row r="1451" spans="1:7" ht="15">
      <c r="A1451" s="112" t="s">
        <v>4521</v>
      </c>
      <c r="B1451" s="112">
        <v>2</v>
      </c>
      <c r="C1451" s="117">
        <v>0.00028920854220742794</v>
      </c>
      <c r="D1451" s="112" t="s">
        <v>4760</v>
      </c>
      <c r="E1451" s="112" t="b">
        <v>0</v>
      </c>
      <c r="F1451" s="112" t="b">
        <v>0</v>
      </c>
      <c r="G1451" s="112" t="b">
        <v>0</v>
      </c>
    </row>
    <row r="1452" spans="1:7" ht="15">
      <c r="A1452" s="112" t="s">
        <v>4522</v>
      </c>
      <c r="B1452" s="112">
        <v>2</v>
      </c>
      <c r="C1452" s="117">
        <v>0.00028920854220742794</v>
      </c>
      <c r="D1452" s="112" t="s">
        <v>4760</v>
      </c>
      <c r="E1452" s="112" t="b">
        <v>0</v>
      </c>
      <c r="F1452" s="112" t="b">
        <v>1</v>
      </c>
      <c r="G1452" s="112" t="b">
        <v>0</v>
      </c>
    </row>
    <row r="1453" spans="1:7" ht="15">
      <c r="A1453" s="112" t="s">
        <v>4523</v>
      </c>
      <c r="B1453" s="112">
        <v>2</v>
      </c>
      <c r="C1453" s="117">
        <v>0.00028920854220742794</v>
      </c>
      <c r="D1453" s="112" t="s">
        <v>4760</v>
      </c>
      <c r="E1453" s="112" t="b">
        <v>0</v>
      </c>
      <c r="F1453" s="112" t="b">
        <v>0</v>
      </c>
      <c r="G1453" s="112" t="b">
        <v>0</v>
      </c>
    </row>
    <row r="1454" spans="1:7" ht="15">
      <c r="A1454" s="112" t="s">
        <v>4524</v>
      </c>
      <c r="B1454" s="112">
        <v>2</v>
      </c>
      <c r="C1454" s="117">
        <v>0.00028920854220742794</v>
      </c>
      <c r="D1454" s="112" t="s">
        <v>4760</v>
      </c>
      <c r="E1454" s="112" t="b">
        <v>0</v>
      </c>
      <c r="F1454" s="112" t="b">
        <v>0</v>
      </c>
      <c r="G1454" s="112" t="b">
        <v>0</v>
      </c>
    </row>
    <row r="1455" spans="1:7" ht="15">
      <c r="A1455" s="112" t="s">
        <v>4525</v>
      </c>
      <c r="B1455" s="112">
        <v>2</v>
      </c>
      <c r="C1455" s="117">
        <v>0.00028920854220742794</v>
      </c>
      <c r="D1455" s="112" t="s">
        <v>4760</v>
      </c>
      <c r="E1455" s="112" t="b">
        <v>0</v>
      </c>
      <c r="F1455" s="112" t="b">
        <v>0</v>
      </c>
      <c r="G1455" s="112" t="b">
        <v>0</v>
      </c>
    </row>
    <row r="1456" spans="1:7" ht="15">
      <c r="A1456" s="112" t="s">
        <v>4526</v>
      </c>
      <c r="B1456" s="112">
        <v>2</v>
      </c>
      <c r="C1456" s="117">
        <v>0.00028920854220742794</v>
      </c>
      <c r="D1456" s="112" t="s">
        <v>4760</v>
      </c>
      <c r="E1456" s="112" t="b">
        <v>0</v>
      </c>
      <c r="F1456" s="112" t="b">
        <v>0</v>
      </c>
      <c r="G1456" s="112" t="b">
        <v>0</v>
      </c>
    </row>
    <row r="1457" spans="1:7" ht="15">
      <c r="A1457" s="112" t="s">
        <v>4527</v>
      </c>
      <c r="B1457" s="112">
        <v>2</v>
      </c>
      <c r="C1457" s="117">
        <v>0.00028920854220742794</v>
      </c>
      <c r="D1457" s="112" t="s">
        <v>4760</v>
      </c>
      <c r="E1457" s="112" t="b">
        <v>0</v>
      </c>
      <c r="F1457" s="112" t="b">
        <v>0</v>
      </c>
      <c r="G1457" s="112" t="b">
        <v>0</v>
      </c>
    </row>
    <row r="1458" spans="1:7" ht="15">
      <c r="A1458" s="112" t="s">
        <v>4528</v>
      </c>
      <c r="B1458" s="112">
        <v>2</v>
      </c>
      <c r="C1458" s="117">
        <v>0.0003333834626952086</v>
      </c>
      <c r="D1458" s="112" t="s">
        <v>4760</v>
      </c>
      <c r="E1458" s="112" t="b">
        <v>0</v>
      </c>
      <c r="F1458" s="112" t="b">
        <v>0</v>
      </c>
      <c r="G1458" s="112" t="b">
        <v>0</v>
      </c>
    </row>
    <row r="1459" spans="1:7" ht="15">
      <c r="A1459" s="112" t="s">
        <v>4529</v>
      </c>
      <c r="B1459" s="112">
        <v>2</v>
      </c>
      <c r="C1459" s="117">
        <v>0.0003333834626952086</v>
      </c>
      <c r="D1459" s="112" t="s">
        <v>4760</v>
      </c>
      <c r="E1459" s="112" t="b">
        <v>0</v>
      </c>
      <c r="F1459" s="112" t="b">
        <v>0</v>
      </c>
      <c r="G1459" s="112" t="b">
        <v>0</v>
      </c>
    </row>
    <row r="1460" spans="1:7" ht="15">
      <c r="A1460" s="112" t="s">
        <v>4530</v>
      </c>
      <c r="B1460" s="112">
        <v>2</v>
      </c>
      <c r="C1460" s="117">
        <v>0.0003333834626952086</v>
      </c>
      <c r="D1460" s="112" t="s">
        <v>4760</v>
      </c>
      <c r="E1460" s="112" t="b">
        <v>0</v>
      </c>
      <c r="F1460" s="112" t="b">
        <v>0</v>
      </c>
      <c r="G1460" s="112" t="b">
        <v>0</v>
      </c>
    </row>
    <row r="1461" spans="1:7" ht="15">
      <c r="A1461" s="112" t="s">
        <v>4531</v>
      </c>
      <c r="B1461" s="112">
        <v>2</v>
      </c>
      <c r="C1461" s="117">
        <v>0.00028920854220742794</v>
      </c>
      <c r="D1461" s="112" t="s">
        <v>4760</v>
      </c>
      <c r="E1461" s="112" t="b">
        <v>0</v>
      </c>
      <c r="F1461" s="112" t="b">
        <v>0</v>
      </c>
      <c r="G1461" s="112" t="b">
        <v>0</v>
      </c>
    </row>
    <row r="1462" spans="1:7" ht="15">
      <c r="A1462" s="112" t="s">
        <v>4532</v>
      </c>
      <c r="B1462" s="112">
        <v>2</v>
      </c>
      <c r="C1462" s="117">
        <v>0.00028920854220742794</v>
      </c>
      <c r="D1462" s="112" t="s">
        <v>4760</v>
      </c>
      <c r="E1462" s="112" t="b">
        <v>0</v>
      </c>
      <c r="F1462" s="112" t="b">
        <v>0</v>
      </c>
      <c r="G1462" s="112" t="b">
        <v>0</v>
      </c>
    </row>
    <row r="1463" spans="1:7" ht="15">
      <c r="A1463" s="112" t="s">
        <v>4533</v>
      </c>
      <c r="B1463" s="112">
        <v>2</v>
      </c>
      <c r="C1463" s="117">
        <v>0.00028920854220742794</v>
      </c>
      <c r="D1463" s="112" t="s">
        <v>4760</v>
      </c>
      <c r="E1463" s="112" t="b">
        <v>0</v>
      </c>
      <c r="F1463" s="112" t="b">
        <v>0</v>
      </c>
      <c r="G1463" s="112" t="b">
        <v>0</v>
      </c>
    </row>
    <row r="1464" spans="1:7" ht="15">
      <c r="A1464" s="112" t="s">
        <v>4534</v>
      </c>
      <c r="B1464" s="112">
        <v>2</v>
      </c>
      <c r="C1464" s="117">
        <v>0.0003333834626952086</v>
      </c>
      <c r="D1464" s="112" t="s">
        <v>4760</v>
      </c>
      <c r="E1464" s="112" t="b">
        <v>0</v>
      </c>
      <c r="F1464" s="112" t="b">
        <v>0</v>
      </c>
      <c r="G1464" s="112" t="b">
        <v>0</v>
      </c>
    </row>
    <row r="1465" spans="1:7" ht="15">
      <c r="A1465" s="112" t="s">
        <v>4535</v>
      </c>
      <c r="B1465" s="112">
        <v>2</v>
      </c>
      <c r="C1465" s="117">
        <v>0.0003333834626952086</v>
      </c>
      <c r="D1465" s="112" t="s">
        <v>4760</v>
      </c>
      <c r="E1465" s="112" t="b">
        <v>0</v>
      </c>
      <c r="F1465" s="112" t="b">
        <v>0</v>
      </c>
      <c r="G1465" s="112" t="b">
        <v>0</v>
      </c>
    </row>
    <row r="1466" spans="1:7" ht="15">
      <c r="A1466" s="112" t="s">
        <v>4536</v>
      </c>
      <c r="B1466" s="112">
        <v>2</v>
      </c>
      <c r="C1466" s="117">
        <v>0.0003333834626952086</v>
      </c>
      <c r="D1466" s="112" t="s">
        <v>4760</v>
      </c>
      <c r="E1466" s="112" t="b">
        <v>0</v>
      </c>
      <c r="F1466" s="112" t="b">
        <v>0</v>
      </c>
      <c r="G1466" s="112" t="b">
        <v>0</v>
      </c>
    </row>
    <row r="1467" spans="1:7" ht="15">
      <c r="A1467" s="112" t="s">
        <v>4537</v>
      </c>
      <c r="B1467" s="112">
        <v>2</v>
      </c>
      <c r="C1467" s="117">
        <v>0.00028920854220742794</v>
      </c>
      <c r="D1467" s="112" t="s">
        <v>4760</v>
      </c>
      <c r="E1467" s="112" t="b">
        <v>0</v>
      </c>
      <c r="F1467" s="112" t="b">
        <v>0</v>
      </c>
      <c r="G1467" s="112" t="b">
        <v>0</v>
      </c>
    </row>
    <row r="1468" spans="1:7" ht="15">
      <c r="A1468" s="112" t="s">
        <v>4538</v>
      </c>
      <c r="B1468" s="112">
        <v>2</v>
      </c>
      <c r="C1468" s="117">
        <v>0.00028920854220742794</v>
      </c>
      <c r="D1468" s="112" t="s">
        <v>4760</v>
      </c>
      <c r="E1468" s="112" t="b">
        <v>0</v>
      </c>
      <c r="F1468" s="112" t="b">
        <v>0</v>
      </c>
      <c r="G1468" s="112" t="b">
        <v>0</v>
      </c>
    </row>
    <row r="1469" spans="1:7" ht="15">
      <c r="A1469" s="112" t="s">
        <v>4539</v>
      </c>
      <c r="B1469" s="112">
        <v>2</v>
      </c>
      <c r="C1469" s="117">
        <v>0.0003333834626952086</v>
      </c>
      <c r="D1469" s="112" t="s">
        <v>4760</v>
      </c>
      <c r="E1469" s="112" t="b">
        <v>0</v>
      </c>
      <c r="F1469" s="112" t="b">
        <v>0</v>
      </c>
      <c r="G1469" s="112" t="b">
        <v>0</v>
      </c>
    </row>
    <row r="1470" spans="1:7" ht="15">
      <c r="A1470" s="112" t="s">
        <v>4540</v>
      </c>
      <c r="B1470" s="112">
        <v>2</v>
      </c>
      <c r="C1470" s="117">
        <v>0.0003333834626952086</v>
      </c>
      <c r="D1470" s="112" t="s">
        <v>4760</v>
      </c>
      <c r="E1470" s="112" t="b">
        <v>0</v>
      </c>
      <c r="F1470" s="112" t="b">
        <v>0</v>
      </c>
      <c r="G1470" s="112" t="b">
        <v>0</v>
      </c>
    </row>
    <row r="1471" spans="1:7" ht="15">
      <c r="A1471" s="112" t="s">
        <v>4541</v>
      </c>
      <c r="B1471" s="112">
        <v>2</v>
      </c>
      <c r="C1471" s="117">
        <v>0.0003333834626952086</v>
      </c>
      <c r="D1471" s="112" t="s">
        <v>4760</v>
      </c>
      <c r="E1471" s="112" t="b">
        <v>0</v>
      </c>
      <c r="F1471" s="112" t="b">
        <v>0</v>
      </c>
      <c r="G1471" s="112" t="b">
        <v>0</v>
      </c>
    </row>
    <row r="1472" spans="1:7" ht="15">
      <c r="A1472" s="112" t="s">
        <v>4542</v>
      </c>
      <c r="B1472" s="112">
        <v>2</v>
      </c>
      <c r="C1472" s="117">
        <v>0.0003333834626952086</v>
      </c>
      <c r="D1472" s="112" t="s">
        <v>4760</v>
      </c>
      <c r="E1472" s="112" t="b">
        <v>0</v>
      </c>
      <c r="F1472" s="112" t="b">
        <v>0</v>
      </c>
      <c r="G1472" s="112" t="b">
        <v>0</v>
      </c>
    </row>
    <row r="1473" spans="1:7" ht="15">
      <c r="A1473" s="112" t="s">
        <v>4543</v>
      </c>
      <c r="B1473" s="112">
        <v>2</v>
      </c>
      <c r="C1473" s="117">
        <v>0.00028920854220742794</v>
      </c>
      <c r="D1473" s="112" t="s">
        <v>4760</v>
      </c>
      <c r="E1473" s="112" t="b">
        <v>0</v>
      </c>
      <c r="F1473" s="112" t="b">
        <v>0</v>
      </c>
      <c r="G1473" s="112" t="b">
        <v>0</v>
      </c>
    </row>
    <row r="1474" spans="1:7" ht="15">
      <c r="A1474" s="112" t="s">
        <v>4544</v>
      </c>
      <c r="B1474" s="112">
        <v>2</v>
      </c>
      <c r="C1474" s="117">
        <v>0.00028920854220742794</v>
      </c>
      <c r="D1474" s="112" t="s">
        <v>4760</v>
      </c>
      <c r="E1474" s="112" t="b">
        <v>0</v>
      </c>
      <c r="F1474" s="112" t="b">
        <v>1</v>
      </c>
      <c r="G1474" s="112" t="b">
        <v>0</v>
      </c>
    </row>
    <row r="1475" spans="1:7" ht="15">
      <c r="A1475" s="112" t="s">
        <v>4545</v>
      </c>
      <c r="B1475" s="112">
        <v>2</v>
      </c>
      <c r="C1475" s="117">
        <v>0.00028920854220742794</v>
      </c>
      <c r="D1475" s="112" t="s">
        <v>4760</v>
      </c>
      <c r="E1475" s="112" t="b">
        <v>0</v>
      </c>
      <c r="F1475" s="112" t="b">
        <v>0</v>
      </c>
      <c r="G1475" s="112" t="b">
        <v>0</v>
      </c>
    </row>
    <row r="1476" spans="1:7" ht="15">
      <c r="A1476" s="112" t="s">
        <v>4546</v>
      </c>
      <c r="B1476" s="112">
        <v>2</v>
      </c>
      <c r="C1476" s="117">
        <v>0.00028920854220742794</v>
      </c>
      <c r="D1476" s="112" t="s">
        <v>4760</v>
      </c>
      <c r="E1476" s="112" t="b">
        <v>0</v>
      </c>
      <c r="F1476" s="112" t="b">
        <v>0</v>
      </c>
      <c r="G1476" s="112" t="b">
        <v>0</v>
      </c>
    </row>
    <row r="1477" spans="1:7" ht="15">
      <c r="A1477" s="112" t="s">
        <v>4547</v>
      </c>
      <c r="B1477" s="112">
        <v>2</v>
      </c>
      <c r="C1477" s="117">
        <v>0.00028920854220742794</v>
      </c>
      <c r="D1477" s="112" t="s">
        <v>4760</v>
      </c>
      <c r="E1477" s="112" t="b">
        <v>0</v>
      </c>
      <c r="F1477" s="112" t="b">
        <v>0</v>
      </c>
      <c r="G1477" s="112" t="b">
        <v>0</v>
      </c>
    </row>
    <row r="1478" spans="1:7" ht="15">
      <c r="A1478" s="112" t="s">
        <v>4548</v>
      </c>
      <c r="B1478" s="112">
        <v>2</v>
      </c>
      <c r="C1478" s="117">
        <v>0.00028920854220742794</v>
      </c>
      <c r="D1478" s="112" t="s">
        <v>4760</v>
      </c>
      <c r="E1478" s="112" t="b">
        <v>0</v>
      </c>
      <c r="F1478" s="112" t="b">
        <v>0</v>
      </c>
      <c r="G1478" s="112" t="b">
        <v>0</v>
      </c>
    </row>
    <row r="1479" spans="1:7" ht="15">
      <c r="A1479" s="112" t="s">
        <v>4549</v>
      </c>
      <c r="B1479" s="112">
        <v>2</v>
      </c>
      <c r="C1479" s="117">
        <v>0.00028920854220742794</v>
      </c>
      <c r="D1479" s="112" t="s">
        <v>4760</v>
      </c>
      <c r="E1479" s="112" t="b">
        <v>0</v>
      </c>
      <c r="F1479" s="112" t="b">
        <v>0</v>
      </c>
      <c r="G1479" s="112" t="b">
        <v>0</v>
      </c>
    </row>
    <row r="1480" spans="1:7" ht="15">
      <c r="A1480" s="112" t="s">
        <v>4550</v>
      </c>
      <c r="B1480" s="112">
        <v>2</v>
      </c>
      <c r="C1480" s="117">
        <v>0.00028920854220742794</v>
      </c>
      <c r="D1480" s="112" t="s">
        <v>4760</v>
      </c>
      <c r="E1480" s="112" t="b">
        <v>0</v>
      </c>
      <c r="F1480" s="112" t="b">
        <v>0</v>
      </c>
      <c r="G1480" s="112" t="b">
        <v>0</v>
      </c>
    </row>
    <row r="1481" spans="1:7" ht="15">
      <c r="A1481" s="112" t="s">
        <v>4551</v>
      </c>
      <c r="B1481" s="112">
        <v>2</v>
      </c>
      <c r="C1481" s="117">
        <v>0.00028920854220742794</v>
      </c>
      <c r="D1481" s="112" t="s">
        <v>4760</v>
      </c>
      <c r="E1481" s="112" t="b">
        <v>0</v>
      </c>
      <c r="F1481" s="112" t="b">
        <v>0</v>
      </c>
      <c r="G1481" s="112" t="b">
        <v>0</v>
      </c>
    </row>
    <row r="1482" spans="1:7" ht="15">
      <c r="A1482" s="112" t="s">
        <v>4552</v>
      </c>
      <c r="B1482" s="112">
        <v>2</v>
      </c>
      <c r="C1482" s="117">
        <v>0.00028920854220742794</v>
      </c>
      <c r="D1482" s="112" t="s">
        <v>4760</v>
      </c>
      <c r="E1482" s="112" t="b">
        <v>0</v>
      </c>
      <c r="F1482" s="112" t="b">
        <v>0</v>
      </c>
      <c r="G1482" s="112" t="b">
        <v>0</v>
      </c>
    </row>
    <row r="1483" spans="1:7" ht="15">
      <c r="A1483" s="112" t="s">
        <v>4553</v>
      </c>
      <c r="B1483" s="112">
        <v>2</v>
      </c>
      <c r="C1483" s="117">
        <v>0.0003333834626952086</v>
      </c>
      <c r="D1483" s="112" t="s">
        <v>4760</v>
      </c>
      <c r="E1483" s="112" t="b">
        <v>0</v>
      </c>
      <c r="F1483" s="112" t="b">
        <v>0</v>
      </c>
      <c r="G1483" s="112" t="b">
        <v>0</v>
      </c>
    </row>
    <row r="1484" spans="1:7" ht="15">
      <c r="A1484" s="112" t="s">
        <v>4554</v>
      </c>
      <c r="B1484" s="112">
        <v>2</v>
      </c>
      <c r="C1484" s="117">
        <v>0.00028920854220742794</v>
      </c>
      <c r="D1484" s="112" t="s">
        <v>4760</v>
      </c>
      <c r="E1484" s="112" t="b">
        <v>0</v>
      </c>
      <c r="F1484" s="112" t="b">
        <v>0</v>
      </c>
      <c r="G1484" s="112" t="b">
        <v>0</v>
      </c>
    </row>
    <row r="1485" spans="1:7" ht="15">
      <c r="A1485" s="112" t="s">
        <v>4555</v>
      </c>
      <c r="B1485" s="112">
        <v>2</v>
      </c>
      <c r="C1485" s="117">
        <v>0.00028920854220742794</v>
      </c>
      <c r="D1485" s="112" t="s">
        <v>4760</v>
      </c>
      <c r="E1485" s="112" t="b">
        <v>0</v>
      </c>
      <c r="F1485" s="112" t="b">
        <v>0</v>
      </c>
      <c r="G1485" s="112" t="b">
        <v>0</v>
      </c>
    </row>
    <row r="1486" spans="1:7" ht="15">
      <c r="A1486" s="112" t="s">
        <v>4556</v>
      </c>
      <c r="B1486" s="112">
        <v>2</v>
      </c>
      <c r="C1486" s="117">
        <v>0.0003333834626952086</v>
      </c>
      <c r="D1486" s="112" t="s">
        <v>4760</v>
      </c>
      <c r="E1486" s="112" t="b">
        <v>0</v>
      </c>
      <c r="F1486" s="112" t="b">
        <v>0</v>
      </c>
      <c r="G1486" s="112" t="b">
        <v>0</v>
      </c>
    </row>
    <row r="1487" spans="1:7" ht="15">
      <c r="A1487" s="112" t="s">
        <v>4557</v>
      </c>
      <c r="B1487" s="112">
        <v>2</v>
      </c>
      <c r="C1487" s="117">
        <v>0.00028920854220742794</v>
      </c>
      <c r="D1487" s="112" t="s">
        <v>4760</v>
      </c>
      <c r="E1487" s="112" t="b">
        <v>0</v>
      </c>
      <c r="F1487" s="112" t="b">
        <v>0</v>
      </c>
      <c r="G1487" s="112" t="b">
        <v>0</v>
      </c>
    </row>
    <row r="1488" spans="1:7" ht="15">
      <c r="A1488" s="112" t="s">
        <v>4558</v>
      </c>
      <c r="B1488" s="112">
        <v>2</v>
      </c>
      <c r="C1488" s="117">
        <v>0.0003333834626952086</v>
      </c>
      <c r="D1488" s="112" t="s">
        <v>4760</v>
      </c>
      <c r="E1488" s="112" t="b">
        <v>1</v>
      </c>
      <c r="F1488" s="112" t="b">
        <v>0</v>
      </c>
      <c r="G1488" s="112" t="b">
        <v>0</v>
      </c>
    </row>
    <row r="1489" spans="1:7" ht="15">
      <c r="A1489" s="112" t="s">
        <v>4559</v>
      </c>
      <c r="B1489" s="112">
        <v>2</v>
      </c>
      <c r="C1489" s="117">
        <v>0.00028920854220742794</v>
      </c>
      <c r="D1489" s="112" t="s">
        <v>4760</v>
      </c>
      <c r="E1489" s="112" t="b">
        <v>0</v>
      </c>
      <c r="F1489" s="112" t="b">
        <v>0</v>
      </c>
      <c r="G1489" s="112" t="b">
        <v>0</v>
      </c>
    </row>
    <row r="1490" spans="1:7" ht="15">
      <c r="A1490" s="112" t="s">
        <v>4560</v>
      </c>
      <c r="B1490" s="112">
        <v>2</v>
      </c>
      <c r="C1490" s="117">
        <v>0.00028920854220742794</v>
      </c>
      <c r="D1490" s="112" t="s">
        <v>4760</v>
      </c>
      <c r="E1490" s="112" t="b">
        <v>0</v>
      </c>
      <c r="F1490" s="112" t="b">
        <v>0</v>
      </c>
      <c r="G1490" s="112" t="b">
        <v>0</v>
      </c>
    </row>
    <row r="1491" spans="1:7" ht="15">
      <c r="A1491" s="112" t="s">
        <v>4561</v>
      </c>
      <c r="B1491" s="112">
        <v>2</v>
      </c>
      <c r="C1491" s="117">
        <v>0.00028920854220742794</v>
      </c>
      <c r="D1491" s="112" t="s">
        <v>4760</v>
      </c>
      <c r="E1491" s="112" t="b">
        <v>0</v>
      </c>
      <c r="F1491" s="112" t="b">
        <v>0</v>
      </c>
      <c r="G1491" s="112" t="b">
        <v>0</v>
      </c>
    </row>
    <row r="1492" spans="1:7" ht="15">
      <c r="A1492" s="112" t="s">
        <v>4562</v>
      </c>
      <c r="B1492" s="112">
        <v>2</v>
      </c>
      <c r="C1492" s="117">
        <v>0.00028920854220742794</v>
      </c>
      <c r="D1492" s="112" t="s">
        <v>4760</v>
      </c>
      <c r="E1492" s="112" t="b">
        <v>0</v>
      </c>
      <c r="F1492" s="112" t="b">
        <v>0</v>
      </c>
      <c r="G1492" s="112" t="b">
        <v>0</v>
      </c>
    </row>
    <row r="1493" spans="1:7" ht="15">
      <c r="A1493" s="112" t="s">
        <v>4563</v>
      </c>
      <c r="B1493" s="112">
        <v>2</v>
      </c>
      <c r="C1493" s="117">
        <v>0.00028920854220742794</v>
      </c>
      <c r="D1493" s="112" t="s">
        <v>4760</v>
      </c>
      <c r="E1493" s="112" t="b">
        <v>0</v>
      </c>
      <c r="F1493" s="112" t="b">
        <v>0</v>
      </c>
      <c r="G1493" s="112" t="b">
        <v>0</v>
      </c>
    </row>
    <row r="1494" spans="1:7" ht="15">
      <c r="A1494" s="112" t="s">
        <v>4564</v>
      </c>
      <c r="B1494" s="112">
        <v>2</v>
      </c>
      <c r="C1494" s="117">
        <v>0.00028920854220742794</v>
      </c>
      <c r="D1494" s="112" t="s">
        <v>4760</v>
      </c>
      <c r="E1494" s="112" t="b">
        <v>0</v>
      </c>
      <c r="F1494" s="112" t="b">
        <v>0</v>
      </c>
      <c r="G1494" s="112" t="b">
        <v>0</v>
      </c>
    </row>
    <row r="1495" spans="1:7" ht="15">
      <c r="A1495" s="112" t="s">
        <v>4565</v>
      </c>
      <c r="B1495" s="112">
        <v>2</v>
      </c>
      <c r="C1495" s="117">
        <v>0.00028920854220742794</v>
      </c>
      <c r="D1495" s="112" t="s">
        <v>4760</v>
      </c>
      <c r="E1495" s="112" t="b">
        <v>0</v>
      </c>
      <c r="F1495" s="112" t="b">
        <v>0</v>
      </c>
      <c r="G1495" s="112" t="b">
        <v>0</v>
      </c>
    </row>
    <row r="1496" spans="1:7" ht="15">
      <c r="A1496" s="112" t="s">
        <v>4566</v>
      </c>
      <c r="B1496" s="112">
        <v>2</v>
      </c>
      <c r="C1496" s="117">
        <v>0.00028920854220742794</v>
      </c>
      <c r="D1496" s="112" t="s">
        <v>4760</v>
      </c>
      <c r="E1496" s="112" t="b">
        <v>0</v>
      </c>
      <c r="F1496" s="112" t="b">
        <v>0</v>
      </c>
      <c r="G1496" s="112" t="b">
        <v>0</v>
      </c>
    </row>
    <row r="1497" spans="1:7" ht="15">
      <c r="A1497" s="112" t="s">
        <v>4567</v>
      </c>
      <c r="B1497" s="112">
        <v>2</v>
      </c>
      <c r="C1497" s="117">
        <v>0.00028920854220742794</v>
      </c>
      <c r="D1497" s="112" t="s">
        <v>4760</v>
      </c>
      <c r="E1497" s="112" t="b">
        <v>0</v>
      </c>
      <c r="F1497" s="112" t="b">
        <v>0</v>
      </c>
      <c r="G1497" s="112" t="b">
        <v>0</v>
      </c>
    </row>
    <row r="1498" spans="1:7" ht="15">
      <c r="A1498" s="112" t="s">
        <v>4568</v>
      </c>
      <c r="B1498" s="112">
        <v>2</v>
      </c>
      <c r="C1498" s="117">
        <v>0.00028920854220742794</v>
      </c>
      <c r="D1498" s="112" t="s">
        <v>4760</v>
      </c>
      <c r="E1498" s="112" t="b">
        <v>0</v>
      </c>
      <c r="F1498" s="112" t="b">
        <v>0</v>
      </c>
      <c r="G1498" s="112" t="b">
        <v>0</v>
      </c>
    </row>
    <row r="1499" spans="1:7" ht="15">
      <c r="A1499" s="112" t="s">
        <v>4569</v>
      </c>
      <c r="B1499" s="112">
        <v>2</v>
      </c>
      <c r="C1499" s="117">
        <v>0.0003333834626952086</v>
      </c>
      <c r="D1499" s="112" t="s">
        <v>4760</v>
      </c>
      <c r="E1499" s="112" t="b">
        <v>0</v>
      </c>
      <c r="F1499" s="112" t="b">
        <v>0</v>
      </c>
      <c r="G1499" s="112" t="b">
        <v>0</v>
      </c>
    </row>
    <row r="1500" spans="1:7" ht="15">
      <c r="A1500" s="112" t="s">
        <v>4570</v>
      </c>
      <c r="B1500" s="112">
        <v>2</v>
      </c>
      <c r="C1500" s="117">
        <v>0.00028920854220742794</v>
      </c>
      <c r="D1500" s="112" t="s">
        <v>4760</v>
      </c>
      <c r="E1500" s="112" t="b">
        <v>0</v>
      </c>
      <c r="F1500" s="112" t="b">
        <v>1</v>
      </c>
      <c r="G1500" s="112" t="b">
        <v>0</v>
      </c>
    </row>
    <row r="1501" spans="1:7" ht="15">
      <c r="A1501" s="112" t="s">
        <v>4571</v>
      </c>
      <c r="B1501" s="112">
        <v>2</v>
      </c>
      <c r="C1501" s="117">
        <v>0.00028920854220742794</v>
      </c>
      <c r="D1501" s="112" t="s">
        <v>4760</v>
      </c>
      <c r="E1501" s="112" t="b">
        <v>0</v>
      </c>
      <c r="F1501" s="112" t="b">
        <v>0</v>
      </c>
      <c r="G1501" s="112" t="b">
        <v>0</v>
      </c>
    </row>
    <row r="1502" spans="1:7" ht="15">
      <c r="A1502" s="112" t="s">
        <v>4572</v>
      </c>
      <c r="B1502" s="112">
        <v>2</v>
      </c>
      <c r="C1502" s="117">
        <v>0.0003333834626952086</v>
      </c>
      <c r="D1502" s="112" t="s">
        <v>4760</v>
      </c>
      <c r="E1502" s="112" t="b">
        <v>0</v>
      </c>
      <c r="F1502" s="112" t="b">
        <v>0</v>
      </c>
      <c r="G1502" s="112" t="b">
        <v>0</v>
      </c>
    </row>
    <row r="1503" spans="1:7" ht="15">
      <c r="A1503" s="112" t="s">
        <v>4573</v>
      </c>
      <c r="B1503" s="112">
        <v>2</v>
      </c>
      <c r="C1503" s="117">
        <v>0.00028920854220742794</v>
      </c>
      <c r="D1503" s="112" t="s">
        <v>4760</v>
      </c>
      <c r="E1503" s="112" t="b">
        <v>0</v>
      </c>
      <c r="F1503" s="112" t="b">
        <v>0</v>
      </c>
      <c r="G1503" s="112" t="b">
        <v>0</v>
      </c>
    </row>
    <row r="1504" spans="1:7" ht="15">
      <c r="A1504" s="112" t="s">
        <v>4574</v>
      </c>
      <c r="B1504" s="112">
        <v>2</v>
      </c>
      <c r="C1504" s="117">
        <v>0.0003333834626952086</v>
      </c>
      <c r="D1504" s="112" t="s">
        <v>4760</v>
      </c>
      <c r="E1504" s="112" t="b">
        <v>0</v>
      </c>
      <c r="F1504" s="112" t="b">
        <v>0</v>
      </c>
      <c r="G1504" s="112" t="b">
        <v>0</v>
      </c>
    </row>
    <row r="1505" spans="1:7" ht="15">
      <c r="A1505" s="112" t="s">
        <v>4575</v>
      </c>
      <c r="B1505" s="112">
        <v>2</v>
      </c>
      <c r="C1505" s="117">
        <v>0.00028920854220742794</v>
      </c>
      <c r="D1505" s="112" t="s">
        <v>4760</v>
      </c>
      <c r="E1505" s="112" t="b">
        <v>0</v>
      </c>
      <c r="F1505" s="112" t="b">
        <v>1</v>
      </c>
      <c r="G1505" s="112" t="b">
        <v>0</v>
      </c>
    </row>
    <row r="1506" spans="1:7" ht="15">
      <c r="A1506" s="112" t="s">
        <v>4576</v>
      </c>
      <c r="B1506" s="112">
        <v>2</v>
      </c>
      <c r="C1506" s="117">
        <v>0.00028920854220742794</v>
      </c>
      <c r="D1506" s="112" t="s">
        <v>4760</v>
      </c>
      <c r="E1506" s="112" t="b">
        <v>0</v>
      </c>
      <c r="F1506" s="112" t="b">
        <v>0</v>
      </c>
      <c r="G1506" s="112" t="b">
        <v>0</v>
      </c>
    </row>
    <row r="1507" spans="1:7" ht="15">
      <c r="A1507" s="112" t="s">
        <v>4577</v>
      </c>
      <c r="B1507" s="112">
        <v>2</v>
      </c>
      <c r="C1507" s="117">
        <v>0.0003333834626952086</v>
      </c>
      <c r="D1507" s="112" t="s">
        <v>4760</v>
      </c>
      <c r="E1507" s="112" t="b">
        <v>0</v>
      </c>
      <c r="F1507" s="112" t="b">
        <v>0</v>
      </c>
      <c r="G1507" s="112" t="b">
        <v>0</v>
      </c>
    </row>
    <row r="1508" spans="1:7" ht="15">
      <c r="A1508" s="112" t="s">
        <v>4578</v>
      </c>
      <c r="B1508" s="112">
        <v>2</v>
      </c>
      <c r="C1508" s="117">
        <v>0.00028920854220742794</v>
      </c>
      <c r="D1508" s="112" t="s">
        <v>4760</v>
      </c>
      <c r="E1508" s="112" t="b">
        <v>0</v>
      </c>
      <c r="F1508" s="112" t="b">
        <v>0</v>
      </c>
      <c r="G1508" s="112" t="b">
        <v>0</v>
      </c>
    </row>
    <row r="1509" spans="1:7" ht="15">
      <c r="A1509" s="112" t="s">
        <v>4579</v>
      </c>
      <c r="B1509" s="112">
        <v>2</v>
      </c>
      <c r="C1509" s="117">
        <v>0.0003333834626952086</v>
      </c>
      <c r="D1509" s="112" t="s">
        <v>4760</v>
      </c>
      <c r="E1509" s="112" t="b">
        <v>0</v>
      </c>
      <c r="F1509" s="112" t="b">
        <v>0</v>
      </c>
      <c r="G1509" s="112" t="b">
        <v>0</v>
      </c>
    </row>
    <row r="1510" spans="1:7" ht="15">
      <c r="A1510" s="112" t="s">
        <v>4580</v>
      </c>
      <c r="B1510" s="112">
        <v>2</v>
      </c>
      <c r="C1510" s="117">
        <v>0.0003333834626952086</v>
      </c>
      <c r="D1510" s="112" t="s">
        <v>4760</v>
      </c>
      <c r="E1510" s="112" t="b">
        <v>1</v>
      </c>
      <c r="F1510" s="112" t="b">
        <v>0</v>
      </c>
      <c r="G1510" s="112" t="b">
        <v>0</v>
      </c>
    </row>
    <row r="1511" spans="1:7" ht="15">
      <c r="A1511" s="112" t="s">
        <v>4581</v>
      </c>
      <c r="B1511" s="112">
        <v>2</v>
      </c>
      <c r="C1511" s="117">
        <v>0.0003333834626952086</v>
      </c>
      <c r="D1511" s="112" t="s">
        <v>4760</v>
      </c>
      <c r="E1511" s="112" t="b">
        <v>0</v>
      </c>
      <c r="F1511" s="112" t="b">
        <v>0</v>
      </c>
      <c r="G1511" s="112" t="b">
        <v>0</v>
      </c>
    </row>
    <row r="1512" spans="1:7" ht="15">
      <c r="A1512" s="112" t="s">
        <v>4582</v>
      </c>
      <c r="B1512" s="112">
        <v>2</v>
      </c>
      <c r="C1512" s="117">
        <v>0.0003333834626952086</v>
      </c>
      <c r="D1512" s="112" t="s">
        <v>4760</v>
      </c>
      <c r="E1512" s="112" t="b">
        <v>0</v>
      </c>
      <c r="F1512" s="112" t="b">
        <v>0</v>
      </c>
      <c r="G1512" s="112" t="b">
        <v>0</v>
      </c>
    </row>
    <row r="1513" spans="1:7" ht="15">
      <c r="A1513" s="112" t="s">
        <v>4583</v>
      </c>
      <c r="B1513" s="112">
        <v>2</v>
      </c>
      <c r="C1513" s="117">
        <v>0.00028920854220742794</v>
      </c>
      <c r="D1513" s="112" t="s">
        <v>4760</v>
      </c>
      <c r="E1513" s="112" t="b">
        <v>0</v>
      </c>
      <c r="F1513" s="112" t="b">
        <v>0</v>
      </c>
      <c r="G1513" s="112" t="b">
        <v>0</v>
      </c>
    </row>
    <row r="1514" spans="1:7" ht="15">
      <c r="A1514" s="112" t="s">
        <v>4584</v>
      </c>
      <c r="B1514" s="112">
        <v>2</v>
      </c>
      <c r="C1514" s="117">
        <v>0.0003333834626952086</v>
      </c>
      <c r="D1514" s="112" t="s">
        <v>4760</v>
      </c>
      <c r="E1514" s="112" t="b">
        <v>0</v>
      </c>
      <c r="F1514" s="112" t="b">
        <v>0</v>
      </c>
      <c r="G1514" s="112" t="b">
        <v>0</v>
      </c>
    </row>
    <row r="1515" spans="1:7" ht="15">
      <c r="A1515" s="112" t="s">
        <v>4585</v>
      </c>
      <c r="B1515" s="112">
        <v>2</v>
      </c>
      <c r="C1515" s="117">
        <v>0.00028920854220742794</v>
      </c>
      <c r="D1515" s="112" t="s">
        <v>4760</v>
      </c>
      <c r="E1515" s="112" t="b">
        <v>0</v>
      </c>
      <c r="F1515" s="112" t="b">
        <v>0</v>
      </c>
      <c r="G1515" s="112" t="b">
        <v>0</v>
      </c>
    </row>
    <row r="1516" spans="1:7" ht="15">
      <c r="A1516" s="112" t="s">
        <v>4586</v>
      </c>
      <c r="B1516" s="112">
        <v>2</v>
      </c>
      <c r="C1516" s="117">
        <v>0.00028920854220742794</v>
      </c>
      <c r="D1516" s="112" t="s">
        <v>4760</v>
      </c>
      <c r="E1516" s="112" t="b">
        <v>0</v>
      </c>
      <c r="F1516" s="112" t="b">
        <v>0</v>
      </c>
      <c r="G1516" s="112" t="b">
        <v>0</v>
      </c>
    </row>
    <row r="1517" spans="1:7" ht="15">
      <c r="A1517" s="112" t="s">
        <v>4587</v>
      </c>
      <c r="B1517" s="112">
        <v>2</v>
      </c>
      <c r="C1517" s="117">
        <v>0.00028920854220742794</v>
      </c>
      <c r="D1517" s="112" t="s">
        <v>4760</v>
      </c>
      <c r="E1517" s="112" t="b">
        <v>0</v>
      </c>
      <c r="F1517" s="112" t="b">
        <v>0</v>
      </c>
      <c r="G1517" s="112" t="b">
        <v>0</v>
      </c>
    </row>
    <row r="1518" spans="1:7" ht="15">
      <c r="A1518" s="112" t="s">
        <v>4588</v>
      </c>
      <c r="B1518" s="112">
        <v>2</v>
      </c>
      <c r="C1518" s="117">
        <v>0.00028920854220742794</v>
      </c>
      <c r="D1518" s="112" t="s">
        <v>4760</v>
      </c>
      <c r="E1518" s="112" t="b">
        <v>0</v>
      </c>
      <c r="F1518" s="112" t="b">
        <v>0</v>
      </c>
      <c r="G1518" s="112" t="b">
        <v>0</v>
      </c>
    </row>
    <row r="1519" spans="1:7" ht="15">
      <c r="A1519" s="112" t="s">
        <v>4589</v>
      </c>
      <c r="B1519" s="112">
        <v>2</v>
      </c>
      <c r="C1519" s="117">
        <v>0.0003333834626952086</v>
      </c>
      <c r="D1519" s="112" t="s">
        <v>4760</v>
      </c>
      <c r="E1519" s="112" t="b">
        <v>0</v>
      </c>
      <c r="F1519" s="112" t="b">
        <v>0</v>
      </c>
      <c r="G1519" s="112" t="b">
        <v>0</v>
      </c>
    </row>
    <row r="1520" spans="1:7" ht="15">
      <c r="A1520" s="112" t="s">
        <v>4590</v>
      </c>
      <c r="B1520" s="112">
        <v>2</v>
      </c>
      <c r="C1520" s="117">
        <v>0.00028920854220742794</v>
      </c>
      <c r="D1520" s="112" t="s">
        <v>4760</v>
      </c>
      <c r="E1520" s="112" t="b">
        <v>0</v>
      </c>
      <c r="F1520" s="112" t="b">
        <v>0</v>
      </c>
      <c r="G1520" s="112" t="b">
        <v>0</v>
      </c>
    </row>
    <row r="1521" spans="1:7" ht="15">
      <c r="A1521" s="112" t="s">
        <v>4591</v>
      </c>
      <c r="B1521" s="112">
        <v>2</v>
      </c>
      <c r="C1521" s="117">
        <v>0.00028920854220742794</v>
      </c>
      <c r="D1521" s="112" t="s">
        <v>4760</v>
      </c>
      <c r="E1521" s="112" t="b">
        <v>0</v>
      </c>
      <c r="F1521" s="112" t="b">
        <v>0</v>
      </c>
      <c r="G1521" s="112" t="b">
        <v>0</v>
      </c>
    </row>
    <row r="1522" spans="1:7" ht="15">
      <c r="A1522" s="112" t="s">
        <v>4592</v>
      </c>
      <c r="B1522" s="112">
        <v>2</v>
      </c>
      <c r="C1522" s="117">
        <v>0.00028920854220742794</v>
      </c>
      <c r="D1522" s="112" t="s">
        <v>4760</v>
      </c>
      <c r="E1522" s="112" t="b">
        <v>0</v>
      </c>
      <c r="F1522" s="112" t="b">
        <v>0</v>
      </c>
      <c r="G1522" s="112" t="b">
        <v>0</v>
      </c>
    </row>
    <row r="1523" spans="1:7" ht="15">
      <c r="A1523" s="112" t="s">
        <v>4593</v>
      </c>
      <c r="B1523" s="112">
        <v>2</v>
      </c>
      <c r="C1523" s="117">
        <v>0.00028920854220742794</v>
      </c>
      <c r="D1523" s="112" t="s">
        <v>4760</v>
      </c>
      <c r="E1523" s="112" t="b">
        <v>0</v>
      </c>
      <c r="F1523" s="112" t="b">
        <v>0</v>
      </c>
      <c r="G1523" s="112" t="b">
        <v>0</v>
      </c>
    </row>
    <row r="1524" spans="1:7" ht="15">
      <c r="A1524" s="112" t="s">
        <v>4594</v>
      </c>
      <c r="B1524" s="112">
        <v>2</v>
      </c>
      <c r="C1524" s="117">
        <v>0.00028920854220742794</v>
      </c>
      <c r="D1524" s="112" t="s">
        <v>4760</v>
      </c>
      <c r="E1524" s="112" t="b">
        <v>0</v>
      </c>
      <c r="F1524" s="112" t="b">
        <v>0</v>
      </c>
      <c r="G1524" s="112" t="b">
        <v>0</v>
      </c>
    </row>
    <row r="1525" spans="1:7" ht="15">
      <c r="A1525" s="112" t="s">
        <v>4595</v>
      </c>
      <c r="B1525" s="112">
        <v>2</v>
      </c>
      <c r="C1525" s="117">
        <v>0.00028920854220742794</v>
      </c>
      <c r="D1525" s="112" t="s">
        <v>4760</v>
      </c>
      <c r="E1525" s="112" t="b">
        <v>0</v>
      </c>
      <c r="F1525" s="112" t="b">
        <v>0</v>
      </c>
      <c r="G1525" s="112" t="b">
        <v>0</v>
      </c>
    </row>
    <row r="1526" spans="1:7" ht="15">
      <c r="A1526" s="112" t="s">
        <v>4596</v>
      </c>
      <c r="B1526" s="112">
        <v>2</v>
      </c>
      <c r="C1526" s="117">
        <v>0.00028920854220742794</v>
      </c>
      <c r="D1526" s="112" t="s">
        <v>4760</v>
      </c>
      <c r="E1526" s="112" t="b">
        <v>0</v>
      </c>
      <c r="F1526" s="112" t="b">
        <v>0</v>
      </c>
      <c r="G1526" s="112" t="b">
        <v>0</v>
      </c>
    </row>
    <row r="1527" spans="1:7" ht="15">
      <c r="A1527" s="112" t="s">
        <v>4597</v>
      </c>
      <c r="B1527" s="112">
        <v>2</v>
      </c>
      <c r="C1527" s="117">
        <v>0.0003333834626952086</v>
      </c>
      <c r="D1527" s="112" t="s">
        <v>4760</v>
      </c>
      <c r="E1527" s="112" t="b">
        <v>0</v>
      </c>
      <c r="F1527" s="112" t="b">
        <v>0</v>
      </c>
      <c r="G1527" s="112" t="b">
        <v>0</v>
      </c>
    </row>
    <row r="1528" spans="1:7" ht="15">
      <c r="A1528" s="112" t="s">
        <v>4598</v>
      </c>
      <c r="B1528" s="112">
        <v>2</v>
      </c>
      <c r="C1528" s="117">
        <v>0.00028920854220742794</v>
      </c>
      <c r="D1528" s="112" t="s">
        <v>4760</v>
      </c>
      <c r="E1528" s="112" t="b">
        <v>0</v>
      </c>
      <c r="F1528" s="112" t="b">
        <v>0</v>
      </c>
      <c r="G1528" s="112" t="b">
        <v>0</v>
      </c>
    </row>
    <row r="1529" spans="1:7" ht="15">
      <c r="A1529" s="112" t="s">
        <v>4599</v>
      </c>
      <c r="B1529" s="112">
        <v>2</v>
      </c>
      <c r="C1529" s="117">
        <v>0.0003333834626952086</v>
      </c>
      <c r="D1529" s="112" t="s">
        <v>4760</v>
      </c>
      <c r="E1529" s="112" t="b">
        <v>0</v>
      </c>
      <c r="F1529" s="112" t="b">
        <v>0</v>
      </c>
      <c r="G1529" s="112" t="b">
        <v>0</v>
      </c>
    </row>
    <row r="1530" spans="1:7" ht="15">
      <c r="A1530" s="112" t="s">
        <v>4600</v>
      </c>
      <c r="B1530" s="112">
        <v>2</v>
      </c>
      <c r="C1530" s="117">
        <v>0.0003333834626952086</v>
      </c>
      <c r="D1530" s="112" t="s">
        <v>4760</v>
      </c>
      <c r="E1530" s="112" t="b">
        <v>1</v>
      </c>
      <c r="F1530" s="112" t="b">
        <v>0</v>
      </c>
      <c r="G1530" s="112" t="b">
        <v>0</v>
      </c>
    </row>
    <row r="1531" spans="1:7" ht="15">
      <c r="A1531" s="112" t="s">
        <v>4601</v>
      </c>
      <c r="B1531" s="112">
        <v>2</v>
      </c>
      <c r="C1531" s="117">
        <v>0.00028920854220742794</v>
      </c>
      <c r="D1531" s="112" t="s">
        <v>4760</v>
      </c>
      <c r="E1531" s="112" t="b">
        <v>0</v>
      </c>
      <c r="F1531" s="112" t="b">
        <v>0</v>
      </c>
      <c r="G1531" s="112" t="b">
        <v>0</v>
      </c>
    </row>
    <row r="1532" spans="1:7" ht="15">
      <c r="A1532" s="112" t="s">
        <v>4602</v>
      </c>
      <c r="B1532" s="112">
        <v>2</v>
      </c>
      <c r="C1532" s="117">
        <v>0.00028920854220742794</v>
      </c>
      <c r="D1532" s="112" t="s">
        <v>4760</v>
      </c>
      <c r="E1532" s="112" t="b">
        <v>1</v>
      </c>
      <c r="F1532" s="112" t="b">
        <v>0</v>
      </c>
      <c r="G1532" s="112" t="b">
        <v>0</v>
      </c>
    </row>
    <row r="1533" spans="1:7" ht="15">
      <c r="A1533" s="112" t="s">
        <v>4603</v>
      </c>
      <c r="B1533" s="112">
        <v>2</v>
      </c>
      <c r="C1533" s="117">
        <v>0.00028920854220742794</v>
      </c>
      <c r="D1533" s="112" t="s">
        <v>4760</v>
      </c>
      <c r="E1533" s="112" t="b">
        <v>0</v>
      </c>
      <c r="F1533" s="112" t="b">
        <v>0</v>
      </c>
      <c r="G1533" s="112" t="b">
        <v>0</v>
      </c>
    </row>
    <row r="1534" spans="1:7" ht="15">
      <c r="A1534" s="112" t="s">
        <v>4604</v>
      </c>
      <c r="B1534" s="112">
        <v>2</v>
      </c>
      <c r="C1534" s="117">
        <v>0.00028920854220742794</v>
      </c>
      <c r="D1534" s="112" t="s">
        <v>4760</v>
      </c>
      <c r="E1534" s="112" t="b">
        <v>0</v>
      </c>
      <c r="F1534" s="112" t="b">
        <v>0</v>
      </c>
      <c r="G1534" s="112" t="b">
        <v>0</v>
      </c>
    </row>
    <row r="1535" spans="1:7" ht="15">
      <c r="A1535" s="112" t="s">
        <v>4605</v>
      </c>
      <c r="B1535" s="112">
        <v>2</v>
      </c>
      <c r="C1535" s="117">
        <v>0.00028920854220742794</v>
      </c>
      <c r="D1535" s="112" t="s">
        <v>4760</v>
      </c>
      <c r="E1535" s="112" t="b">
        <v>0</v>
      </c>
      <c r="F1535" s="112" t="b">
        <v>0</v>
      </c>
      <c r="G1535" s="112" t="b">
        <v>0</v>
      </c>
    </row>
    <row r="1536" spans="1:7" ht="15">
      <c r="A1536" s="112" t="s">
        <v>4606</v>
      </c>
      <c r="B1536" s="112">
        <v>2</v>
      </c>
      <c r="C1536" s="117">
        <v>0.0003333834626952086</v>
      </c>
      <c r="D1536" s="112" t="s">
        <v>4760</v>
      </c>
      <c r="E1536" s="112" t="b">
        <v>0</v>
      </c>
      <c r="F1536" s="112" t="b">
        <v>0</v>
      </c>
      <c r="G1536" s="112" t="b">
        <v>0</v>
      </c>
    </row>
    <row r="1537" spans="1:7" ht="15">
      <c r="A1537" s="112" t="s">
        <v>4607</v>
      </c>
      <c r="B1537" s="112">
        <v>2</v>
      </c>
      <c r="C1537" s="117">
        <v>0.0003333834626952086</v>
      </c>
      <c r="D1537" s="112" t="s">
        <v>4760</v>
      </c>
      <c r="E1537" s="112" t="b">
        <v>0</v>
      </c>
      <c r="F1537" s="112" t="b">
        <v>0</v>
      </c>
      <c r="G1537" s="112" t="b">
        <v>0</v>
      </c>
    </row>
    <row r="1538" spans="1:7" ht="15">
      <c r="A1538" s="112" t="s">
        <v>4608</v>
      </c>
      <c r="B1538" s="112">
        <v>2</v>
      </c>
      <c r="C1538" s="117">
        <v>0.0003333834626952086</v>
      </c>
      <c r="D1538" s="112" t="s">
        <v>4760</v>
      </c>
      <c r="E1538" s="112" t="b">
        <v>0</v>
      </c>
      <c r="F1538" s="112" t="b">
        <v>0</v>
      </c>
      <c r="G1538" s="112" t="b">
        <v>0</v>
      </c>
    </row>
    <row r="1539" spans="1:7" ht="15">
      <c r="A1539" s="112" t="s">
        <v>4609</v>
      </c>
      <c r="B1539" s="112">
        <v>2</v>
      </c>
      <c r="C1539" s="117">
        <v>0.0003333834626952086</v>
      </c>
      <c r="D1539" s="112" t="s">
        <v>4760</v>
      </c>
      <c r="E1539" s="112" t="b">
        <v>0</v>
      </c>
      <c r="F1539" s="112" t="b">
        <v>0</v>
      </c>
      <c r="G1539" s="112" t="b">
        <v>0</v>
      </c>
    </row>
    <row r="1540" spans="1:7" ht="15">
      <c r="A1540" s="112" t="s">
        <v>4610</v>
      </c>
      <c r="B1540" s="112">
        <v>2</v>
      </c>
      <c r="C1540" s="117">
        <v>0.00028920854220742794</v>
      </c>
      <c r="D1540" s="112" t="s">
        <v>4760</v>
      </c>
      <c r="E1540" s="112" t="b">
        <v>0</v>
      </c>
      <c r="F1540" s="112" t="b">
        <v>0</v>
      </c>
      <c r="G1540" s="112" t="b">
        <v>0</v>
      </c>
    </row>
    <row r="1541" spans="1:7" ht="15">
      <c r="A1541" s="112" t="s">
        <v>4611</v>
      </c>
      <c r="B1541" s="112">
        <v>2</v>
      </c>
      <c r="C1541" s="117">
        <v>0.00028920854220742794</v>
      </c>
      <c r="D1541" s="112" t="s">
        <v>4760</v>
      </c>
      <c r="E1541" s="112" t="b">
        <v>0</v>
      </c>
      <c r="F1541" s="112" t="b">
        <v>0</v>
      </c>
      <c r="G1541" s="112" t="b">
        <v>0</v>
      </c>
    </row>
    <row r="1542" spans="1:7" ht="15">
      <c r="A1542" s="112" t="s">
        <v>4612</v>
      </c>
      <c r="B1542" s="112">
        <v>2</v>
      </c>
      <c r="C1542" s="117">
        <v>0.00028920854220742794</v>
      </c>
      <c r="D1542" s="112" t="s">
        <v>4760</v>
      </c>
      <c r="E1542" s="112" t="b">
        <v>0</v>
      </c>
      <c r="F1542" s="112" t="b">
        <v>0</v>
      </c>
      <c r="G1542" s="112" t="b">
        <v>0</v>
      </c>
    </row>
    <row r="1543" spans="1:7" ht="15">
      <c r="A1543" s="112" t="s">
        <v>4613</v>
      </c>
      <c r="B1543" s="112">
        <v>2</v>
      </c>
      <c r="C1543" s="117">
        <v>0.00028920854220742794</v>
      </c>
      <c r="D1543" s="112" t="s">
        <v>4760</v>
      </c>
      <c r="E1543" s="112" t="b">
        <v>0</v>
      </c>
      <c r="F1543" s="112" t="b">
        <v>0</v>
      </c>
      <c r="G1543" s="112" t="b">
        <v>0</v>
      </c>
    </row>
    <row r="1544" spans="1:7" ht="15">
      <c r="A1544" s="112" t="s">
        <v>4614</v>
      </c>
      <c r="B1544" s="112">
        <v>2</v>
      </c>
      <c r="C1544" s="117">
        <v>0.00028920854220742794</v>
      </c>
      <c r="D1544" s="112" t="s">
        <v>4760</v>
      </c>
      <c r="E1544" s="112" t="b">
        <v>0</v>
      </c>
      <c r="F1544" s="112" t="b">
        <v>0</v>
      </c>
      <c r="G1544" s="112" t="b">
        <v>0</v>
      </c>
    </row>
    <row r="1545" spans="1:7" ht="15">
      <c r="A1545" s="112" t="s">
        <v>4615</v>
      </c>
      <c r="B1545" s="112">
        <v>2</v>
      </c>
      <c r="C1545" s="117">
        <v>0.00028920854220742794</v>
      </c>
      <c r="D1545" s="112" t="s">
        <v>4760</v>
      </c>
      <c r="E1545" s="112" t="b">
        <v>0</v>
      </c>
      <c r="F1545" s="112" t="b">
        <v>0</v>
      </c>
      <c r="G1545" s="112" t="b">
        <v>0</v>
      </c>
    </row>
    <row r="1546" spans="1:7" ht="15">
      <c r="A1546" s="112" t="s">
        <v>4616</v>
      </c>
      <c r="B1546" s="112">
        <v>2</v>
      </c>
      <c r="C1546" s="117">
        <v>0.00028920854220742794</v>
      </c>
      <c r="D1546" s="112" t="s">
        <v>4760</v>
      </c>
      <c r="E1546" s="112" t="b">
        <v>0</v>
      </c>
      <c r="F1546" s="112" t="b">
        <v>0</v>
      </c>
      <c r="G1546" s="112" t="b">
        <v>0</v>
      </c>
    </row>
    <row r="1547" spans="1:7" ht="15">
      <c r="A1547" s="112" t="s">
        <v>4617</v>
      </c>
      <c r="B1547" s="112">
        <v>2</v>
      </c>
      <c r="C1547" s="117">
        <v>0.00028920854220742794</v>
      </c>
      <c r="D1547" s="112" t="s">
        <v>4760</v>
      </c>
      <c r="E1547" s="112" t="b">
        <v>0</v>
      </c>
      <c r="F1547" s="112" t="b">
        <v>0</v>
      </c>
      <c r="G1547" s="112" t="b">
        <v>0</v>
      </c>
    </row>
    <row r="1548" spans="1:7" ht="15">
      <c r="A1548" s="112" t="s">
        <v>4618</v>
      </c>
      <c r="B1548" s="112">
        <v>2</v>
      </c>
      <c r="C1548" s="117">
        <v>0.0003333834626952086</v>
      </c>
      <c r="D1548" s="112" t="s">
        <v>4760</v>
      </c>
      <c r="E1548" s="112" t="b">
        <v>0</v>
      </c>
      <c r="F1548" s="112" t="b">
        <v>0</v>
      </c>
      <c r="G1548" s="112" t="b">
        <v>0</v>
      </c>
    </row>
    <row r="1549" spans="1:7" ht="15">
      <c r="A1549" s="112" t="s">
        <v>4619</v>
      </c>
      <c r="B1549" s="112">
        <v>2</v>
      </c>
      <c r="C1549" s="117">
        <v>0.0003333834626952086</v>
      </c>
      <c r="D1549" s="112" t="s">
        <v>4760</v>
      </c>
      <c r="E1549" s="112" t="b">
        <v>0</v>
      </c>
      <c r="F1549" s="112" t="b">
        <v>0</v>
      </c>
      <c r="G1549" s="112" t="b">
        <v>0</v>
      </c>
    </row>
    <row r="1550" spans="1:7" ht="15">
      <c r="A1550" s="112" t="s">
        <v>4620</v>
      </c>
      <c r="B1550" s="112">
        <v>2</v>
      </c>
      <c r="C1550" s="117">
        <v>0.00028920854220742794</v>
      </c>
      <c r="D1550" s="112" t="s">
        <v>4760</v>
      </c>
      <c r="E1550" s="112" t="b">
        <v>0</v>
      </c>
      <c r="F1550" s="112" t="b">
        <v>0</v>
      </c>
      <c r="G1550" s="112" t="b">
        <v>0</v>
      </c>
    </row>
    <row r="1551" spans="1:7" ht="15">
      <c r="A1551" s="112" t="s">
        <v>4621</v>
      </c>
      <c r="B1551" s="112">
        <v>2</v>
      </c>
      <c r="C1551" s="117">
        <v>0.00028920854220742794</v>
      </c>
      <c r="D1551" s="112" t="s">
        <v>4760</v>
      </c>
      <c r="E1551" s="112" t="b">
        <v>0</v>
      </c>
      <c r="F1551" s="112" t="b">
        <v>0</v>
      </c>
      <c r="G1551" s="112" t="b">
        <v>0</v>
      </c>
    </row>
    <row r="1552" spans="1:7" ht="15">
      <c r="A1552" s="112" t="s">
        <v>4622</v>
      </c>
      <c r="B1552" s="112">
        <v>2</v>
      </c>
      <c r="C1552" s="117">
        <v>0.00028920854220742794</v>
      </c>
      <c r="D1552" s="112" t="s">
        <v>4760</v>
      </c>
      <c r="E1552" s="112" t="b">
        <v>0</v>
      </c>
      <c r="F1552" s="112" t="b">
        <v>0</v>
      </c>
      <c r="G1552" s="112" t="b">
        <v>0</v>
      </c>
    </row>
    <row r="1553" spans="1:7" ht="15">
      <c r="A1553" s="112" t="s">
        <v>4623</v>
      </c>
      <c r="B1553" s="112">
        <v>2</v>
      </c>
      <c r="C1553" s="117">
        <v>0.00028920854220742794</v>
      </c>
      <c r="D1553" s="112" t="s">
        <v>4760</v>
      </c>
      <c r="E1553" s="112" t="b">
        <v>0</v>
      </c>
      <c r="F1553" s="112" t="b">
        <v>0</v>
      </c>
      <c r="G1553" s="112" t="b">
        <v>0</v>
      </c>
    </row>
    <row r="1554" spans="1:7" ht="15">
      <c r="A1554" s="112" t="s">
        <v>4624</v>
      </c>
      <c r="B1554" s="112">
        <v>2</v>
      </c>
      <c r="C1554" s="117">
        <v>0.00028920854220742794</v>
      </c>
      <c r="D1554" s="112" t="s">
        <v>4760</v>
      </c>
      <c r="E1554" s="112" t="b">
        <v>0</v>
      </c>
      <c r="F1554" s="112" t="b">
        <v>0</v>
      </c>
      <c r="G1554" s="112" t="b">
        <v>0</v>
      </c>
    </row>
    <row r="1555" spans="1:7" ht="15">
      <c r="A1555" s="112" t="s">
        <v>4625</v>
      </c>
      <c r="B1555" s="112">
        <v>2</v>
      </c>
      <c r="C1555" s="117">
        <v>0.00028920854220742794</v>
      </c>
      <c r="D1555" s="112" t="s">
        <v>4760</v>
      </c>
      <c r="E1555" s="112" t="b">
        <v>0</v>
      </c>
      <c r="F1555" s="112" t="b">
        <v>0</v>
      </c>
      <c r="G1555" s="112" t="b">
        <v>0</v>
      </c>
    </row>
    <row r="1556" spans="1:7" ht="15">
      <c r="A1556" s="112" t="s">
        <v>4626</v>
      </c>
      <c r="B1556" s="112">
        <v>2</v>
      </c>
      <c r="C1556" s="117">
        <v>0.00028920854220742794</v>
      </c>
      <c r="D1556" s="112" t="s">
        <v>4760</v>
      </c>
      <c r="E1556" s="112" t="b">
        <v>0</v>
      </c>
      <c r="F1556" s="112" t="b">
        <v>0</v>
      </c>
      <c r="G1556" s="112" t="b">
        <v>0</v>
      </c>
    </row>
    <row r="1557" spans="1:7" ht="15">
      <c r="A1557" s="112" t="s">
        <v>4627</v>
      </c>
      <c r="B1557" s="112">
        <v>2</v>
      </c>
      <c r="C1557" s="117">
        <v>0.0003333834626952086</v>
      </c>
      <c r="D1557" s="112" t="s">
        <v>4760</v>
      </c>
      <c r="E1557" s="112" t="b">
        <v>0</v>
      </c>
      <c r="F1557" s="112" t="b">
        <v>0</v>
      </c>
      <c r="G1557" s="112" t="b">
        <v>0</v>
      </c>
    </row>
    <row r="1558" spans="1:7" ht="15">
      <c r="A1558" s="112" t="s">
        <v>4628</v>
      </c>
      <c r="B1558" s="112">
        <v>2</v>
      </c>
      <c r="C1558" s="117">
        <v>0.00028920854220742794</v>
      </c>
      <c r="D1558" s="112" t="s">
        <v>4760</v>
      </c>
      <c r="E1558" s="112" t="b">
        <v>0</v>
      </c>
      <c r="F1558" s="112" t="b">
        <v>0</v>
      </c>
      <c r="G1558" s="112" t="b">
        <v>0</v>
      </c>
    </row>
    <row r="1559" spans="1:7" ht="15">
      <c r="A1559" s="112" t="s">
        <v>4629</v>
      </c>
      <c r="B1559" s="112">
        <v>2</v>
      </c>
      <c r="C1559" s="117">
        <v>0.00028920854220742794</v>
      </c>
      <c r="D1559" s="112" t="s">
        <v>4760</v>
      </c>
      <c r="E1559" s="112" t="b">
        <v>0</v>
      </c>
      <c r="F1559" s="112" t="b">
        <v>0</v>
      </c>
      <c r="G1559" s="112" t="b">
        <v>0</v>
      </c>
    </row>
    <row r="1560" spans="1:7" ht="15">
      <c r="A1560" s="112" t="s">
        <v>4630</v>
      </c>
      <c r="B1560" s="112">
        <v>2</v>
      </c>
      <c r="C1560" s="117">
        <v>0.00028920854220742794</v>
      </c>
      <c r="D1560" s="112" t="s">
        <v>4760</v>
      </c>
      <c r="E1560" s="112" t="b">
        <v>0</v>
      </c>
      <c r="F1560" s="112" t="b">
        <v>0</v>
      </c>
      <c r="G1560" s="112" t="b">
        <v>0</v>
      </c>
    </row>
    <row r="1561" spans="1:7" ht="15">
      <c r="A1561" s="112" t="s">
        <v>4631</v>
      </c>
      <c r="B1561" s="112">
        <v>2</v>
      </c>
      <c r="C1561" s="117">
        <v>0.0003333834626952086</v>
      </c>
      <c r="D1561" s="112" t="s">
        <v>4760</v>
      </c>
      <c r="E1561" s="112" t="b">
        <v>0</v>
      </c>
      <c r="F1561" s="112" t="b">
        <v>0</v>
      </c>
      <c r="G1561" s="112" t="b">
        <v>0</v>
      </c>
    </row>
    <row r="1562" spans="1:7" ht="15">
      <c r="A1562" s="112" t="s">
        <v>4632</v>
      </c>
      <c r="B1562" s="112">
        <v>2</v>
      </c>
      <c r="C1562" s="117">
        <v>0.00028920854220742794</v>
      </c>
      <c r="D1562" s="112" t="s">
        <v>4760</v>
      </c>
      <c r="E1562" s="112" t="b">
        <v>0</v>
      </c>
      <c r="F1562" s="112" t="b">
        <v>0</v>
      </c>
      <c r="G1562" s="112" t="b">
        <v>0</v>
      </c>
    </row>
    <row r="1563" spans="1:7" ht="15">
      <c r="A1563" s="112" t="s">
        <v>4633</v>
      </c>
      <c r="B1563" s="112">
        <v>2</v>
      </c>
      <c r="C1563" s="117">
        <v>0.00028920854220742794</v>
      </c>
      <c r="D1563" s="112" t="s">
        <v>4760</v>
      </c>
      <c r="E1563" s="112" t="b">
        <v>0</v>
      </c>
      <c r="F1563" s="112" t="b">
        <v>0</v>
      </c>
      <c r="G1563" s="112" t="b">
        <v>0</v>
      </c>
    </row>
    <row r="1564" spans="1:7" ht="15">
      <c r="A1564" s="112" t="s">
        <v>4634</v>
      </c>
      <c r="B1564" s="112">
        <v>2</v>
      </c>
      <c r="C1564" s="117">
        <v>0.0003333834626952086</v>
      </c>
      <c r="D1564" s="112" t="s">
        <v>4760</v>
      </c>
      <c r="E1564" s="112" t="b">
        <v>0</v>
      </c>
      <c r="F1564" s="112" t="b">
        <v>0</v>
      </c>
      <c r="G1564" s="112" t="b">
        <v>0</v>
      </c>
    </row>
    <row r="1565" spans="1:7" ht="15">
      <c r="A1565" s="112" t="s">
        <v>4635</v>
      </c>
      <c r="B1565" s="112">
        <v>2</v>
      </c>
      <c r="C1565" s="117">
        <v>0.00028920854220742794</v>
      </c>
      <c r="D1565" s="112" t="s">
        <v>4760</v>
      </c>
      <c r="E1565" s="112" t="b">
        <v>0</v>
      </c>
      <c r="F1565" s="112" t="b">
        <v>0</v>
      </c>
      <c r="G1565" s="112" t="b">
        <v>0</v>
      </c>
    </row>
    <row r="1566" spans="1:7" ht="15">
      <c r="A1566" s="112" t="s">
        <v>4636</v>
      </c>
      <c r="B1566" s="112">
        <v>2</v>
      </c>
      <c r="C1566" s="117">
        <v>0.00028920854220742794</v>
      </c>
      <c r="D1566" s="112" t="s">
        <v>4760</v>
      </c>
      <c r="E1566" s="112" t="b">
        <v>0</v>
      </c>
      <c r="F1566" s="112" t="b">
        <v>0</v>
      </c>
      <c r="G1566" s="112" t="b">
        <v>0</v>
      </c>
    </row>
    <row r="1567" spans="1:7" ht="15">
      <c r="A1567" s="112" t="s">
        <v>4637</v>
      </c>
      <c r="B1567" s="112">
        <v>2</v>
      </c>
      <c r="C1567" s="117">
        <v>0.00028920854220742794</v>
      </c>
      <c r="D1567" s="112" t="s">
        <v>4760</v>
      </c>
      <c r="E1567" s="112" t="b">
        <v>0</v>
      </c>
      <c r="F1567" s="112" t="b">
        <v>0</v>
      </c>
      <c r="G1567" s="112" t="b">
        <v>0</v>
      </c>
    </row>
    <row r="1568" spans="1:7" ht="15">
      <c r="A1568" s="112" t="s">
        <v>4638</v>
      </c>
      <c r="B1568" s="112">
        <v>2</v>
      </c>
      <c r="C1568" s="117">
        <v>0.00028920854220742794</v>
      </c>
      <c r="D1568" s="112" t="s">
        <v>4760</v>
      </c>
      <c r="E1568" s="112" t="b">
        <v>0</v>
      </c>
      <c r="F1568" s="112" t="b">
        <v>0</v>
      </c>
      <c r="G1568" s="112" t="b">
        <v>0</v>
      </c>
    </row>
    <row r="1569" spans="1:7" ht="15">
      <c r="A1569" s="112" t="s">
        <v>4639</v>
      </c>
      <c r="B1569" s="112">
        <v>2</v>
      </c>
      <c r="C1569" s="117">
        <v>0.00028920854220742794</v>
      </c>
      <c r="D1569" s="112" t="s">
        <v>4760</v>
      </c>
      <c r="E1569" s="112" t="b">
        <v>0</v>
      </c>
      <c r="F1569" s="112" t="b">
        <v>0</v>
      </c>
      <c r="G1569" s="112" t="b">
        <v>0</v>
      </c>
    </row>
    <row r="1570" spans="1:7" ht="15">
      <c r="A1570" s="112" t="s">
        <v>4640</v>
      </c>
      <c r="B1570" s="112">
        <v>2</v>
      </c>
      <c r="C1570" s="117">
        <v>0.00028920854220742794</v>
      </c>
      <c r="D1570" s="112" t="s">
        <v>4760</v>
      </c>
      <c r="E1570" s="112" t="b">
        <v>0</v>
      </c>
      <c r="F1570" s="112" t="b">
        <v>0</v>
      </c>
      <c r="G1570" s="112" t="b">
        <v>0</v>
      </c>
    </row>
    <row r="1571" spans="1:7" ht="15">
      <c r="A1571" s="112" t="s">
        <v>4641</v>
      </c>
      <c r="B1571" s="112">
        <v>2</v>
      </c>
      <c r="C1571" s="117">
        <v>0.00028920854220742794</v>
      </c>
      <c r="D1571" s="112" t="s">
        <v>4760</v>
      </c>
      <c r="E1571" s="112" t="b">
        <v>0</v>
      </c>
      <c r="F1571" s="112" t="b">
        <v>0</v>
      </c>
      <c r="G1571" s="112" t="b">
        <v>0</v>
      </c>
    </row>
    <row r="1572" spans="1:7" ht="15">
      <c r="A1572" s="112" t="s">
        <v>4642</v>
      </c>
      <c r="B1572" s="112">
        <v>2</v>
      </c>
      <c r="C1572" s="117">
        <v>0.0003333834626952086</v>
      </c>
      <c r="D1572" s="112" t="s">
        <v>4760</v>
      </c>
      <c r="E1572" s="112" t="b">
        <v>0</v>
      </c>
      <c r="F1572" s="112" t="b">
        <v>0</v>
      </c>
      <c r="G1572" s="112" t="b">
        <v>0</v>
      </c>
    </row>
    <row r="1573" spans="1:7" ht="15">
      <c r="A1573" s="112" t="s">
        <v>4643</v>
      </c>
      <c r="B1573" s="112">
        <v>2</v>
      </c>
      <c r="C1573" s="117">
        <v>0.00028920854220742794</v>
      </c>
      <c r="D1573" s="112" t="s">
        <v>4760</v>
      </c>
      <c r="E1573" s="112" t="b">
        <v>0</v>
      </c>
      <c r="F1573" s="112" t="b">
        <v>0</v>
      </c>
      <c r="G1573" s="112" t="b">
        <v>0</v>
      </c>
    </row>
    <row r="1574" spans="1:7" ht="15">
      <c r="A1574" s="112" t="s">
        <v>4644</v>
      </c>
      <c r="B1574" s="112">
        <v>2</v>
      </c>
      <c r="C1574" s="117">
        <v>0.00028920854220742794</v>
      </c>
      <c r="D1574" s="112" t="s">
        <v>4760</v>
      </c>
      <c r="E1574" s="112" t="b">
        <v>0</v>
      </c>
      <c r="F1574" s="112" t="b">
        <v>0</v>
      </c>
      <c r="G1574" s="112" t="b">
        <v>0</v>
      </c>
    </row>
    <row r="1575" spans="1:7" ht="15">
      <c r="A1575" s="112" t="s">
        <v>4645</v>
      </c>
      <c r="B1575" s="112">
        <v>2</v>
      </c>
      <c r="C1575" s="117">
        <v>0.00028920854220742794</v>
      </c>
      <c r="D1575" s="112" t="s">
        <v>4760</v>
      </c>
      <c r="E1575" s="112" t="b">
        <v>0</v>
      </c>
      <c r="F1575" s="112" t="b">
        <v>1</v>
      </c>
      <c r="G1575" s="112" t="b">
        <v>0</v>
      </c>
    </row>
    <row r="1576" spans="1:7" ht="15">
      <c r="A1576" s="112" t="s">
        <v>4646</v>
      </c>
      <c r="B1576" s="112">
        <v>2</v>
      </c>
      <c r="C1576" s="117">
        <v>0.00028920854220742794</v>
      </c>
      <c r="D1576" s="112" t="s">
        <v>4760</v>
      </c>
      <c r="E1576" s="112" t="b">
        <v>0</v>
      </c>
      <c r="F1576" s="112" t="b">
        <v>0</v>
      </c>
      <c r="G1576" s="112" t="b">
        <v>0</v>
      </c>
    </row>
    <row r="1577" spans="1:7" ht="15">
      <c r="A1577" s="112" t="s">
        <v>4647</v>
      </c>
      <c r="B1577" s="112">
        <v>2</v>
      </c>
      <c r="C1577" s="117">
        <v>0.00028920854220742794</v>
      </c>
      <c r="D1577" s="112" t="s">
        <v>4760</v>
      </c>
      <c r="E1577" s="112" t="b">
        <v>0</v>
      </c>
      <c r="F1577" s="112" t="b">
        <v>0</v>
      </c>
      <c r="G1577" s="112" t="b">
        <v>0</v>
      </c>
    </row>
    <row r="1578" spans="1:7" ht="15">
      <c r="A1578" s="112" t="s">
        <v>4648</v>
      </c>
      <c r="B1578" s="112">
        <v>2</v>
      </c>
      <c r="C1578" s="117">
        <v>0.00028920854220742794</v>
      </c>
      <c r="D1578" s="112" t="s">
        <v>4760</v>
      </c>
      <c r="E1578" s="112" t="b">
        <v>0</v>
      </c>
      <c r="F1578" s="112" t="b">
        <v>0</v>
      </c>
      <c r="G1578" s="112" t="b">
        <v>0</v>
      </c>
    </row>
    <row r="1579" spans="1:7" ht="15">
      <c r="A1579" s="112" t="s">
        <v>4649</v>
      </c>
      <c r="B1579" s="112">
        <v>2</v>
      </c>
      <c r="C1579" s="117">
        <v>0.0003333834626952086</v>
      </c>
      <c r="D1579" s="112" t="s">
        <v>4760</v>
      </c>
      <c r="E1579" s="112" t="b">
        <v>0</v>
      </c>
      <c r="F1579" s="112" t="b">
        <v>0</v>
      </c>
      <c r="G1579" s="112" t="b">
        <v>0</v>
      </c>
    </row>
    <row r="1580" spans="1:7" ht="15">
      <c r="A1580" s="112" t="s">
        <v>4650</v>
      </c>
      <c r="B1580" s="112">
        <v>2</v>
      </c>
      <c r="C1580" s="117">
        <v>0.00028920854220742794</v>
      </c>
      <c r="D1580" s="112" t="s">
        <v>4760</v>
      </c>
      <c r="E1580" s="112" t="b">
        <v>0</v>
      </c>
      <c r="F1580" s="112" t="b">
        <v>0</v>
      </c>
      <c r="G1580" s="112" t="b">
        <v>0</v>
      </c>
    </row>
    <row r="1581" spans="1:7" ht="15">
      <c r="A1581" s="112" t="s">
        <v>4651</v>
      </c>
      <c r="B1581" s="112">
        <v>2</v>
      </c>
      <c r="C1581" s="117">
        <v>0.0003333834626952086</v>
      </c>
      <c r="D1581" s="112" t="s">
        <v>4760</v>
      </c>
      <c r="E1581" s="112" t="b">
        <v>0</v>
      </c>
      <c r="F1581" s="112" t="b">
        <v>0</v>
      </c>
      <c r="G1581" s="112" t="b">
        <v>0</v>
      </c>
    </row>
    <row r="1582" spans="1:7" ht="15">
      <c r="A1582" s="112" t="s">
        <v>4652</v>
      </c>
      <c r="B1582" s="112">
        <v>2</v>
      </c>
      <c r="C1582" s="117">
        <v>0.0003333834626952086</v>
      </c>
      <c r="D1582" s="112" t="s">
        <v>4760</v>
      </c>
      <c r="E1582" s="112" t="b">
        <v>0</v>
      </c>
      <c r="F1582" s="112" t="b">
        <v>0</v>
      </c>
      <c r="G1582" s="112" t="b">
        <v>0</v>
      </c>
    </row>
    <row r="1583" spans="1:7" ht="15">
      <c r="A1583" s="112" t="s">
        <v>4653</v>
      </c>
      <c r="B1583" s="112">
        <v>2</v>
      </c>
      <c r="C1583" s="117">
        <v>0.00028920854220742794</v>
      </c>
      <c r="D1583" s="112" t="s">
        <v>4760</v>
      </c>
      <c r="E1583" s="112" t="b">
        <v>0</v>
      </c>
      <c r="F1583" s="112" t="b">
        <v>0</v>
      </c>
      <c r="G1583" s="112" t="b">
        <v>0</v>
      </c>
    </row>
    <row r="1584" spans="1:7" ht="15">
      <c r="A1584" s="112" t="s">
        <v>4654</v>
      </c>
      <c r="B1584" s="112">
        <v>2</v>
      </c>
      <c r="C1584" s="117">
        <v>0.00028920854220742794</v>
      </c>
      <c r="D1584" s="112" t="s">
        <v>4760</v>
      </c>
      <c r="E1584" s="112" t="b">
        <v>0</v>
      </c>
      <c r="F1584" s="112" t="b">
        <v>1</v>
      </c>
      <c r="G1584" s="112" t="b">
        <v>0</v>
      </c>
    </row>
    <row r="1585" spans="1:7" ht="15">
      <c r="A1585" s="112" t="s">
        <v>4655</v>
      </c>
      <c r="B1585" s="112">
        <v>2</v>
      </c>
      <c r="C1585" s="117">
        <v>0.00028920854220742794</v>
      </c>
      <c r="D1585" s="112" t="s">
        <v>4760</v>
      </c>
      <c r="E1585" s="112" t="b">
        <v>0</v>
      </c>
      <c r="F1585" s="112" t="b">
        <v>0</v>
      </c>
      <c r="G1585" s="112" t="b">
        <v>0</v>
      </c>
    </row>
    <row r="1586" spans="1:7" ht="15">
      <c r="A1586" s="112" t="s">
        <v>4656</v>
      </c>
      <c r="B1586" s="112">
        <v>2</v>
      </c>
      <c r="C1586" s="117">
        <v>0.0003333834626952086</v>
      </c>
      <c r="D1586" s="112" t="s">
        <v>4760</v>
      </c>
      <c r="E1586" s="112" t="b">
        <v>0</v>
      </c>
      <c r="F1586" s="112" t="b">
        <v>0</v>
      </c>
      <c r="G1586" s="112" t="b">
        <v>0</v>
      </c>
    </row>
    <row r="1587" spans="1:7" ht="15">
      <c r="A1587" s="112" t="s">
        <v>4657</v>
      </c>
      <c r="B1587" s="112">
        <v>2</v>
      </c>
      <c r="C1587" s="117">
        <v>0.0003333834626952086</v>
      </c>
      <c r="D1587" s="112" t="s">
        <v>4760</v>
      </c>
      <c r="E1587" s="112" t="b">
        <v>0</v>
      </c>
      <c r="F1587" s="112" t="b">
        <v>0</v>
      </c>
      <c r="G1587" s="112" t="b">
        <v>0</v>
      </c>
    </row>
    <row r="1588" spans="1:7" ht="15">
      <c r="A1588" s="112" t="s">
        <v>4658</v>
      </c>
      <c r="B1588" s="112">
        <v>2</v>
      </c>
      <c r="C1588" s="117">
        <v>0.00028920854220742794</v>
      </c>
      <c r="D1588" s="112" t="s">
        <v>4760</v>
      </c>
      <c r="E1588" s="112" t="b">
        <v>0</v>
      </c>
      <c r="F1588" s="112" t="b">
        <v>0</v>
      </c>
      <c r="G1588" s="112" t="b">
        <v>0</v>
      </c>
    </row>
    <row r="1589" spans="1:7" ht="15">
      <c r="A1589" s="112" t="s">
        <v>4659</v>
      </c>
      <c r="B1589" s="112">
        <v>2</v>
      </c>
      <c r="C1589" s="117">
        <v>0.0003333834626952086</v>
      </c>
      <c r="D1589" s="112" t="s">
        <v>4760</v>
      </c>
      <c r="E1589" s="112" t="b">
        <v>0</v>
      </c>
      <c r="F1589" s="112" t="b">
        <v>0</v>
      </c>
      <c r="G1589" s="112" t="b">
        <v>0</v>
      </c>
    </row>
    <row r="1590" spans="1:7" ht="15">
      <c r="A1590" s="112" t="s">
        <v>4660</v>
      </c>
      <c r="B1590" s="112">
        <v>2</v>
      </c>
      <c r="C1590" s="117">
        <v>0.00028920854220742794</v>
      </c>
      <c r="D1590" s="112" t="s">
        <v>4760</v>
      </c>
      <c r="E1590" s="112" t="b">
        <v>0</v>
      </c>
      <c r="F1590" s="112" t="b">
        <v>0</v>
      </c>
      <c r="G1590" s="112" t="b">
        <v>0</v>
      </c>
    </row>
    <row r="1591" spans="1:7" ht="15">
      <c r="A1591" s="112" t="s">
        <v>4661</v>
      </c>
      <c r="B1591" s="112">
        <v>2</v>
      </c>
      <c r="C1591" s="117">
        <v>0.00028920854220742794</v>
      </c>
      <c r="D1591" s="112" t="s">
        <v>4760</v>
      </c>
      <c r="E1591" s="112" t="b">
        <v>0</v>
      </c>
      <c r="F1591" s="112" t="b">
        <v>1</v>
      </c>
      <c r="G1591" s="112" t="b">
        <v>0</v>
      </c>
    </row>
    <row r="1592" spans="1:7" ht="15">
      <c r="A1592" s="112" t="s">
        <v>4662</v>
      </c>
      <c r="B1592" s="112">
        <v>2</v>
      </c>
      <c r="C1592" s="117">
        <v>0.00028920854220742794</v>
      </c>
      <c r="D1592" s="112" t="s">
        <v>4760</v>
      </c>
      <c r="E1592" s="112" t="b">
        <v>0</v>
      </c>
      <c r="F1592" s="112" t="b">
        <v>0</v>
      </c>
      <c r="G1592" s="112" t="b">
        <v>0</v>
      </c>
    </row>
    <row r="1593" spans="1:7" ht="15">
      <c r="A1593" s="112" t="s">
        <v>4663</v>
      </c>
      <c r="B1593" s="112">
        <v>2</v>
      </c>
      <c r="C1593" s="117">
        <v>0.00028920854220742794</v>
      </c>
      <c r="D1593" s="112" t="s">
        <v>4760</v>
      </c>
      <c r="E1593" s="112" t="b">
        <v>0</v>
      </c>
      <c r="F1593" s="112" t="b">
        <v>0</v>
      </c>
      <c r="G1593" s="112" t="b">
        <v>0</v>
      </c>
    </row>
    <row r="1594" spans="1:7" ht="15">
      <c r="A1594" s="112" t="s">
        <v>4664</v>
      </c>
      <c r="B1594" s="112">
        <v>2</v>
      </c>
      <c r="C1594" s="117">
        <v>0.0003333834626952086</v>
      </c>
      <c r="D1594" s="112" t="s">
        <v>4760</v>
      </c>
      <c r="E1594" s="112" t="b">
        <v>0</v>
      </c>
      <c r="F1594" s="112" t="b">
        <v>0</v>
      </c>
      <c r="G1594" s="112" t="b">
        <v>0</v>
      </c>
    </row>
    <row r="1595" spans="1:7" ht="15">
      <c r="A1595" s="112" t="s">
        <v>4665</v>
      </c>
      <c r="B1595" s="112">
        <v>2</v>
      </c>
      <c r="C1595" s="117">
        <v>0.0003333834626952086</v>
      </c>
      <c r="D1595" s="112" t="s">
        <v>4760</v>
      </c>
      <c r="E1595" s="112" t="b">
        <v>0</v>
      </c>
      <c r="F1595" s="112" t="b">
        <v>0</v>
      </c>
      <c r="G1595" s="112" t="b">
        <v>0</v>
      </c>
    </row>
    <row r="1596" spans="1:7" ht="15">
      <c r="A1596" s="112" t="s">
        <v>4666</v>
      </c>
      <c r="B1596" s="112">
        <v>2</v>
      </c>
      <c r="C1596" s="117">
        <v>0.00028920854220742794</v>
      </c>
      <c r="D1596" s="112" t="s">
        <v>4760</v>
      </c>
      <c r="E1596" s="112" t="b">
        <v>0</v>
      </c>
      <c r="F1596" s="112" t="b">
        <v>0</v>
      </c>
      <c r="G1596" s="112" t="b">
        <v>0</v>
      </c>
    </row>
    <row r="1597" spans="1:7" ht="15">
      <c r="A1597" s="112" t="s">
        <v>4667</v>
      </c>
      <c r="B1597" s="112">
        <v>2</v>
      </c>
      <c r="C1597" s="117">
        <v>0.0003333834626952086</v>
      </c>
      <c r="D1597" s="112" t="s">
        <v>4760</v>
      </c>
      <c r="E1597" s="112" t="b">
        <v>0</v>
      </c>
      <c r="F1597" s="112" t="b">
        <v>0</v>
      </c>
      <c r="G1597" s="112" t="b">
        <v>0</v>
      </c>
    </row>
    <row r="1598" spans="1:7" ht="15">
      <c r="A1598" s="112" t="s">
        <v>4668</v>
      </c>
      <c r="B1598" s="112">
        <v>2</v>
      </c>
      <c r="C1598" s="117">
        <v>0.0003333834626952086</v>
      </c>
      <c r="D1598" s="112" t="s">
        <v>4760</v>
      </c>
      <c r="E1598" s="112" t="b">
        <v>0</v>
      </c>
      <c r="F1598" s="112" t="b">
        <v>0</v>
      </c>
      <c r="G1598" s="112" t="b">
        <v>0</v>
      </c>
    </row>
    <row r="1599" spans="1:7" ht="15">
      <c r="A1599" s="112" t="s">
        <v>4669</v>
      </c>
      <c r="B1599" s="112">
        <v>2</v>
      </c>
      <c r="C1599" s="117">
        <v>0.0003333834626952086</v>
      </c>
      <c r="D1599" s="112" t="s">
        <v>4760</v>
      </c>
      <c r="E1599" s="112" t="b">
        <v>0</v>
      </c>
      <c r="F1599" s="112" t="b">
        <v>0</v>
      </c>
      <c r="G1599" s="112" t="b">
        <v>0</v>
      </c>
    </row>
    <row r="1600" spans="1:7" ht="15">
      <c r="A1600" s="112" t="s">
        <v>4670</v>
      </c>
      <c r="B1600" s="112">
        <v>2</v>
      </c>
      <c r="C1600" s="117">
        <v>0.00028920854220742794</v>
      </c>
      <c r="D1600" s="112" t="s">
        <v>4760</v>
      </c>
      <c r="E1600" s="112" t="b">
        <v>0</v>
      </c>
      <c r="F1600" s="112" t="b">
        <v>0</v>
      </c>
      <c r="G1600" s="112" t="b">
        <v>0</v>
      </c>
    </row>
    <row r="1601" spans="1:7" ht="15">
      <c r="A1601" s="112" t="s">
        <v>4671</v>
      </c>
      <c r="B1601" s="112">
        <v>2</v>
      </c>
      <c r="C1601" s="117">
        <v>0.0003333834626952086</v>
      </c>
      <c r="D1601" s="112" t="s">
        <v>4760</v>
      </c>
      <c r="E1601" s="112" t="b">
        <v>0</v>
      </c>
      <c r="F1601" s="112" t="b">
        <v>0</v>
      </c>
      <c r="G1601" s="112" t="b">
        <v>0</v>
      </c>
    </row>
    <row r="1602" spans="1:7" ht="15">
      <c r="A1602" s="112" t="s">
        <v>4672</v>
      </c>
      <c r="B1602" s="112">
        <v>2</v>
      </c>
      <c r="C1602" s="117">
        <v>0.0003333834626952086</v>
      </c>
      <c r="D1602" s="112" t="s">
        <v>4760</v>
      </c>
      <c r="E1602" s="112" t="b">
        <v>0</v>
      </c>
      <c r="F1602" s="112" t="b">
        <v>0</v>
      </c>
      <c r="G1602" s="112" t="b">
        <v>0</v>
      </c>
    </row>
    <row r="1603" spans="1:7" ht="15">
      <c r="A1603" s="112" t="s">
        <v>4673</v>
      </c>
      <c r="B1603" s="112">
        <v>2</v>
      </c>
      <c r="C1603" s="117">
        <v>0.0003333834626952086</v>
      </c>
      <c r="D1603" s="112" t="s">
        <v>4760</v>
      </c>
      <c r="E1603" s="112" t="b">
        <v>0</v>
      </c>
      <c r="F1603" s="112" t="b">
        <v>0</v>
      </c>
      <c r="G1603" s="112" t="b">
        <v>0</v>
      </c>
    </row>
    <row r="1604" spans="1:7" ht="15">
      <c r="A1604" s="112" t="s">
        <v>4674</v>
      </c>
      <c r="B1604" s="112">
        <v>2</v>
      </c>
      <c r="C1604" s="117">
        <v>0.0003333834626952086</v>
      </c>
      <c r="D1604" s="112" t="s">
        <v>4760</v>
      </c>
      <c r="E1604" s="112" t="b">
        <v>0</v>
      </c>
      <c r="F1604" s="112" t="b">
        <v>0</v>
      </c>
      <c r="G1604" s="112" t="b">
        <v>0</v>
      </c>
    </row>
    <row r="1605" spans="1:7" ht="15">
      <c r="A1605" s="112" t="s">
        <v>4675</v>
      </c>
      <c r="B1605" s="112">
        <v>2</v>
      </c>
      <c r="C1605" s="117">
        <v>0.0003333834626952086</v>
      </c>
      <c r="D1605" s="112" t="s">
        <v>4760</v>
      </c>
      <c r="E1605" s="112" t="b">
        <v>0</v>
      </c>
      <c r="F1605" s="112" t="b">
        <v>0</v>
      </c>
      <c r="G1605" s="112" t="b">
        <v>0</v>
      </c>
    </row>
    <row r="1606" spans="1:7" ht="15">
      <c r="A1606" s="112" t="s">
        <v>4676</v>
      </c>
      <c r="B1606" s="112">
        <v>2</v>
      </c>
      <c r="C1606" s="117">
        <v>0.0003333834626952086</v>
      </c>
      <c r="D1606" s="112" t="s">
        <v>4760</v>
      </c>
      <c r="E1606" s="112" t="b">
        <v>0</v>
      </c>
      <c r="F1606" s="112" t="b">
        <v>0</v>
      </c>
      <c r="G1606" s="112" t="b">
        <v>0</v>
      </c>
    </row>
    <row r="1607" spans="1:7" ht="15">
      <c r="A1607" s="112" t="s">
        <v>4677</v>
      </c>
      <c r="B1607" s="112">
        <v>2</v>
      </c>
      <c r="C1607" s="117">
        <v>0.0003333834626952086</v>
      </c>
      <c r="D1607" s="112" t="s">
        <v>4760</v>
      </c>
      <c r="E1607" s="112" t="b">
        <v>0</v>
      </c>
      <c r="F1607" s="112" t="b">
        <v>0</v>
      </c>
      <c r="G1607" s="112" t="b">
        <v>0</v>
      </c>
    </row>
    <row r="1608" spans="1:7" ht="15">
      <c r="A1608" s="112" t="s">
        <v>4678</v>
      </c>
      <c r="B1608" s="112">
        <v>2</v>
      </c>
      <c r="C1608" s="117">
        <v>0.00028920854220742794</v>
      </c>
      <c r="D1608" s="112" t="s">
        <v>4760</v>
      </c>
      <c r="E1608" s="112" t="b">
        <v>0</v>
      </c>
      <c r="F1608" s="112" t="b">
        <v>0</v>
      </c>
      <c r="G1608" s="112" t="b">
        <v>0</v>
      </c>
    </row>
    <row r="1609" spans="1:7" ht="15">
      <c r="A1609" s="112" t="s">
        <v>4679</v>
      </c>
      <c r="B1609" s="112">
        <v>2</v>
      </c>
      <c r="C1609" s="117">
        <v>0.00028920854220742794</v>
      </c>
      <c r="D1609" s="112" t="s">
        <v>4760</v>
      </c>
      <c r="E1609" s="112" t="b">
        <v>0</v>
      </c>
      <c r="F1609" s="112" t="b">
        <v>0</v>
      </c>
      <c r="G1609" s="112" t="b">
        <v>0</v>
      </c>
    </row>
    <row r="1610" spans="1:7" ht="15">
      <c r="A1610" s="112" t="s">
        <v>4680</v>
      </c>
      <c r="B1610" s="112">
        <v>2</v>
      </c>
      <c r="C1610" s="117">
        <v>0.00028920854220742794</v>
      </c>
      <c r="D1610" s="112" t="s">
        <v>4760</v>
      </c>
      <c r="E1610" s="112" t="b">
        <v>0</v>
      </c>
      <c r="F1610" s="112" t="b">
        <v>0</v>
      </c>
      <c r="G1610" s="112" t="b">
        <v>0</v>
      </c>
    </row>
    <row r="1611" spans="1:7" ht="15">
      <c r="A1611" s="112" t="s">
        <v>4681</v>
      </c>
      <c r="B1611" s="112">
        <v>2</v>
      </c>
      <c r="C1611" s="117">
        <v>0.00028920854220742794</v>
      </c>
      <c r="D1611" s="112" t="s">
        <v>4760</v>
      </c>
      <c r="E1611" s="112" t="b">
        <v>0</v>
      </c>
      <c r="F1611" s="112" t="b">
        <v>0</v>
      </c>
      <c r="G1611" s="112" t="b">
        <v>0</v>
      </c>
    </row>
    <row r="1612" spans="1:7" ht="15">
      <c r="A1612" s="112" t="s">
        <v>4682</v>
      </c>
      <c r="B1612" s="112">
        <v>2</v>
      </c>
      <c r="C1612" s="117">
        <v>0.00028920854220742794</v>
      </c>
      <c r="D1612" s="112" t="s">
        <v>4760</v>
      </c>
      <c r="E1612" s="112" t="b">
        <v>0</v>
      </c>
      <c r="F1612" s="112" t="b">
        <v>0</v>
      </c>
      <c r="G1612" s="112" t="b">
        <v>0</v>
      </c>
    </row>
    <row r="1613" spans="1:7" ht="15">
      <c r="A1613" s="112" t="s">
        <v>4683</v>
      </c>
      <c r="B1613" s="112">
        <v>2</v>
      </c>
      <c r="C1613" s="117">
        <v>0.00028920854220742794</v>
      </c>
      <c r="D1613" s="112" t="s">
        <v>4760</v>
      </c>
      <c r="E1613" s="112" t="b">
        <v>0</v>
      </c>
      <c r="F1613" s="112" t="b">
        <v>1</v>
      </c>
      <c r="G1613" s="112" t="b">
        <v>0</v>
      </c>
    </row>
    <row r="1614" spans="1:7" ht="15">
      <c r="A1614" s="112" t="s">
        <v>4684</v>
      </c>
      <c r="B1614" s="112">
        <v>2</v>
      </c>
      <c r="C1614" s="117">
        <v>0.00028920854220742794</v>
      </c>
      <c r="D1614" s="112" t="s">
        <v>4760</v>
      </c>
      <c r="E1614" s="112" t="b">
        <v>0</v>
      </c>
      <c r="F1614" s="112" t="b">
        <v>0</v>
      </c>
      <c r="G1614" s="112" t="b">
        <v>0</v>
      </c>
    </row>
    <row r="1615" spans="1:7" ht="15">
      <c r="A1615" s="112" t="s">
        <v>4685</v>
      </c>
      <c r="B1615" s="112">
        <v>2</v>
      </c>
      <c r="C1615" s="117">
        <v>0.00028920854220742794</v>
      </c>
      <c r="D1615" s="112" t="s">
        <v>4760</v>
      </c>
      <c r="E1615" s="112" t="b">
        <v>0</v>
      </c>
      <c r="F1615" s="112" t="b">
        <v>0</v>
      </c>
      <c r="G1615" s="112" t="b">
        <v>0</v>
      </c>
    </row>
    <row r="1616" spans="1:7" ht="15">
      <c r="A1616" s="112" t="s">
        <v>4686</v>
      </c>
      <c r="B1616" s="112">
        <v>2</v>
      </c>
      <c r="C1616" s="117">
        <v>0.00028920854220742794</v>
      </c>
      <c r="D1616" s="112" t="s">
        <v>4760</v>
      </c>
      <c r="E1616" s="112" t="b">
        <v>0</v>
      </c>
      <c r="F1616" s="112" t="b">
        <v>0</v>
      </c>
      <c r="G1616" s="112" t="b">
        <v>0</v>
      </c>
    </row>
    <row r="1617" spans="1:7" ht="15">
      <c r="A1617" s="112" t="s">
        <v>4687</v>
      </c>
      <c r="B1617" s="112">
        <v>2</v>
      </c>
      <c r="C1617" s="117">
        <v>0.00028920854220742794</v>
      </c>
      <c r="D1617" s="112" t="s">
        <v>4760</v>
      </c>
      <c r="E1617" s="112" t="b">
        <v>0</v>
      </c>
      <c r="F1617" s="112" t="b">
        <v>0</v>
      </c>
      <c r="G1617" s="112" t="b">
        <v>0</v>
      </c>
    </row>
    <row r="1618" spans="1:7" ht="15">
      <c r="A1618" s="112" t="s">
        <v>4688</v>
      </c>
      <c r="B1618" s="112">
        <v>2</v>
      </c>
      <c r="C1618" s="117">
        <v>0.00028920854220742794</v>
      </c>
      <c r="D1618" s="112" t="s">
        <v>4760</v>
      </c>
      <c r="E1618" s="112" t="b">
        <v>0</v>
      </c>
      <c r="F1618" s="112" t="b">
        <v>0</v>
      </c>
      <c r="G1618" s="112" t="b">
        <v>0</v>
      </c>
    </row>
    <row r="1619" spans="1:7" ht="15">
      <c r="A1619" s="112" t="s">
        <v>4689</v>
      </c>
      <c r="B1619" s="112">
        <v>2</v>
      </c>
      <c r="C1619" s="117">
        <v>0.00028920854220742794</v>
      </c>
      <c r="D1619" s="112" t="s">
        <v>4760</v>
      </c>
      <c r="E1619" s="112" t="b">
        <v>0</v>
      </c>
      <c r="F1619" s="112" t="b">
        <v>0</v>
      </c>
      <c r="G1619" s="112" t="b">
        <v>0</v>
      </c>
    </row>
    <row r="1620" spans="1:7" ht="15">
      <c r="A1620" s="112" t="s">
        <v>4690</v>
      </c>
      <c r="B1620" s="112">
        <v>2</v>
      </c>
      <c r="C1620" s="117">
        <v>0.00028920854220742794</v>
      </c>
      <c r="D1620" s="112" t="s">
        <v>4760</v>
      </c>
      <c r="E1620" s="112" t="b">
        <v>0</v>
      </c>
      <c r="F1620" s="112" t="b">
        <v>0</v>
      </c>
      <c r="G1620" s="112" t="b">
        <v>0</v>
      </c>
    </row>
    <row r="1621" spans="1:7" ht="15">
      <c r="A1621" s="112" t="s">
        <v>4691</v>
      </c>
      <c r="B1621" s="112">
        <v>2</v>
      </c>
      <c r="C1621" s="117">
        <v>0.00028920854220742794</v>
      </c>
      <c r="D1621" s="112" t="s">
        <v>4760</v>
      </c>
      <c r="E1621" s="112" t="b">
        <v>0</v>
      </c>
      <c r="F1621" s="112" t="b">
        <v>0</v>
      </c>
      <c r="G1621" s="112" t="b">
        <v>0</v>
      </c>
    </row>
    <row r="1622" spans="1:7" ht="15">
      <c r="A1622" s="112" t="s">
        <v>4692</v>
      </c>
      <c r="B1622" s="112">
        <v>2</v>
      </c>
      <c r="C1622" s="117">
        <v>0.00028920854220742794</v>
      </c>
      <c r="D1622" s="112" t="s">
        <v>4760</v>
      </c>
      <c r="E1622" s="112" t="b">
        <v>0</v>
      </c>
      <c r="F1622" s="112" t="b">
        <v>0</v>
      </c>
      <c r="G1622" s="112" t="b">
        <v>0</v>
      </c>
    </row>
    <row r="1623" spans="1:7" ht="15">
      <c r="A1623" s="112" t="s">
        <v>4693</v>
      </c>
      <c r="B1623" s="112">
        <v>2</v>
      </c>
      <c r="C1623" s="117">
        <v>0.00028920854220742794</v>
      </c>
      <c r="D1623" s="112" t="s">
        <v>4760</v>
      </c>
      <c r="E1623" s="112" t="b">
        <v>0</v>
      </c>
      <c r="F1623" s="112" t="b">
        <v>0</v>
      </c>
      <c r="G1623" s="112" t="b">
        <v>0</v>
      </c>
    </row>
    <row r="1624" spans="1:7" ht="15">
      <c r="A1624" s="112" t="s">
        <v>4694</v>
      </c>
      <c r="B1624" s="112">
        <v>2</v>
      </c>
      <c r="C1624" s="117">
        <v>0.00028920854220742794</v>
      </c>
      <c r="D1624" s="112" t="s">
        <v>4760</v>
      </c>
      <c r="E1624" s="112" t="b">
        <v>0</v>
      </c>
      <c r="F1624" s="112" t="b">
        <v>0</v>
      </c>
      <c r="G1624" s="112" t="b">
        <v>0</v>
      </c>
    </row>
    <row r="1625" spans="1:7" ht="15">
      <c r="A1625" s="112" t="s">
        <v>4695</v>
      </c>
      <c r="B1625" s="112">
        <v>2</v>
      </c>
      <c r="C1625" s="117">
        <v>0.00028920854220742794</v>
      </c>
      <c r="D1625" s="112" t="s">
        <v>4760</v>
      </c>
      <c r="E1625" s="112" t="b">
        <v>0</v>
      </c>
      <c r="F1625" s="112" t="b">
        <v>0</v>
      </c>
      <c r="G1625" s="112" t="b">
        <v>0</v>
      </c>
    </row>
    <row r="1626" spans="1:7" ht="15">
      <c r="A1626" s="112" t="s">
        <v>4696</v>
      </c>
      <c r="B1626" s="112">
        <v>2</v>
      </c>
      <c r="C1626" s="117">
        <v>0.00028920854220742794</v>
      </c>
      <c r="D1626" s="112" t="s">
        <v>4760</v>
      </c>
      <c r="E1626" s="112" t="b">
        <v>0</v>
      </c>
      <c r="F1626" s="112" t="b">
        <v>0</v>
      </c>
      <c r="G1626" s="112" t="b">
        <v>0</v>
      </c>
    </row>
    <row r="1627" spans="1:7" ht="15">
      <c r="A1627" s="112" t="s">
        <v>4697</v>
      </c>
      <c r="B1627" s="112">
        <v>2</v>
      </c>
      <c r="C1627" s="117">
        <v>0.0003333834626952086</v>
      </c>
      <c r="D1627" s="112" t="s">
        <v>4760</v>
      </c>
      <c r="E1627" s="112" t="b">
        <v>0</v>
      </c>
      <c r="F1627" s="112" t="b">
        <v>0</v>
      </c>
      <c r="G1627" s="112" t="b">
        <v>0</v>
      </c>
    </row>
    <row r="1628" spans="1:7" ht="15">
      <c r="A1628" s="112" t="s">
        <v>4698</v>
      </c>
      <c r="B1628" s="112">
        <v>2</v>
      </c>
      <c r="C1628" s="117">
        <v>0.0003333834626952086</v>
      </c>
      <c r="D1628" s="112" t="s">
        <v>4760</v>
      </c>
      <c r="E1628" s="112" t="b">
        <v>0</v>
      </c>
      <c r="F1628" s="112" t="b">
        <v>0</v>
      </c>
      <c r="G1628" s="112" t="b">
        <v>0</v>
      </c>
    </row>
    <row r="1629" spans="1:7" ht="15">
      <c r="A1629" s="112" t="s">
        <v>4699</v>
      </c>
      <c r="B1629" s="112">
        <v>2</v>
      </c>
      <c r="C1629" s="117">
        <v>0.00028920854220742794</v>
      </c>
      <c r="D1629" s="112" t="s">
        <v>4760</v>
      </c>
      <c r="E1629" s="112" t="b">
        <v>0</v>
      </c>
      <c r="F1629" s="112" t="b">
        <v>0</v>
      </c>
      <c r="G1629" s="112" t="b">
        <v>0</v>
      </c>
    </row>
    <row r="1630" spans="1:7" ht="15">
      <c r="A1630" s="112" t="s">
        <v>4700</v>
      </c>
      <c r="B1630" s="112">
        <v>2</v>
      </c>
      <c r="C1630" s="117">
        <v>0.00028920854220742794</v>
      </c>
      <c r="D1630" s="112" t="s">
        <v>4760</v>
      </c>
      <c r="E1630" s="112" t="b">
        <v>0</v>
      </c>
      <c r="F1630" s="112" t="b">
        <v>0</v>
      </c>
      <c r="G1630" s="112" t="b">
        <v>0</v>
      </c>
    </row>
    <row r="1631" spans="1:7" ht="15">
      <c r="A1631" s="112" t="s">
        <v>4701</v>
      </c>
      <c r="B1631" s="112">
        <v>2</v>
      </c>
      <c r="C1631" s="117">
        <v>0.0003333834626952086</v>
      </c>
      <c r="D1631" s="112" t="s">
        <v>4760</v>
      </c>
      <c r="E1631" s="112" t="b">
        <v>0</v>
      </c>
      <c r="F1631" s="112" t="b">
        <v>0</v>
      </c>
      <c r="G1631" s="112" t="b">
        <v>0</v>
      </c>
    </row>
    <row r="1632" spans="1:7" ht="15">
      <c r="A1632" s="112" t="s">
        <v>4702</v>
      </c>
      <c r="B1632" s="112">
        <v>2</v>
      </c>
      <c r="C1632" s="117">
        <v>0.0003333834626952086</v>
      </c>
      <c r="D1632" s="112" t="s">
        <v>4760</v>
      </c>
      <c r="E1632" s="112" t="b">
        <v>0</v>
      </c>
      <c r="F1632" s="112" t="b">
        <v>0</v>
      </c>
      <c r="G1632" s="112" t="b">
        <v>0</v>
      </c>
    </row>
    <row r="1633" spans="1:7" ht="15">
      <c r="A1633" s="112" t="s">
        <v>4703</v>
      </c>
      <c r="B1633" s="112">
        <v>2</v>
      </c>
      <c r="C1633" s="117">
        <v>0.00028920854220742794</v>
      </c>
      <c r="D1633" s="112" t="s">
        <v>4760</v>
      </c>
      <c r="E1633" s="112" t="b">
        <v>0</v>
      </c>
      <c r="F1633" s="112" t="b">
        <v>0</v>
      </c>
      <c r="G1633" s="112" t="b">
        <v>0</v>
      </c>
    </row>
    <row r="1634" spans="1:7" ht="15">
      <c r="A1634" s="112" t="s">
        <v>4704</v>
      </c>
      <c r="B1634" s="112">
        <v>2</v>
      </c>
      <c r="C1634" s="117">
        <v>0.0003333834626952086</v>
      </c>
      <c r="D1634" s="112" t="s">
        <v>4760</v>
      </c>
      <c r="E1634" s="112" t="b">
        <v>0</v>
      </c>
      <c r="F1634" s="112" t="b">
        <v>0</v>
      </c>
      <c r="G1634" s="112" t="b">
        <v>0</v>
      </c>
    </row>
    <row r="1635" spans="1:7" ht="15">
      <c r="A1635" s="112" t="s">
        <v>4705</v>
      </c>
      <c r="B1635" s="112">
        <v>2</v>
      </c>
      <c r="C1635" s="117">
        <v>0.00028920854220742794</v>
      </c>
      <c r="D1635" s="112" t="s">
        <v>4760</v>
      </c>
      <c r="E1635" s="112" t="b">
        <v>1</v>
      </c>
      <c r="F1635" s="112" t="b">
        <v>0</v>
      </c>
      <c r="G1635" s="112" t="b">
        <v>0</v>
      </c>
    </row>
    <row r="1636" spans="1:7" ht="15">
      <c r="A1636" s="112" t="s">
        <v>4706</v>
      </c>
      <c r="B1636" s="112">
        <v>2</v>
      </c>
      <c r="C1636" s="117">
        <v>0.0003333834626952086</v>
      </c>
      <c r="D1636" s="112" t="s">
        <v>4760</v>
      </c>
      <c r="E1636" s="112" t="b">
        <v>0</v>
      </c>
      <c r="F1636" s="112" t="b">
        <v>0</v>
      </c>
      <c r="G1636" s="112" t="b">
        <v>0</v>
      </c>
    </row>
    <row r="1637" spans="1:7" ht="15">
      <c r="A1637" s="112" t="s">
        <v>4707</v>
      </c>
      <c r="B1637" s="112">
        <v>2</v>
      </c>
      <c r="C1637" s="117">
        <v>0.00028920854220742794</v>
      </c>
      <c r="D1637" s="112" t="s">
        <v>4760</v>
      </c>
      <c r="E1637" s="112" t="b">
        <v>0</v>
      </c>
      <c r="F1637" s="112" t="b">
        <v>0</v>
      </c>
      <c r="G1637" s="112" t="b">
        <v>0</v>
      </c>
    </row>
    <row r="1638" spans="1:7" ht="15">
      <c r="A1638" s="112" t="s">
        <v>4708</v>
      </c>
      <c r="B1638" s="112">
        <v>2</v>
      </c>
      <c r="C1638" s="117">
        <v>0.0003333834626952086</v>
      </c>
      <c r="D1638" s="112" t="s">
        <v>4760</v>
      </c>
      <c r="E1638" s="112" t="b">
        <v>0</v>
      </c>
      <c r="F1638" s="112" t="b">
        <v>0</v>
      </c>
      <c r="G1638" s="112" t="b">
        <v>0</v>
      </c>
    </row>
    <row r="1639" spans="1:7" ht="15">
      <c r="A1639" s="112" t="s">
        <v>4709</v>
      </c>
      <c r="B1639" s="112">
        <v>2</v>
      </c>
      <c r="C1639" s="117">
        <v>0.0003333834626952086</v>
      </c>
      <c r="D1639" s="112" t="s">
        <v>4760</v>
      </c>
      <c r="E1639" s="112" t="b">
        <v>0</v>
      </c>
      <c r="F1639" s="112" t="b">
        <v>0</v>
      </c>
      <c r="G1639" s="112" t="b">
        <v>0</v>
      </c>
    </row>
    <row r="1640" spans="1:7" ht="15">
      <c r="A1640" s="112" t="s">
        <v>4710</v>
      </c>
      <c r="B1640" s="112">
        <v>2</v>
      </c>
      <c r="C1640" s="117">
        <v>0.0003333834626952086</v>
      </c>
      <c r="D1640" s="112" t="s">
        <v>4760</v>
      </c>
      <c r="E1640" s="112" t="b">
        <v>1</v>
      </c>
      <c r="F1640" s="112" t="b">
        <v>0</v>
      </c>
      <c r="G1640" s="112" t="b">
        <v>0</v>
      </c>
    </row>
    <row r="1641" spans="1:7" ht="15">
      <c r="A1641" s="112" t="s">
        <v>4711</v>
      </c>
      <c r="B1641" s="112">
        <v>2</v>
      </c>
      <c r="C1641" s="117">
        <v>0.0003333834626952086</v>
      </c>
      <c r="D1641" s="112" t="s">
        <v>4760</v>
      </c>
      <c r="E1641" s="112" t="b">
        <v>0</v>
      </c>
      <c r="F1641" s="112" t="b">
        <v>0</v>
      </c>
      <c r="G1641" s="112" t="b">
        <v>0</v>
      </c>
    </row>
    <row r="1642" spans="1:7" ht="15">
      <c r="A1642" s="112" t="s">
        <v>4712</v>
      </c>
      <c r="B1642" s="112">
        <v>2</v>
      </c>
      <c r="C1642" s="117">
        <v>0.0003333834626952086</v>
      </c>
      <c r="D1642" s="112" t="s">
        <v>4760</v>
      </c>
      <c r="E1642" s="112" t="b">
        <v>0</v>
      </c>
      <c r="F1642" s="112" t="b">
        <v>0</v>
      </c>
      <c r="G1642" s="112" t="b">
        <v>0</v>
      </c>
    </row>
    <row r="1643" spans="1:7" ht="15">
      <c r="A1643" s="112" t="s">
        <v>4713</v>
      </c>
      <c r="B1643" s="112">
        <v>2</v>
      </c>
      <c r="C1643" s="117">
        <v>0.0003333834626952086</v>
      </c>
      <c r="D1643" s="112" t="s">
        <v>4760</v>
      </c>
      <c r="E1643" s="112" t="b">
        <v>0</v>
      </c>
      <c r="F1643" s="112" t="b">
        <v>0</v>
      </c>
      <c r="G1643" s="112" t="b">
        <v>0</v>
      </c>
    </row>
    <row r="1644" spans="1:7" ht="15">
      <c r="A1644" s="112" t="s">
        <v>4714</v>
      </c>
      <c r="B1644" s="112">
        <v>2</v>
      </c>
      <c r="C1644" s="117">
        <v>0.0003333834626952086</v>
      </c>
      <c r="D1644" s="112" t="s">
        <v>4760</v>
      </c>
      <c r="E1644" s="112" t="b">
        <v>0</v>
      </c>
      <c r="F1644" s="112" t="b">
        <v>0</v>
      </c>
      <c r="G1644" s="112" t="b">
        <v>0</v>
      </c>
    </row>
    <row r="1645" spans="1:7" ht="15">
      <c r="A1645" s="112" t="s">
        <v>4715</v>
      </c>
      <c r="B1645" s="112">
        <v>2</v>
      </c>
      <c r="C1645" s="117">
        <v>0.0003333834626952086</v>
      </c>
      <c r="D1645" s="112" t="s">
        <v>4760</v>
      </c>
      <c r="E1645" s="112" t="b">
        <v>0</v>
      </c>
      <c r="F1645" s="112" t="b">
        <v>0</v>
      </c>
      <c r="G1645" s="112" t="b">
        <v>0</v>
      </c>
    </row>
    <row r="1646" spans="1:7" ht="15">
      <c r="A1646" s="112" t="s">
        <v>4716</v>
      </c>
      <c r="B1646" s="112">
        <v>2</v>
      </c>
      <c r="C1646" s="117">
        <v>0.0003333834626952086</v>
      </c>
      <c r="D1646" s="112" t="s">
        <v>4760</v>
      </c>
      <c r="E1646" s="112" t="b">
        <v>1</v>
      </c>
      <c r="F1646" s="112" t="b">
        <v>0</v>
      </c>
      <c r="G1646" s="112" t="b">
        <v>0</v>
      </c>
    </row>
    <row r="1647" spans="1:7" ht="15">
      <c r="A1647" s="112" t="s">
        <v>4717</v>
      </c>
      <c r="B1647" s="112">
        <v>2</v>
      </c>
      <c r="C1647" s="117">
        <v>0.0003333834626952086</v>
      </c>
      <c r="D1647" s="112" t="s">
        <v>4760</v>
      </c>
      <c r="E1647" s="112" t="b">
        <v>0</v>
      </c>
      <c r="F1647" s="112" t="b">
        <v>0</v>
      </c>
      <c r="G1647" s="112" t="b">
        <v>0</v>
      </c>
    </row>
    <row r="1648" spans="1:7" ht="15">
      <c r="A1648" s="112" t="s">
        <v>4718</v>
      </c>
      <c r="B1648" s="112">
        <v>2</v>
      </c>
      <c r="C1648" s="117">
        <v>0.0003333834626952086</v>
      </c>
      <c r="D1648" s="112" t="s">
        <v>4760</v>
      </c>
      <c r="E1648" s="112" t="b">
        <v>0</v>
      </c>
      <c r="F1648" s="112" t="b">
        <v>0</v>
      </c>
      <c r="G1648" s="112" t="b">
        <v>0</v>
      </c>
    </row>
    <row r="1649" spans="1:7" ht="15">
      <c r="A1649" s="112" t="s">
        <v>4719</v>
      </c>
      <c r="B1649" s="112">
        <v>2</v>
      </c>
      <c r="C1649" s="117">
        <v>0.0003333834626952086</v>
      </c>
      <c r="D1649" s="112" t="s">
        <v>4760</v>
      </c>
      <c r="E1649" s="112" t="b">
        <v>0</v>
      </c>
      <c r="F1649" s="112" t="b">
        <v>0</v>
      </c>
      <c r="G1649" s="112" t="b">
        <v>0</v>
      </c>
    </row>
    <row r="1650" spans="1:7" ht="15">
      <c r="A1650" s="112" t="s">
        <v>4720</v>
      </c>
      <c r="B1650" s="112">
        <v>2</v>
      </c>
      <c r="C1650" s="117">
        <v>0.0003333834626952086</v>
      </c>
      <c r="D1650" s="112" t="s">
        <v>4760</v>
      </c>
      <c r="E1650" s="112" t="b">
        <v>0</v>
      </c>
      <c r="F1650" s="112" t="b">
        <v>0</v>
      </c>
      <c r="G1650" s="112" t="b">
        <v>0</v>
      </c>
    </row>
    <row r="1651" spans="1:7" ht="15">
      <c r="A1651" s="112" t="s">
        <v>4721</v>
      </c>
      <c r="B1651" s="112">
        <v>2</v>
      </c>
      <c r="C1651" s="117">
        <v>0.0003333834626952086</v>
      </c>
      <c r="D1651" s="112" t="s">
        <v>4760</v>
      </c>
      <c r="E1651" s="112" t="b">
        <v>0</v>
      </c>
      <c r="F1651" s="112" t="b">
        <v>0</v>
      </c>
      <c r="G1651" s="112" t="b">
        <v>0</v>
      </c>
    </row>
    <row r="1652" spans="1:7" ht="15">
      <c r="A1652" s="112" t="s">
        <v>4722</v>
      </c>
      <c r="B1652" s="112">
        <v>2</v>
      </c>
      <c r="C1652" s="117">
        <v>0.0003333834626952086</v>
      </c>
      <c r="D1652" s="112" t="s">
        <v>4760</v>
      </c>
      <c r="E1652" s="112" t="b">
        <v>0</v>
      </c>
      <c r="F1652" s="112" t="b">
        <v>0</v>
      </c>
      <c r="G1652" s="112" t="b">
        <v>0</v>
      </c>
    </row>
    <row r="1653" spans="1:7" ht="15">
      <c r="A1653" s="112" t="s">
        <v>4723</v>
      </c>
      <c r="B1653" s="112">
        <v>2</v>
      </c>
      <c r="C1653" s="117">
        <v>0.0003333834626952086</v>
      </c>
      <c r="D1653" s="112" t="s">
        <v>4760</v>
      </c>
      <c r="E1653" s="112" t="b">
        <v>0</v>
      </c>
      <c r="F1653" s="112" t="b">
        <v>0</v>
      </c>
      <c r="G1653" s="112" t="b">
        <v>0</v>
      </c>
    </row>
    <row r="1654" spans="1:7" ht="15">
      <c r="A1654" s="112" t="s">
        <v>4724</v>
      </c>
      <c r="B1654" s="112">
        <v>2</v>
      </c>
      <c r="C1654" s="117">
        <v>0.0003333834626952086</v>
      </c>
      <c r="D1654" s="112" t="s">
        <v>4760</v>
      </c>
      <c r="E1654" s="112" t="b">
        <v>0</v>
      </c>
      <c r="F1654" s="112" t="b">
        <v>0</v>
      </c>
      <c r="G1654" s="112" t="b">
        <v>0</v>
      </c>
    </row>
    <row r="1655" spans="1:7" ht="15">
      <c r="A1655" s="112" t="s">
        <v>4725</v>
      </c>
      <c r="B1655" s="112">
        <v>2</v>
      </c>
      <c r="C1655" s="117">
        <v>0.0003333834626952086</v>
      </c>
      <c r="D1655" s="112" t="s">
        <v>4760</v>
      </c>
      <c r="E1655" s="112" t="b">
        <v>0</v>
      </c>
      <c r="F1655" s="112" t="b">
        <v>0</v>
      </c>
      <c r="G1655" s="112" t="b">
        <v>0</v>
      </c>
    </row>
    <row r="1656" spans="1:7" ht="15">
      <c r="A1656" s="112" t="s">
        <v>4726</v>
      </c>
      <c r="B1656" s="112">
        <v>2</v>
      </c>
      <c r="C1656" s="117">
        <v>0.0003333834626952086</v>
      </c>
      <c r="D1656" s="112" t="s">
        <v>4760</v>
      </c>
      <c r="E1656" s="112" t="b">
        <v>0</v>
      </c>
      <c r="F1656" s="112" t="b">
        <v>0</v>
      </c>
      <c r="G1656" s="112" t="b">
        <v>0</v>
      </c>
    </row>
    <row r="1657" spans="1:7" ht="15">
      <c r="A1657" s="112" t="s">
        <v>4727</v>
      </c>
      <c r="B1657" s="112">
        <v>2</v>
      </c>
      <c r="C1657" s="117">
        <v>0.00028920854220742794</v>
      </c>
      <c r="D1657" s="112" t="s">
        <v>4760</v>
      </c>
      <c r="E1657" s="112" t="b">
        <v>0</v>
      </c>
      <c r="F1657" s="112" t="b">
        <v>0</v>
      </c>
      <c r="G1657" s="112" t="b">
        <v>0</v>
      </c>
    </row>
    <row r="1658" spans="1:7" ht="15">
      <c r="A1658" s="112" t="s">
        <v>4728</v>
      </c>
      <c r="B1658" s="112">
        <v>2</v>
      </c>
      <c r="C1658" s="117">
        <v>0.0003333834626952086</v>
      </c>
      <c r="D1658" s="112" t="s">
        <v>4760</v>
      </c>
      <c r="E1658" s="112" t="b">
        <v>0</v>
      </c>
      <c r="F1658" s="112" t="b">
        <v>0</v>
      </c>
      <c r="G1658" s="112" t="b">
        <v>0</v>
      </c>
    </row>
    <row r="1659" spans="1:7" ht="15">
      <c r="A1659" s="112" t="s">
        <v>4729</v>
      </c>
      <c r="B1659" s="112">
        <v>2</v>
      </c>
      <c r="C1659" s="117">
        <v>0.0003333834626952086</v>
      </c>
      <c r="D1659" s="112" t="s">
        <v>4760</v>
      </c>
      <c r="E1659" s="112" t="b">
        <v>0</v>
      </c>
      <c r="F1659" s="112" t="b">
        <v>0</v>
      </c>
      <c r="G1659" s="112" t="b">
        <v>0</v>
      </c>
    </row>
    <row r="1660" spans="1:7" ht="15">
      <c r="A1660" s="112" t="s">
        <v>4730</v>
      </c>
      <c r="B1660" s="112">
        <v>2</v>
      </c>
      <c r="C1660" s="117">
        <v>0.0003333834626952086</v>
      </c>
      <c r="D1660" s="112" t="s">
        <v>4760</v>
      </c>
      <c r="E1660" s="112" t="b">
        <v>0</v>
      </c>
      <c r="F1660" s="112" t="b">
        <v>0</v>
      </c>
      <c r="G1660" s="112" t="b">
        <v>0</v>
      </c>
    </row>
    <row r="1661" spans="1:7" ht="15">
      <c r="A1661" s="112" t="s">
        <v>4731</v>
      </c>
      <c r="B1661" s="112">
        <v>2</v>
      </c>
      <c r="C1661" s="117">
        <v>0.0003333834626952086</v>
      </c>
      <c r="D1661" s="112" t="s">
        <v>4760</v>
      </c>
      <c r="E1661" s="112" t="b">
        <v>0</v>
      </c>
      <c r="F1661" s="112" t="b">
        <v>0</v>
      </c>
      <c r="G1661" s="112" t="b">
        <v>0</v>
      </c>
    </row>
    <row r="1662" spans="1:7" ht="15">
      <c r="A1662" s="112" t="s">
        <v>4732</v>
      </c>
      <c r="B1662" s="112">
        <v>2</v>
      </c>
      <c r="C1662" s="117">
        <v>0.0003333834626952086</v>
      </c>
      <c r="D1662" s="112" t="s">
        <v>4760</v>
      </c>
      <c r="E1662" s="112" t="b">
        <v>0</v>
      </c>
      <c r="F1662" s="112" t="b">
        <v>0</v>
      </c>
      <c r="G1662" s="112" t="b">
        <v>0</v>
      </c>
    </row>
    <row r="1663" spans="1:7" ht="15">
      <c r="A1663" s="112" t="s">
        <v>4733</v>
      </c>
      <c r="B1663" s="112">
        <v>2</v>
      </c>
      <c r="C1663" s="117">
        <v>0.0003333834626952086</v>
      </c>
      <c r="D1663" s="112" t="s">
        <v>4760</v>
      </c>
      <c r="E1663" s="112" t="b">
        <v>0</v>
      </c>
      <c r="F1663" s="112" t="b">
        <v>0</v>
      </c>
      <c r="G1663" s="112" t="b">
        <v>0</v>
      </c>
    </row>
    <row r="1664" spans="1:7" ht="15">
      <c r="A1664" s="112" t="s">
        <v>4734</v>
      </c>
      <c r="B1664" s="112">
        <v>2</v>
      </c>
      <c r="C1664" s="117">
        <v>0.0003333834626952086</v>
      </c>
      <c r="D1664" s="112" t="s">
        <v>4760</v>
      </c>
      <c r="E1664" s="112" t="b">
        <v>0</v>
      </c>
      <c r="F1664" s="112" t="b">
        <v>0</v>
      </c>
      <c r="G1664" s="112" t="b">
        <v>0</v>
      </c>
    </row>
    <row r="1665" spans="1:7" ht="15">
      <c r="A1665" s="112" t="s">
        <v>4735</v>
      </c>
      <c r="B1665" s="112">
        <v>2</v>
      </c>
      <c r="C1665" s="117">
        <v>0.0003333834626952086</v>
      </c>
      <c r="D1665" s="112" t="s">
        <v>4760</v>
      </c>
      <c r="E1665" s="112" t="b">
        <v>0</v>
      </c>
      <c r="F1665" s="112" t="b">
        <v>0</v>
      </c>
      <c r="G1665" s="112" t="b">
        <v>0</v>
      </c>
    </row>
    <row r="1666" spans="1:7" ht="15">
      <c r="A1666" s="112" t="s">
        <v>4736</v>
      </c>
      <c r="B1666" s="112">
        <v>2</v>
      </c>
      <c r="C1666" s="117">
        <v>0.0003333834626952086</v>
      </c>
      <c r="D1666" s="112" t="s">
        <v>4760</v>
      </c>
      <c r="E1666" s="112" t="b">
        <v>0</v>
      </c>
      <c r="F1666" s="112" t="b">
        <v>0</v>
      </c>
      <c r="G1666" s="112" t="b">
        <v>0</v>
      </c>
    </row>
    <row r="1667" spans="1:7" ht="15">
      <c r="A1667" s="112" t="s">
        <v>4737</v>
      </c>
      <c r="B1667" s="112">
        <v>2</v>
      </c>
      <c r="C1667" s="117">
        <v>0.0003333834626952086</v>
      </c>
      <c r="D1667" s="112" t="s">
        <v>4760</v>
      </c>
      <c r="E1667" s="112" t="b">
        <v>0</v>
      </c>
      <c r="F1667" s="112" t="b">
        <v>0</v>
      </c>
      <c r="G1667" s="112" t="b">
        <v>0</v>
      </c>
    </row>
    <row r="1668" spans="1:7" ht="15">
      <c r="A1668" s="112" t="s">
        <v>4738</v>
      </c>
      <c r="B1668" s="112">
        <v>2</v>
      </c>
      <c r="C1668" s="117">
        <v>0.0003333834626952086</v>
      </c>
      <c r="D1668" s="112" t="s">
        <v>4760</v>
      </c>
      <c r="E1668" s="112" t="b">
        <v>0</v>
      </c>
      <c r="F1668" s="112" t="b">
        <v>0</v>
      </c>
      <c r="G1668" s="112" t="b">
        <v>0</v>
      </c>
    </row>
    <row r="1669" spans="1:7" ht="15">
      <c r="A1669" s="112" t="s">
        <v>4739</v>
      </c>
      <c r="B1669" s="112">
        <v>2</v>
      </c>
      <c r="C1669" s="117">
        <v>0.0003333834626952086</v>
      </c>
      <c r="D1669" s="112" t="s">
        <v>4760</v>
      </c>
      <c r="E1669" s="112" t="b">
        <v>0</v>
      </c>
      <c r="F1669" s="112" t="b">
        <v>0</v>
      </c>
      <c r="G1669" s="112" t="b">
        <v>0</v>
      </c>
    </row>
    <row r="1670" spans="1:7" ht="15">
      <c r="A1670" s="112" t="s">
        <v>4740</v>
      </c>
      <c r="B1670" s="112">
        <v>2</v>
      </c>
      <c r="C1670" s="117">
        <v>0.0003333834626952086</v>
      </c>
      <c r="D1670" s="112" t="s">
        <v>4760</v>
      </c>
      <c r="E1670" s="112" t="b">
        <v>0</v>
      </c>
      <c r="F1670" s="112" t="b">
        <v>0</v>
      </c>
      <c r="G1670" s="112" t="b">
        <v>0</v>
      </c>
    </row>
    <row r="1671" spans="1:7" ht="15">
      <c r="A1671" s="112" t="s">
        <v>4741</v>
      </c>
      <c r="B1671" s="112">
        <v>2</v>
      </c>
      <c r="C1671" s="117">
        <v>0.0003333834626952086</v>
      </c>
      <c r="D1671" s="112" t="s">
        <v>4760</v>
      </c>
      <c r="E1671" s="112" t="b">
        <v>0</v>
      </c>
      <c r="F1671" s="112" t="b">
        <v>0</v>
      </c>
      <c r="G1671" s="112" t="b">
        <v>0</v>
      </c>
    </row>
    <row r="1672" spans="1:7" ht="15">
      <c r="A1672" s="112" t="s">
        <v>4742</v>
      </c>
      <c r="B1672" s="112">
        <v>2</v>
      </c>
      <c r="C1672" s="117">
        <v>0.0003333834626952086</v>
      </c>
      <c r="D1672" s="112" t="s">
        <v>4760</v>
      </c>
      <c r="E1672" s="112" t="b">
        <v>0</v>
      </c>
      <c r="F1672" s="112" t="b">
        <v>0</v>
      </c>
      <c r="G1672" s="112" t="b">
        <v>0</v>
      </c>
    </row>
    <row r="1673" spans="1:7" ht="15">
      <c r="A1673" s="112" t="s">
        <v>4743</v>
      </c>
      <c r="B1673" s="112">
        <v>2</v>
      </c>
      <c r="C1673" s="117">
        <v>0.0003333834626952086</v>
      </c>
      <c r="D1673" s="112" t="s">
        <v>4760</v>
      </c>
      <c r="E1673" s="112" t="b">
        <v>0</v>
      </c>
      <c r="F1673" s="112" t="b">
        <v>0</v>
      </c>
      <c r="G1673" s="112" t="b">
        <v>0</v>
      </c>
    </row>
    <row r="1674" spans="1:7" ht="15">
      <c r="A1674" s="112" t="s">
        <v>4744</v>
      </c>
      <c r="B1674" s="112">
        <v>2</v>
      </c>
      <c r="C1674" s="117">
        <v>0.0003333834626952086</v>
      </c>
      <c r="D1674" s="112" t="s">
        <v>4760</v>
      </c>
      <c r="E1674" s="112" t="b">
        <v>0</v>
      </c>
      <c r="F1674" s="112" t="b">
        <v>0</v>
      </c>
      <c r="G1674" s="112" t="b">
        <v>0</v>
      </c>
    </row>
    <row r="1675" spans="1:7" ht="15">
      <c r="A1675" s="112" t="s">
        <v>4745</v>
      </c>
      <c r="B1675" s="112">
        <v>2</v>
      </c>
      <c r="C1675" s="117">
        <v>0.0003333834626952086</v>
      </c>
      <c r="D1675" s="112" t="s">
        <v>4760</v>
      </c>
      <c r="E1675" s="112" t="b">
        <v>0</v>
      </c>
      <c r="F1675" s="112" t="b">
        <v>0</v>
      </c>
      <c r="G1675" s="112" t="b">
        <v>0</v>
      </c>
    </row>
    <row r="1676" spans="1:7" ht="15">
      <c r="A1676" s="112" t="s">
        <v>4746</v>
      </c>
      <c r="B1676" s="112">
        <v>2</v>
      </c>
      <c r="C1676" s="117">
        <v>0.0003333834626952086</v>
      </c>
      <c r="D1676" s="112" t="s">
        <v>4760</v>
      </c>
      <c r="E1676" s="112" t="b">
        <v>0</v>
      </c>
      <c r="F1676" s="112" t="b">
        <v>0</v>
      </c>
      <c r="G1676" s="112" t="b">
        <v>0</v>
      </c>
    </row>
    <row r="1677" spans="1:7" ht="15">
      <c r="A1677" s="112" t="s">
        <v>4747</v>
      </c>
      <c r="B1677" s="112">
        <v>2</v>
      </c>
      <c r="C1677" s="117">
        <v>0.0003333834626952086</v>
      </c>
      <c r="D1677" s="112" t="s">
        <v>4760</v>
      </c>
      <c r="E1677" s="112" t="b">
        <v>0</v>
      </c>
      <c r="F1677" s="112" t="b">
        <v>0</v>
      </c>
      <c r="G1677" s="112" t="b">
        <v>0</v>
      </c>
    </row>
    <row r="1678" spans="1:7" ht="15">
      <c r="A1678" s="112" t="s">
        <v>4748</v>
      </c>
      <c r="B1678" s="112">
        <v>2</v>
      </c>
      <c r="C1678" s="117">
        <v>0.0003333834626952086</v>
      </c>
      <c r="D1678" s="112" t="s">
        <v>4760</v>
      </c>
      <c r="E1678" s="112" t="b">
        <v>0</v>
      </c>
      <c r="F1678" s="112" t="b">
        <v>0</v>
      </c>
      <c r="G1678" s="112" t="b">
        <v>0</v>
      </c>
    </row>
    <row r="1679" spans="1:7" ht="15">
      <c r="A1679" s="112" t="s">
        <v>4749</v>
      </c>
      <c r="B1679" s="112">
        <v>2</v>
      </c>
      <c r="C1679" s="117">
        <v>0.0003333834626952086</v>
      </c>
      <c r="D1679" s="112" t="s">
        <v>4760</v>
      </c>
      <c r="E1679" s="112" t="b">
        <v>0</v>
      </c>
      <c r="F1679" s="112" t="b">
        <v>0</v>
      </c>
      <c r="G1679" s="112" t="b">
        <v>0</v>
      </c>
    </row>
    <row r="1680" spans="1:7" ht="15">
      <c r="A1680" s="112" t="s">
        <v>4750</v>
      </c>
      <c r="B1680" s="112">
        <v>2</v>
      </c>
      <c r="C1680" s="117">
        <v>0.0003333834626952086</v>
      </c>
      <c r="D1680" s="112" t="s">
        <v>4760</v>
      </c>
      <c r="E1680" s="112" t="b">
        <v>0</v>
      </c>
      <c r="F1680" s="112" t="b">
        <v>0</v>
      </c>
      <c r="G1680" s="112" t="b">
        <v>0</v>
      </c>
    </row>
    <row r="1681" spans="1:7" ht="15">
      <c r="A1681" s="112" t="s">
        <v>4751</v>
      </c>
      <c r="B1681" s="112">
        <v>2</v>
      </c>
      <c r="C1681" s="117">
        <v>0.0003333834626952086</v>
      </c>
      <c r="D1681" s="112" t="s">
        <v>4760</v>
      </c>
      <c r="E1681" s="112" t="b">
        <v>0</v>
      </c>
      <c r="F1681" s="112" t="b">
        <v>0</v>
      </c>
      <c r="G1681" s="112" t="b">
        <v>0</v>
      </c>
    </row>
    <row r="1682" spans="1:7" ht="15">
      <c r="A1682" s="112" t="s">
        <v>4752</v>
      </c>
      <c r="B1682" s="112">
        <v>2</v>
      </c>
      <c r="C1682" s="117">
        <v>0.0003333834626952086</v>
      </c>
      <c r="D1682" s="112" t="s">
        <v>4760</v>
      </c>
      <c r="E1682" s="112" t="b">
        <v>0</v>
      </c>
      <c r="F1682" s="112" t="b">
        <v>0</v>
      </c>
      <c r="G1682" s="112" t="b">
        <v>0</v>
      </c>
    </row>
    <row r="1683" spans="1:7" ht="15">
      <c r="A1683" s="112" t="s">
        <v>4753</v>
      </c>
      <c r="B1683" s="112">
        <v>2</v>
      </c>
      <c r="C1683" s="117">
        <v>0.0003333834626952086</v>
      </c>
      <c r="D1683" s="112" t="s">
        <v>4760</v>
      </c>
      <c r="E1683" s="112" t="b">
        <v>0</v>
      </c>
      <c r="F1683" s="112" t="b">
        <v>0</v>
      </c>
      <c r="G1683" s="112" t="b">
        <v>0</v>
      </c>
    </row>
    <row r="1684" spans="1:7" ht="15">
      <c r="A1684" s="112" t="s">
        <v>4754</v>
      </c>
      <c r="B1684" s="112">
        <v>2</v>
      </c>
      <c r="C1684" s="117">
        <v>0.0003333834626952086</v>
      </c>
      <c r="D1684" s="112" t="s">
        <v>4760</v>
      </c>
      <c r="E1684" s="112" t="b">
        <v>0</v>
      </c>
      <c r="F1684" s="112" t="b">
        <v>0</v>
      </c>
      <c r="G1684" s="112" t="b">
        <v>0</v>
      </c>
    </row>
    <row r="1685" spans="1:7" ht="15">
      <c r="A1685" s="112" t="s">
        <v>4755</v>
      </c>
      <c r="B1685" s="112">
        <v>2</v>
      </c>
      <c r="C1685" s="117">
        <v>0.0003333834626952086</v>
      </c>
      <c r="D1685" s="112" t="s">
        <v>4760</v>
      </c>
      <c r="E1685" s="112" t="b">
        <v>0</v>
      </c>
      <c r="F1685" s="112" t="b">
        <v>0</v>
      </c>
      <c r="G1685" s="112" t="b">
        <v>0</v>
      </c>
    </row>
    <row r="1686" spans="1:7" ht="15">
      <c r="A1686" s="112" t="s">
        <v>4756</v>
      </c>
      <c r="B1686" s="112">
        <v>2</v>
      </c>
      <c r="C1686" s="117">
        <v>0.0003333834626952086</v>
      </c>
      <c r="D1686" s="112" t="s">
        <v>4760</v>
      </c>
      <c r="E1686" s="112" t="b">
        <v>0</v>
      </c>
      <c r="F1686" s="112" t="b">
        <v>0</v>
      </c>
      <c r="G1686" s="112" t="b">
        <v>0</v>
      </c>
    </row>
    <row r="1687" spans="1:7" ht="15">
      <c r="A1687" s="112" t="s">
        <v>4757</v>
      </c>
      <c r="B1687" s="112">
        <v>2</v>
      </c>
      <c r="C1687" s="117">
        <v>0.0003333834626952086</v>
      </c>
      <c r="D1687" s="112" t="s">
        <v>4760</v>
      </c>
      <c r="E1687" s="112" t="b">
        <v>0</v>
      </c>
      <c r="F1687" s="112" t="b">
        <v>0</v>
      </c>
      <c r="G1687" s="112" t="b">
        <v>0</v>
      </c>
    </row>
    <row r="1688" spans="1:7" ht="15">
      <c r="A1688" s="112" t="s">
        <v>3078</v>
      </c>
      <c r="B1688" s="112">
        <v>39</v>
      </c>
      <c r="C1688" s="117">
        <v>0.00611568043254725</v>
      </c>
      <c r="D1688" s="112" t="s">
        <v>3042</v>
      </c>
      <c r="E1688" s="112" t="b">
        <v>1</v>
      </c>
      <c r="F1688" s="112" t="b">
        <v>0</v>
      </c>
      <c r="G1688" s="112" t="b">
        <v>0</v>
      </c>
    </row>
    <row r="1689" spans="1:7" ht="15">
      <c r="A1689" s="112" t="s">
        <v>3079</v>
      </c>
      <c r="B1689" s="112">
        <v>35</v>
      </c>
      <c r="C1689" s="117">
        <v>0.005488431157414198</v>
      </c>
      <c r="D1689" s="112" t="s">
        <v>3042</v>
      </c>
      <c r="E1689" s="112" t="b">
        <v>0</v>
      </c>
      <c r="F1689" s="112" t="b">
        <v>0</v>
      </c>
      <c r="G1689" s="112" t="b">
        <v>0</v>
      </c>
    </row>
    <row r="1690" spans="1:7" ht="15">
      <c r="A1690" s="112" t="s">
        <v>3127</v>
      </c>
      <c r="B1690" s="112">
        <v>21</v>
      </c>
      <c r="C1690" s="117">
        <v>0.00376927487212256</v>
      </c>
      <c r="D1690" s="112" t="s">
        <v>3042</v>
      </c>
      <c r="E1690" s="112" t="b">
        <v>0</v>
      </c>
      <c r="F1690" s="112" t="b">
        <v>0</v>
      </c>
      <c r="G1690" s="112" t="b">
        <v>0</v>
      </c>
    </row>
    <row r="1691" spans="1:7" ht="15">
      <c r="A1691" s="112" t="s">
        <v>3088</v>
      </c>
      <c r="B1691" s="112">
        <v>17</v>
      </c>
      <c r="C1691" s="117">
        <v>0.0043842224632807585</v>
      </c>
      <c r="D1691" s="112" t="s">
        <v>3042</v>
      </c>
      <c r="E1691" s="112" t="b">
        <v>0</v>
      </c>
      <c r="F1691" s="112" t="b">
        <v>0</v>
      </c>
      <c r="G1691" s="112" t="b">
        <v>0</v>
      </c>
    </row>
    <row r="1692" spans="1:7" ht="15">
      <c r="A1692" s="112" t="s">
        <v>3149</v>
      </c>
      <c r="B1692" s="112">
        <v>14</v>
      </c>
      <c r="C1692" s="117">
        <v>0.0036105361462312135</v>
      </c>
      <c r="D1692" s="112" t="s">
        <v>3042</v>
      </c>
      <c r="E1692" s="112" t="b">
        <v>0</v>
      </c>
      <c r="F1692" s="112" t="b">
        <v>0</v>
      </c>
      <c r="G1692" s="112" t="b">
        <v>0</v>
      </c>
    </row>
    <row r="1693" spans="1:7" ht="15">
      <c r="A1693" s="112" t="s">
        <v>3085</v>
      </c>
      <c r="B1693" s="112">
        <v>14</v>
      </c>
      <c r="C1693" s="117">
        <v>0.0032167906060783266</v>
      </c>
      <c r="D1693" s="112" t="s">
        <v>3042</v>
      </c>
      <c r="E1693" s="112" t="b">
        <v>0</v>
      </c>
      <c r="F1693" s="112" t="b">
        <v>0</v>
      </c>
      <c r="G1693" s="112" t="b">
        <v>0</v>
      </c>
    </row>
    <row r="1694" spans="1:7" ht="15">
      <c r="A1694" s="112" t="s">
        <v>3087</v>
      </c>
      <c r="B1694" s="112">
        <v>14</v>
      </c>
      <c r="C1694" s="117">
        <v>0.0028522391763051735</v>
      </c>
      <c r="D1694" s="112" t="s">
        <v>3042</v>
      </c>
      <c r="E1694" s="112" t="b">
        <v>0</v>
      </c>
      <c r="F1694" s="112" t="b">
        <v>0</v>
      </c>
      <c r="G1694" s="112" t="b">
        <v>0</v>
      </c>
    </row>
    <row r="1695" spans="1:7" ht="15">
      <c r="A1695" s="112" t="s">
        <v>3164</v>
      </c>
      <c r="B1695" s="112">
        <v>13</v>
      </c>
      <c r="C1695" s="117">
        <v>0.00581468090012229</v>
      </c>
      <c r="D1695" s="112" t="s">
        <v>3042</v>
      </c>
      <c r="E1695" s="112" t="b">
        <v>0</v>
      </c>
      <c r="F1695" s="112" t="b">
        <v>0</v>
      </c>
      <c r="G1695" s="112" t="b">
        <v>0</v>
      </c>
    </row>
    <row r="1696" spans="1:7" ht="15">
      <c r="A1696" s="112" t="s">
        <v>3144</v>
      </c>
      <c r="B1696" s="112">
        <v>13</v>
      </c>
      <c r="C1696" s="117">
        <v>0.005204733237735616</v>
      </c>
      <c r="D1696" s="112" t="s">
        <v>3042</v>
      </c>
      <c r="E1696" s="112" t="b">
        <v>0</v>
      </c>
      <c r="F1696" s="112" t="b">
        <v>0</v>
      </c>
      <c r="G1696" s="112" t="b">
        <v>0</v>
      </c>
    </row>
    <row r="1697" spans="1:7" ht="15">
      <c r="A1697" s="112" t="s">
        <v>3188</v>
      </c>
      <c r="B1697" s="112">
        <v>12</v>
      </c>
      <c r="C1697" s="117">
        <v>0.0030947452681981827</v>
      </c>
      <c r="D1697" s="112" t="s">
        <v>3042</v>
      </c>
      <c r="E1697" s="112" t="b">
        <v>0</v>
      </c>
      <c r="F1697" s="112" t="b">
        <v>0</v>
      </c>
      <c r="G1697" s="112" t="b">
        <v>0</v>
      </c>
    </row>
    <row r="1698" spans="1:7" ht="15">
      <c r="A1698" s="112" t="s">
        <v>3086</v>
      </c>
      <c r="B1698" s="112">
        <v>11</v>
      </c>
      <c r="C1698" s="117">
        <v>0.004920114607795784</v>
      </c>
      <c r="D1698" s="112" t="s">
        <v>3042</v>
      </c>
      <c r="E1698" s="112" t="b">
        <v>0</v>
      </c>
      <c r="F1698" s="112" t="b">
        <v>0</v>
      </c>
      <c r="G1698" s="112" t="b">
        <v>0</v>
      </c>
    </row>
    <row r="1699" spans="1:7" ht="15">
      <c r="A1699" s="112" t="s">
        <v>3189</v>
      </c>
      <c r="B1699" s="112">
        <v>10</v>
      </c>
      <c r="C1699" s="117">
        <v>0.0032195793581880064</v>
      </c>
      <c r="D1699" s="112" t="s">
        <v>3042</v>
      </c>
      <c r="E1699" s="112" t="b">
        <v>0</v>
      </c>
      <c r="F1699" s="112" t="b">
        <v>0</v>
      </c>
      <c r="G1699" s="112" t="b">
        <v>0</v>
      </c>
    </row>
    <row r="1700" spans="1:7" ht="15">
      <c r="A1700" s="112" t="s">
        <v>3242</v>
      </c>
      <c r="B1700" s="112">
        <v>10</v>
      </c>
      <c r="C1700" s="117">
        <v>0.0035897855924976753</v>
      </c>
      <c r="D1700" s="112" t="s">
        <v>3042</v>
      </c>
      <c r="E1700" s="112" t="b">
        <v>0</v>
      </c>
      <c r="F1700" s="112" t="b">
        <v>0</v>
      </c>
      <c r="G1700" s="112" t="b">
        <v>0</v>
      </c>
    </row>
    <row r="1701" spans="1:7" ht="15">
      <c r="A1701" s="112" t="s">
        <v>3266</v>
      </c>
      <c r="B1701" s="112">
        <v>10</v>
      </c>
      <c r="C1701" s="117">
        <v>0.00447283146163253</v>
      </c>
      <c r="D1701" s="112" t="s">
        <v>3042</v>
      </c>
      <c r="E1701" s="112" t="b">
        <v>0</v>
      </c>
      <c r="F1701" s="112" t="b">
        <v>0</v>
      </c>
      <c r="G1701" s="112" t="b">
        <v>0</v>
      </c>
    </row>
    <row r="1702" spans="1:7" ht="15">
      <c r="A1702" s="112" t="s">
        <v>3218</v>
      </c>
      <c r="B1702" s="112">
        <v>9</v>
      </c>
      <c r="C1702" s="117">
        <v>0.0036032768568938886</v>
      </c>
      <c r="D1702" s="112" t="s">
        <v>3042</v>
      </c>
      <c r="E1702" s="112" t="b">
        <v>0</v>
      </c>
      <c r="F1702" s="112" t="b">
        <v>0</v>
      </c>
      <c r="G1702" s="112" t="b">
        <v>0</v>
      </c>
    </row>
    <row r="1703" spans="1:7" ht="15">
      <c r="A1703" s="112" t="s">
        <v>3219</v>
      </c>
      <c r="B1703" s="112">
        <v>9</v>
      </c>
      <c r="C1703" s="117">
        <v>0.0036032768568938886</v>
      </c>
      <c r="D1703" s="112" t="s">
        <v>3042</v>
      </c>
      <c r="E1703" s="112" t="b">
        <v>0</v>
      </c>
      <c r="F1703" s="112" t="b">
        <v>0</v>
      </c>
      <c r="G1703" s="112" t="b">
        <v>0</v>
      </c>
    </row>
    <row r="1704" spans="1:7" ht="15">
      <c r="A1704" s="112" t="s">
        <v>3305</v>
      </c>
      <c r="B1704" s="112">
        <v>9</v>
      </c>
      <c r="C1704" s="117">
        <v>0.005795242844738412</v>
      </c>
      <c r="D1704" s="112" t="s">
        <v>3042</v>
      </c>
      <c r="E1704" s="112" t="b">
        <v>0</v>
      </c>
      <c r="F1704" s="112" t="b">
        <v>0</v>
      </c>
      <c r="G1704" s="112" t="b">
        <v>0</v>
      </c>
    </row>
    <row r="1705" spans="1:7" ht="15">
      <c r="A1705" s="112" t="s">
        <v>3290</v>
      </c>
      <c r="B1705" s="112">
        <v>9</v>
      </c>
      <c r="C1705" s="117">
        <v>0.00508958741021373</v>
      </c>
      <c r="D1705" s="112" t="s">
        <v>3042</v>
      </c>
      <c r="E1705" s="112" t="b">
        <v>0</v>
      </c>
      <c r="F1705" s="112" t="b">
        <v>0</v>
      </c>
      <c r="G1705" s="112" t="b">
        <v>0</v>
      </c>
    </row>
    <row r="1706" spans="1:7" ht="15">
      <c r="A1706" s="112" t="s">
        <v>3108</v>
      </c>
      <c r="B1706" s="112">
        <v>7</v>
      </c>
      <c r="C1706" s="117">
        <v>0.0031309820231427716</v>
      </c>
      <c r="D1706" s="112" t="s">
        <v>3042</v>
      </c>
      <c r="E1706" s="112" t="b">
        <v>0</v>
      </c>
      <c r="F1706" s="112" t="b">
        <v>0</v>
      </c>
      <c r="G1706" s="112" t="b">
        <v>0</v>
      </c>
    </row>
    <row r="1707" spans="1:7" ht="15">
      <c r="A1707" s="112" t="s">
        <v>3324</v>
      </c>
      <c r="B1707" s="112">
        <v>7</v>
      </c>
      <c r="C1707" s="117">
        <v>0.0031309820231427716</v>
      </c>
      <c r="D1707" s="112" t="s">
        <v>3042</v>
      </c>
      <c r="E1707" s="112" t="b">
        <v>0</v>
      </c>
      <c r="F1707" s="112" t="b">
        <v>0</v>
      </c>
      <c r="G1707" s="112" t="b">
        <v>0</v>
      </c>
    </row>
    <row r="1708" spans="1:7" ht="15">
      <c r="A1708" s="112" t="s">
        <v>3472</v>
      </c>
      <c r="B1708" s="112">
        <v>6</v>
      </c>
      <c r="C1708" s="117">
        <v>0.004469993951225122</v>
      </c>
      <c r="D1708" s="112" t="s">
        <v>3042</v>
      </c>
      <c r="E1708" s="112" t="b">
        <v>0</v>
      </c>
      <c r="F1708" s="112" t="b">
        <v>0</v>
      </c>
      <c r="G1708" s="112" t="b">
        <v>0</v>
      </c>
    </row>
    <row r="1709" spans="1:7" ht="15">
      <c r="A1709" s="112" t="s">
        <v>3464</v>
      </c>
      <c r="B1709" s="112">
        <v>6</v>
      </c>
      <c r="C1709" s="117">
        <v>0.0038634952298256075</v>
      </c>
      <c r="D1709" s="112" t="s">
        <v>3042</v>
      </c>
      <c r="E1709" s="112" t="b">
        <v>0</v>
      </c>
      <c r="F1709" s="112" t="b">
        <v>0</v>
      </c>
      <c r="G1709" s="112" t="b">
        <v>0</v>
      </c>
    </row>
    <row r="1710" spans="1:7" ht="15">
      <c r="A1710" s="112" t="s">
        <v>3369</v>
      </c>
      <c r="B1710" s="112">
        <v>6</v>
      </c>
      <c r="C1710" s="117">
        <v>0.003008683292662106</v>
      </c>
      <c r="D1710" s="112" t="s">
        <v>3042</v>
      </c>
      <c r="E1710" s="112" t="b">
        <v>0</v>
      </c>
      <c r="F1710" s="112" t="b">
        <v>0</v>
      </c>
      <c r="G1710" s="112" t="b">
        <v>0</v>
      </c>
    </row>
    <row r="1711" spans="1:7" ht="15">
      <c r="A1711" s="112" t="s">
        <v>3370</v>
      </c>
      <c r="B1711" s="112">
        <v>6</v>
      </c>
      <c r="C1711" s="117">
        <v>0.003008683292662106</v>
      </c>
      <c r="D1711" s="112" t="s">
        <v>3042</v>
      </c>
      <c r="E1711" s="112" t="b">
        <v>0</v>
      </c>
      <c r="F1711" s="112" t="b">
        <v>0</v>
      </c>
      <c r="G1711" s="112" t="b">
        <v>0</v>
      </c>
    </row>
    <row r="1712" spans="1:7" ht="15">
      <c r="A1712" s="112" t="s">
        <v>3371</v>
      </c>
      <c r="B1712" s="112">
        <v>6</v>
      </c>
      <c r="C1712" s="117">
        <v>0.003008683292662106</v>
      </c>
      <c r="D1712" s="112" t="s">
        <v>3042</v>
      </c>
      <c r="E1712" s="112" t="b">
        <v>0</v>
      </c>
      <c r="F1712" s="112" t="b">
        <v>0</v>
      </c>
      <c r="G1712" s="112" t="b">
        <v>0</v>
      </c>
    </row>
    <row r="1713" spans="1:7" ht="15">
      <c r="A1713" s="112" t="s">
        <v>3322</v>
      </c>
      <c r="B1713" s="112">
        <v>6</v>
      </c>
      <c r="C1713" s="117">
        <v>0.003008683292662106</v>
      </c>
      <c r="D1713" s="112" t="s">
        <v>3042</v>
      </c>
      <c r="E1713" s="112" t="b">
        <v>0</v>
      </c>
      <c r="F1713" s="112" t="b">
        <v>0</v>
      </c>
      <c r="G1713" s="112" t="b">
        <v>0</v>
      </c>
    </row>
    <row r="1714" spans="1:7" ht="15">
      <c r="A1714" s="112" t="s">
        <v>3323</v>
      </c>
      <c r="B1714" s="112">
        <v>6</v>
      </c>
      <c r="C1714" s="117">
        <v>0.003008683292662106</v>
      </c>
      <c r="D1714" s="112" t="s">
        <v>3042</v>
      </c>
      <c r="E1714" s="112" t="b">
        <v>0</v>
      </c>
      <c r="F1714" s="112" t="b">
        <v>0</v>
      </c>
      <c r="G1714" s="112" t="b">
        <v>0</v>
      </c>
    </row>
    <row r="1715" spans="1:7" ht="15">
      <c r="A1715" s="112" t="s">
        <v>3116</v>
      </c>
      <c r="B1715" s="112">
        <v>6</v>
      </c>
      <c r="C1715" s="117">
        <v>0.004469993951225122</v>
      </c>
      <c r="D1715" s="112" t="s">
        <v>3042</v>
      </c>
      <c r="E1715" s="112" t="b">
        <v>0</v>
      </c>
      <c r="F1715" s="112" t="b">
        <v>0</v>
      </c>
      <c r="G1715" s="112" t="b">
        <v>0</v>
      </c>
    </row>
    <row r="1716" spans="1:7" ht="15">
      <c r="A1716" s="112" t="s">
        <v>3289</v>
      </c>
      <c r="B1716" s="112">
        <v>6</v>
      </c>
      <c r="C1716" s="117">
        <v>0.0033930582734758193</v>
      </c>
      <c r="D1716" s="112" t="s">
        <v>3042</v>
      </c>
      <c r="E1716" s="112" t="b">
        <v>0</v>
      </c>
      <c r="F1716" s="112" t="b">
        <v>0</v>
      </c>
      <c r="G1716" s="112" t="b">
        <v>0</v>
      </c>
    </row>
    <row r="1717" spans="1:7" ht="15">
      <c r="A1717" s="112" t="s">
        <v>3304</v>
      </c>
      <c r="B1717" s="112">
        <v>6</v>
      </c>
      <c r="C1717" s="117">
        <v>0.0033930582734758193</v>
      </c>
      <c r="D1717" s="112" t="s">
        <v>3042</v>
      </c>
      <c r="E1717" s="112" t="b">
        <v>0</v>
      </c>
      <c r="F1717" s="112" t="b">
        <v>0</v>
      </c>
      <c r="G1717" s="112" t="b">
        <v>0</v>
      </c>
    </row>
    <row r="1718" spans="1:7" ht="15">
      <c r="A1718" s="112" t="s">
        <v>3466</v>
      </c>
      <c r="B1718" s="112">
        <v>5</v>
      </c>
      <c r="C1718" s="117">
        <v>0.0032195793581880064</v>
      </c>
      <c r="D1718" s="112" t="s">
        <v>3042</v>
      </c>
      <c r="E1718" s="112" t="b">
        <v>0</v>
      </c>
      <c r="F1718" s="112" t="b">
        <v>0</v>
      </c>
      <c r="G1718" s="112" t="b">
        <v>0</v>
      </c>
    </row>
    <row r="1719" spans="1:7" ht="15">
      <c r="A1719" s="112" t="s">
        <v>3467</v>
      </c>
      <c r="B1719" s="112">
        <v>5</v>
      </c>
      <c r="C1719" s="117">
        <v>0.0032195793581880064</v>
      </c>
      <c r="D1719" s="112" t="s">
        <v>3042</v>
      </c>
      <c r="E1719" s="112" t="b">
        <v>0</v>
      </c>
      <c r="F1719" s="112" t="b">
        <v>0</v>
      </c>
      <c r="G1719" s="112" t="b">
        <v>0</v>
      </c>
    </row>
    <row r="1720" spans="1:7" ht="15">
      <c r="A1720" s="112" t="s">
        <v>3395</v>
      </c>
      <c r="B1720" s="112">
        <v>5</v>
      </c>
      <c r="C1720" s="117">
        <v>0.0037249949593542685</v>
      </c>
      <c r="D1720" s="112" t="s">
        <v>3042</v>
      </c>
      <c r="E1720" s="112" t="b">
        <v>0</v>
      </c>
      <c r="F1720" s="112" t="b">
        <v>0</v>
      </c>
      <c r="G1720" s="112" t="b">
        <v>0</v>
      </c>
    </row>
    <row r="1721" spans="1:7" ht="15">
      <c r="A1721" s="112" t="s">
        <v>3518</v>
      </c>
      <c r="B1721" s="112">
        <v>5</v>
      </c>
      <c r="C1721" s="117">
        <v>0.0032195793581880064</v>
      </c>
      <c r="D1721" s="112" t="s">
        <v>3042</v>
      </c>
      <c r="E1721" s="112" t="b">
        <v>0</v>
      </c>
      <c r="F1721" s="112" t="b">
        <v>0</v>
      </c>
      <c r="G1721" s="112" t="b">
        <v>0</v>
      </c>
    </row>
    <row r="1722" spans="1:7" ht="15">
      <c r="A1722" s="112" t="s">
        <v>3321</v>
      </c>
      <c r="B1722" s="112">
        <v>5</v>
      </c>
      <c r="C1722" s="117">
        <v>0.0037249949593542685</v>
      </c>
      <c r="D1722" s="112" t="s">
        <v>3042</v>
      </c>
      <c r="E1722" s="112" t="b">
        <v>0</v>
      </c>
      <c r="F1722" s="112" t="b">
        <v>0</v>
      </c>
      <c r="G1722" s="112" t="b">
        <v>0</v>
      </c>
    </row>
    <row r="1723" spans="1:7" ht="15">
      <c r="A1723" s="112" t="s">
        <v>3520</v>
      </c>
      <c r="B1723" s="112">
        <v>5</v>
      </c>
      <c r="C1723" s="117">
        <v>0.0037249949593542685</v>
      </c>
      <c r="D1723" s="112" t="s">
        <v>3042</v>
      </c>
      <c r="E1723" s="112" t="b">
        <v>0</v>
      </c>
      <c r="F1723" s="112" t="b">
        <v>0</v>
      </c>
      <c r="G1723" s="112" t="b">
        <v>0</v>
      </c>
    </row>
    <row r="1724" spans="1:7" ht="15">
      <c r="A1724" s="112" t="s">
        <v>3468</v>
      </c>
      <c r="B1724" s="112">
        <v>5</v>
      </c>
      <c r="C1724" s="117">
        <v>0.0032195793581880064</v>
      </c>
      <c r="D1724" s="112" t="s">
        <v>3042</v>
      </c>
      <c r="E1724" s="112" t="b">
        <v>0</v>
      </c>
      <c r="F1724" s="112" t="b">
        <v>0</v>
      </c>
      <c r="G1724" s="112" t="b">
        <v>0</v>
      </c>
    </row>
    <row r="1725" spans="1:7" ht="15">
      <c r="A1725" s="112" t="s">
        <v>3198</v>
      </c>
      <c r="B1725" s="112">
        <v>5</v>
      </c>
      <c r="C1725" s="117">
        <v>0.0037249949593542685</v>
      </c>
      <c r="D1725" s="112" t="s">
        <v>3042</v>
      </c>
      <c r="E1725" s="112" t="b">
        <v>0</v>
      </c>
      <c r="F1725" s="112" t="b">
        <v>0</v>
      </c>
      <c r="G1725" s="112" t="b">
        <v>0</v>
      </c>
    </row>
    <row r="1726" spans="1:7" ht="15">
      <c r="A1726" s="112" t="s">
        <v>3349</v>
      </c>
      <c r="B1726" s="112">
        <v>5</v>
      </c>
      <c r="C1726" s="117">
        <v>0.005655097122459699</v>
      </c>
      <c r="D1726" s="112" t="s">
        <v>3042</v>
      </c>
      <c r="E1726" s="112" t="b">
        <v>0</v>
      </c>
      <c r="F1726" s="112" t="b">
        <v>0</v>
      </c>
      <c r="G1726" s="112" t="b">
        <v>0</v>
      </c>
    </row>
    <row r="1727" spans="1:7" ht="15">
      <c r="A1727" s="112" t="s">
        <v>3350</v>
      </c>
      <c r="B1727" s="112">
        <v>5</v>
      </c>
      <c r="C1727" s="117">
        <v>0.005655097122459699</v>
      </c>
      <c r="D1727" s="112" t="s">
        <v>3042</v>
      </c>
      <c r="E1727" s="112" t="b">
        <v>0</v>
      </c>
      <c r="F1727" s="112" t="b">
        <v>0</v>
      </c>
      <c r="G1727" s="112" t="b">
        <v>0</v>
      </c>
    </row>
    <row r="1728" spans="1:7" ht="15">
      <c r="A1728" s="112" t="s">
        <v>3104</v>
      </c>
      <c r="B1728" s="112">
        <v>5</v>
      </c>
      <c r="C1728" s="117">
        <v>0.005655097122459699</v>
      </c>
      <c r="D1728" s="112" t="s">
        <v>3042</v>
      </c>
      <c r="E1728" s="112" t="b">
        <v>0</v>
      </c>
      <c r="F1728" s="112" t="b">
        <v>0</v>
      </c>
      <c r="G1728" s="112" t="b">
        <v>0</v>
      </c>
    </row>
    <row r="1729" spans="1:7" ht="15">
      <c r="A1729" s="112" t="s">
        <v>3101</v>
      </c>
      <c r="B1729" s="112">
        <v>5</v>
      </c>
      <c r="C1729" s="117">
        <v>0.0037249949593542685</v>
      </c>
      <c r="D1729" s="112" t="s">
        <v>3042</v>
      </c>
      <c r="E1729" s="112" t="b">
        <v>0</v>
      </c>
      <c r="F1729" s="112" t="b">
        <v>0</v>
      </c>
      <c r="G1729" s="112" t="b">
        <v>0</v>
      </c>
    </row>
    <row r="1730" spans="1:7" ht="15">
      <c r="A1730" s="112" t="s">
        <v>3522</v>
      </c>
      <c r="B1730" s="112">
        <v>4</v>
      </c>
      <c r="C1730" s="117">
        <v>0.002575663486550405</v>
      </c>
      <c r="D1730" s="112" t="s">
        <v>3042</v>
      </c>
      <c r="E1730" s="112" t="b">
        <v>0</v>
      </c>
      <c r="F1730" s="112" t="b">
        <v>0</v>
      </c>
      <c r="G1730" s="112" t="b">
        <v>0</v>
      </c>
    </row>
    <row r="1731" spans="1:7" ht="15">
      <c r="A1731" s="112" t="s">
        <v>3613</v>
      </c>
      <c r="B1731" s="112">
        <v>4</v>
      </c>
      <c r="C1731" s="117">
        <v>0.002575663486550405</v>
      </c>
      <c r="D1731" s="112" t="s">
        <v>3042</v>
      </c>
      <c r="E1731" s="112" t="b">
        <v>0</v>
      </c>
      <c r="F1731" s="112" t="b">
        <v>0</v>
      </c>
      <c r="G1731" s="112" t="b">
        <v>0</v>
      </c>
    </row>
    <row r="1732" spans="1:7" ht="15">
      <c r="A1732" s="112" t="s">
        <v>3610</v>
      </c>
      <c r="B1732" s="112">
        <v>4</v>
      </c>
      <c r="C1732" s="117">
        <v>0.0035498705922590826</v>
      </c>
      <c r="D1732" s="112" t="s">
        <v>3042</v>
      </c>
      <c r="E1732" s="112" t="b">
        <v>0</v>
      </c>
      <c r="F1732" s="112" t="b">
        <v>0</v>
      </c>
      <c r="G1732" s="112" t="b">
        <v>0</v>
      </c>
    </row>
    <row r="1733" spans="1:7" ht="15">
      <c r="A1733" s="112" t="s">
        <v>3521</v>
      </c>
      <c r="B1733" s="112">
        <v>4</v>
      </c>
      <c r="C1733" s="117">
        <v>0.002575663486550405</v>
      </c>
      <c r="D1733" s="112" t="s">
        <v>3042</v>
      </c>
      <c r="E1733" s="112" t="b">
        <v>0</v>
      </c>
      <c r="F1733" s="112" t="b">
        <v>0</v>
      </c>
      <c r="G1733" s="112" t="b">
        <v>0</v>
      </c>
    </row>
    <row r="1734" spans="1:7" ht="15">
      <c r="A1734" s="112" t="s">
        <v>3565</v>
      </c>
      <c r="B1734" s="112">
        <v>4</v>
      </c>
      <c r="C1734" s="117">
        <v>0.0035498705922590826</v>
      </c>
      <c r="D1734" s="112" t="s">
        <v>3042</v>
      </c>
      <c r="E1734" s="112" t="b">
        <v>0</v>
      </c>
      <c r="F1734" s="112" t="b">
        <v>0</v>
      </c>
      <c r="G1734" s="112" t="b">
        <v>0</v>
      </c>
    </row>
    <row r="1735" spans="1:7" ht="15">
      <c r="A1735" s="112" t="s">
        <v>3555</v>
      </c>
      <c r="B1735" s="112">
        <v>4</v>
      </c>
      <c r="C1735" s="117">
        <v>0.002575663486550405</v>
      </c>
      <c r="D1735" s="112" t="s">
        <v>3042</v>
      </c>
      <c r="E1735" s="112" t="b">
        <v>0</v>
      </c>
      <c r="F1735" s="112" t="b">
        <v>0</v>
      </c>
      <c r="G1735" s="112" t="b">
        <v>0</v>
      </c>
    </row>
    <row r="1736" spans="1:7" ht="15">
      <c r="A1736" s="112" t="s">
        <v>3652</v>
      </c>
      <c r="B1736" s="112">
        <v>4</v>
      </c>
      <c r="C1736" s="117">
        <v>0.00452407769796776</v>
      </c>
      <c r="D1736" s="112" t="s">
        <v>3042</v>
      </c>
      <c r="E1736" s="112" t="b">
        <v>0</v>
      </c>
      <c r="F1736" s="112" t="b">
        <v>0</v>
      </c>
      <c r="G1736" s="112" t="b">
        <v>0</v>
      </c>
    </row>
    <row r="1737" spans="1:7" ht="15">
      <c r="A1737" s="112" t="s">
        <v>3611</v>
      </c>
      <c r="B1737" s="112">
        <v>4</v>
      </c>
      <c r="C1737" s="117">
        <v>0.002575663486550405</v>
      </c>
      <c r="D1737" s="112" t="s">
        <v>3042</v>
      </c>
      <c r="E1737" s="112" t="b">
        <v>0</v>
      </c>
      <c r="F1737" s="112" t="b">
        <v>0</v>
      </c>
      <c r="G1737" s="112" t="b">
        <v>0</v>
      </c>
    </row>
    <row r="1738" spans="1:7" ht="15">
      <c r="A1738" s="112" t="s">
        <v>3655</v>
      </c>
      <c r="B1738" s="112">
        <v>3</v>
      </c>
      <c r="C1738" s="117">
        <v>0.002234996975612561</v>
      </c>
      <c r="D1738" s="112" t="s">
        <v>3042</v>
      </c>
      <c r="E1738" s="112" t="b">
        <v>0</v>
      </c>
      <c r="F1738" s="112" t="b">
        <v>0</v>
      </c>
      <c r="G1738" s="112" t="b">
        <v>0</v>
      </c>
    </row>
    <row r="1739" spans="1:7" ht="15">
      <c r="A1739" s="112" t="s">
        <v>3519</v>
      </c>
      <c r="B1739" s="112">
        <v>3</v>
      </c>
      <c r="C1739" s="117">
        <v>0.002234996975612561</v>
      </c>
      <c r="D1739" s="112" t="s">
        <v>3042</v>
      </c>
      <c r="E1739" s="112" t="b">
        <v>0</v>
      </c>
      <c r="F1739" s="112" t="b">
        <v>0</v>
      </c>
      <c r="G1739" s="112" t="b">
        <v>0</v>
      </c>
    </row>
    <row r="1740" spans="1:7" ht="15">
      <c r="A1740" s="112" t="s">
        <v>3092</v>
      </c>
      <c r="B1740" s="112">
        <v>3</v>
      </c>
      <c r="C1740" s="117">
        <v>0.002234996975612561</v>
      </c>
      <c r="D1740" s="112" t="s">
        <v>3042</v>
      </c>
      <c r="E1740" s="112" t="b">
        <v>0</v>
      </c>
      <c r="F1740" s="112" t="b">
        <v>0</v>
      </c>
      <c r="G1740" s="112" t="b">
        <v>0</v>
      </c>
    </row>
    <row r="1741" spans="1:7" ht="15">
      <c r="A1741" s="112" t="s">
        <v>3826</v>
      </c>
      <c r="B1741" s="112">
        <v>3</v>
      </c>
      <c r="C1741" s="117">
        <v>0.0026624029441943116</v>
      </c>
      <c r="D1741" s="112" t="s">
        <v>3042</v>
      </c>
      <c r="E1741" s="112" t="b">
        <v>0</v>
      </c>
      <c r="F1741" s="112" t="b">
        <v>0</v>
      </c>
      <c r="G1741" s="112" t="b">
        <v>0</v>
      </c>
    </row>
    <row r="1742" spans="1:7" ht="15">
      <c r="A1742" s="112" t="s">
        <v>3769</v>
      </c>
      <c r="B1742" s="112">
        <v>3</v>
      </c>
      <c r="C1742" s="117">
        <v>0.002234996975612561</v>
      </c>
      <c r="D1742" s="112" t="s">
        <v>3042</v>
      </c>
      <c r="E1742" s="112" t="b">
        <v>0</v>
      </c>
      <c r="F1742" s="112" t="b">
        <v>0</v>
      </c>
      <c r="G1742" s="112" t="b">
        <v>0</v>
      </c>
    </row>
    <row r="1743" spans="1:7" ht="15">
      <c r="A1743" s="112" t="s">
        <v>3339</v>
      </c>
      <c r="B1743" s="112">
        <v>3</v>
      </c>
      <c r="C1743" s="117">
        <v>0.0026624029441943116</v>
      </c>
      <c r="D1743" s="112" t="s">
        <v>3042</v>
      </c>
      <c r="E1743" s="112" t="b">
        <v>0</v>
      </c>
      <c r="F1743" s="112" t="b">
        <v>0</v>
      </c>
      <c r="G1743" s="112" t="b">
        <v>0</v>
      </c>
    </row>
    <row r="1744" spans="1:7" ht="15">
      <c r="A1744" s="112" t="s">
        <v>3765</v>
      </c>
      <c r="B1744" s="112">
        <v>3</v>
      </c>
      <c r="C1744" s="117">
        <v>0.002234996975612561</v>
      </c>
      <c r="D1744" s="112" t="s">
        <v>3042</v>
      </c>
      <c r="E1744" s="112" t="b">
        <v>0</v>
      </c>
      <c r="F1744" s="112" t="b">
        <v>0</v>
      </c>
      <c r="G1744" s="112" t="b">
        <v>0</v>
      </c>
    </row>
    <row r="1745" spans="1:7" ht="15">
      <c r="A1745" s="112" t="s">
        <v>3634</v>
      </c>
      <c r="B1745" s="112">
        <v>3</v>
      </c>
      <c r="C1745" s="117">
        <v>0.002234996975612561</v>
      </c>
      <c r="D1745" s="112" t="s">
        <v>3042</v>
      </c>
      <c r="E1745" s="112" t="b">
        <v>0</v>
      </c>
      <c r="F1745" s="112" t="b">
        <v>0</v>
      </c>
      <c r="G1745" s="112" t="b">
        <v>0</v>
      </c>
    </row>
    <row r="1746" spans="1:7" ht="15">
      <c r="A1746" s="112" t="s">
        <v>3180</v>
      </c>
      <c r="B1746" s="112">
        <v>3</v>
      </c>
      <c r="C1746" s="117">
        <v>0.002234996975612561</v>
      </c>
      <c r="D1746" s="112" t="s">
        <v>3042</v>
      </c>
      <c r="E1746" s="112" t="b">
        <v>0</v>
      </c>
      <c r="F1746" s="112" t="b">
        <v>0</v>
      </c>
      <c r="G1746" s="112" t="b">
        <v>0</v>
      </c>
    </row>
    <row r="1747" spans="1:7" ht="15">
      <c r="A1747" s="112" t="s">
        <v>3772</v>
      </c>
      <c r="B1747" s="112">
        <v>3</v>
      </c>
      <c r="C1747" s="117">
        <v>0.002234996975612561</v>
      </c>
      <c r="D1747" s="112" t="s">
        <v>3042</v>
      </c>
      <c r="E1747" s="112" t="b">
        <v>0</v>
      </c>
      <c r="F1747" s="112" t="b">
        <v>0</v>
      </c>
      <c r="G1747" s="112" t="b">
        <v>0</v>
      </c>
    </row>
    <row r="1748" spans="1:7" ht="15">
      <c r="A1748" s="112" t="s">
        <v>3771</v>
      </c>
      <c r="B1748" s="112">
        <v>3</v>
      </c>
      <c r="C1748" s="117">
        <v>0.0026624029441943116</v>
      </c>
      <c r="D1748" s="112" t="s">
        <v>3042</v>
      </c>
      <c r="E1748" s="112" t="b">
        <v>0</v>
      </c>
      <c r="F1748" s="112" t="b">
        <v>0</v>
      </c>
      <c r="G1748" s="112" t="b">
        <v>0</v>
      </c>
    </row>
    <row r="1749" spans="1:7" ht="15">
      <c r="A1749" s="112" t="s">
        <v>3612</v>
      </c>
      <c r="B1749" s="112">
        <v>3</v>
      </c>
      <c r="C1749" s="117">
        <v>0.002234996975612561</v>
      </c>
      <c r="D1749" s="112" t="s">
        <v>3042</v>
      </c>
      <c r="E1749" s="112" t="b">
        <v>0</v>
      </c>
      <c r="F1749" s="112" t="b">
        <v>0</v>
      </c>
      <c r="G1749" s="112" t="b">
        <v>0</v>
      </c>
    </row>
    <row r="1750" spans="1:7" ht="15">
      <c r="A1750" s="112" t="s">
        <v>3840</v>
      </c>
      <c r="B1750" s="112">
        <v>3</v>
      </c>
      <c r="C1750" s="117">
        <v>0.0026624029441943116</v>
      </c>
      <c r="D1750" s="112" t="s">
        <v>3042</v>
      </c>
      <c r="E1750" s="112" t="b">
        <v>0</v>
      </c>
      <c r="F1750" s="112" t="b">
        <v>0</v>
      </c>
      <c r="G1750" s="112" t="b">
        <v>0</v>
      </c>
    </row>
    <row r="1751" spans="1:7" ht="15">
      <c r="A1751" s="112" t="s">
        <v>3847</v>
      </c>
      <c r="B1751" s="112">
        <v>3</v>
      </c>
      <c r="C1751" s="117">
        <v>0.0026624029441943116</v>
      </c>
      <c r="D1751" s="112" t="s">
        <v>3042</v>
      </c>
      <c r="E1751" s="112" t="b">
        <v>0</v>
      </c>
      <c r="F1751" s="112" t="b">
        <v>0</v>
      </c>
      <c r="G1751" s="112" t="b">
        <v>0</v>
      </c>
    </row>
    <row r="1752" spans="1:7" ht="15">
      <c r="A1752" s="112" t="s">
        <v>3773</v>
      </c>
      <c r="B1752" s="112">
        <v>3</v>
      </c>
      <c r="C1752" s="117">
        <v>0.002234996975612561</v>
      </c>
      <c r="D1752" s="112" t="s">
        <v>3042</v>
      </c>
      <c r="E1752" s="112" t="b">
        <v>0</v>
      </c>
      <c r="F1752" s="112" t="b">
        <v>0</v>
      </c>
      <c r="G1752" s="112" t="b">
        <v>0</v>
      </c>
    </row>
    <row r="1753" spans="1:7" ht="15">
      <c r="A1753" s="112" t="s">
        <v>3653</v>
      </c>
      <c r="B1753" s="112">
        <v>3</v>
      </c>
      <c r="C1753" s="117">
        <v>0.0026624029441943116</v>
      </c>
      <c r="D1753" s="112" t="s">
        <v>3042</v>
      </c>
      <c r="E1753" s="112" t="b">
        <v>0</v>
      </c>
      <c r="F1753" s="112" t="b">
        <v>0</v>
      </c>
      <c r="G1753" s="112" t="b">
        <v>0</v>
      </c>
    </row>
    <row r="1754" spans="1:7" ht="15">
      <c r="A1754" s="112" t="s">
        <v>3768</v>
      </c>
      <c r="B1754" s="112">
        <v>3</v>
      </c>
      <c r="C1754" s="117">
        <v>0.002234996975612561</v>
      </c>
      <c r="D1754" s="112" t="s">
        <v>3042</v>
      </c>
      <c r="E1754" s="112" t="b">
        <v>0</v>
      </c>
      <c r="F1754" s="112" t="b">
        <v>0</v>
      </c>
      <c r="G1754" s="112" t="b">
        <v>0</v>
      </c>
    </row>
    <row r="1755" spans="1:7" ht="15">
      <c r="A1755" s="112" t="s">
        <v>3251</v>
      </c>
      <c r="B1755" s="112">
        <v>3</v>
      </c>
      <c r="C1755" s="117">
        <v>0.002234996975612561</v>
      </c>
      <c r="D1755" s="112" t="s">
        <v>3042</v>
      </c>
      <c r="E1755" s="112" t="b">
        <v>0</v>
      </c>
      <c r="F1755" s="112" t="b">
        <v>0</v>
      </c>
      <c r="G1755" s="112" t="b">
        <v>0</v>
      </c>
    </row>
    <row r="1756" spans="1:7" ht="15">
      <c r="A1756" s="112" t="s">
        <v>3817</v>
      </c>
      <c r="B1756" s="112">
        <v>3</v>
      </c>
      <c r="C1756" s="117">
        <v>0.002234996975612561</v>
      </c>
      <c r="D1756" s="112" t="s">
        <v>3042</v>
      </c>
      <c r="E1756" s="112" t="b">
        <v>0</v>
      </c>
      <c r="F1756" s="112" t="b">
        <v>0</v>
      </c>
      <c r="G1756" s="112" t="b">
        <v>0</v>
      </c>
    </row>
    <row r="1757" spans="1:7" ht="15">
      <c r="A1757" s="112" t="s">
        <v>1254</v>
      </c>
      <c r="B1757" s="112">
        <v>3</v>
      </c>
      <c r="C1757" s="117">
        <v>0.0026624029441943116</v>
      </c>
      <c r="D1757" s="112" t="s">
        <v>3042</v>
      </c>
      <c r="E1757" s="112" t="b">
        <v>0</v>
      </c>
      <c r="F1757" s="112" t="b">
        <v>0</v>
      </c>
      <c r="G1757" s="112" t="b">
        <v>0</v>
      </c>
    </row>
    <row r="1758" spans="1:7" ht="15">
      <c r="A1758" s="112" t="s">
        <v>3399</v>
      </c>
      <c r="B1758" s="112">
        <v>3</v>
      </c>
      <c r="C1758" s="117">
        <v>0.0033930582734758193</v>
      </c>
      <c r="D1758" s="112" t="s">
        <v>3042</v>
      </c>
      <c r="E1758" s="112" t="b">
        <v>0</v>
      </c>
      <c r="F1758" s="112" t="b">
        <v>0</v>
      </c>
      <c r="G1758" s="112" t="b">
        <v>0</v>
      </c>
    </row>
    <row r="1759" spans="1:7" ht="15">
      <c r="A1759" s="112" t="s">
        <v>3851</v>
      </c>
      <c r="B1759" s="112">
        <v>3</v>
      </c>
      <c r="C1759" s="117">
        <v>0.0033930582734758193</v>
      </c>
      <c r="D1759" s="112" t="s">
        <v>3042</v>
      </c>
      <c r="E1759" s="112" t="b">
        <v>0</v>
      </c>
      <c r="F1759" s="112" t="b">
        <v>0</v>
      </c>
      <c r="G1759" s="112" t="b">
        <v>0</v>
      </c>
    </row>
    <row r="1760" spans="1:7" ht="15">
      <c r="A1760" s="112" t="s">
        <v>3841</v>
      </c>
      <c r="B1760" s="112">
        <v>3</v>
      </c>
      <c r="C1760" s="117">
        <v>0.0033930582734758193</v>
      </c>
      <c r="D1760" s="112" t="s">
        <v>3042</v>
      </c>
      <c r="E1760" s="112" t="b">
        <v>0</v>
      </c>
      <c r="F1760" s="112" t="b">
        <v>0</v>
      </c>
      <c r="G1760" s="112" t="b">
        <v>0</v>
      </c>
    </row>
    <row r="1761" spans="1:7" ht="15">
      <c r="A1761" s="112" t="s">
        <v>3648</v>
      </c>
      <c r="B1761" s="112">
        <v>3</v>
      </c>
      <c r="C1761" s="117">
        <v>0.0026624029441943116</v>
      </c>
      <c r="D1761" s="112" t="s">
        <v>3042</v>
      </c>
      <c r="E1761" s="112" t="b">
        <v>0</v>
      </c>
      <c r="F1761" s="112" t="b">
        <v>0</v>
      </c>
      <c r="G1761" s="112" t="b">
        <v>0</v>
      </c>
    </row>
    <row r="1762" spans="1:7" ht="15">
      <c r="A1762" s="112" t="s">
        <v>3767</v>
      </c>
      <c r="B1762" s="112">
        <v>3</v>
      </c>
      <c r="C1762" s="117">
        <v>0.002234996975612561</v>
      </c>
      <c r="D1762" s="112" t="s">
        <v>3042</v>
      </c>
      <c r="E1762" s="112" t="b">
        <v>0</v>
      </c>
      <c r="F1762" s="112" t="b">
        <v>0</v>
      </c>
      <c r="G1762" s="112" t="b">
        <v>0</v>
      </c>
    </row>
    <row r="1763" spans="1:7" ht="15">
      <c r="A1763" s="112" t="s">
        <v>3843</v>
      </c>
      <c r="B1763" s="112">
        <v>3</v>
      </c>
      <c r="C1763" s="117">
        <v>0.0033930582734758193</v>
      </c>
      <c r="D1763" s="112" t="s">
        <v>3042</v>
      </c>
      <c r="E1763" s="112" t="b">
        <v>0</v>
      </c>
      <c r="F1763" s="112" t="b">
        <v>0</v>
      </c>
      <c r="G1763" s="112" t="b">
        <v>0</v>
      </c>
    </row>
    <row r="1764" spans="1:7" ht="15">
      <c r="A1764" s="112" t="s">
        <v>3147</v>
      </c>
      <c r="B1764" s="112">
        <v>3</v>
      </c>
      <c r="C1764" s="117">
        <v>0.0033930582734758193</v>
      </c>
      <c r="D1764" s="112" t="s">
        <v>3042</v>
      </c>
      <c r="E1764" s="112" t="b">
        <v>0</v>
      </c>
      <c r="F1764" s="112" t="b">
        <v>0</v>
      </c>
      <c r="G1764" s="112" t="b">
        <v>0</v>
      </c>
    </row>
    <row r="1765" spans="1:7" ht="15">
      <c r="A1765" s="112" t="s">
        <v>3770</v>
      </c>
      <c r="B1765" s="112">
        <v>3</v>
      </c>
      <c r="C1765" s="117">
        <v>0.002234996975612561</v>
      </c>
      <c r="D1765" s="112" t="s">
        <v>3042</v>
      </c>
      <c r="E1765" s="112" t="b">
        <v>0</v>
      </c>
      <c r="F1765" s="112" t="b">
        <v>0</v>
      </c>
      <c r="G1765" s="112" t="b">
        <v>0</v>
      </c>
    </row>
    <row r="1766" spans="1:7" ht="15">
      <c r="A1766" s="112" t="s">
        <v>3801</v>
      </c>
      <c r="B1766" s="112">
        <v>3</v>
      </c>
      <c r="C1766" s="117">
        <v>0.0033930582734758193</v>
      </c>
      <c r="D1766" s="112" t="s">
        <v>3042</v>
      </c>
      <c r="E1766" s="112" t="b">
        <v>0</v>
      </c>
      <c r="F1766" s="112" t="b">
        <v>0</v>
      </c>
      <c r="G1766" s="112" t="b">
        <v>0</v>
      </c>
    </row>
    <row r="1767" spans="1:7" ht="15">
      <c r="A1767" s="112" t="s">
        <v>3802</v>
      </c>
      <c r="B1767" s="112">
        <v>3</v>
      </c>
      <c r="C1767" s="117">
        <v>0.0033930582734758193</v>
      </c>
      <c r="D1767" s="112" t="s">
        <v>3042</v>
      </c>
      <c r="E1767" s="112" t="b">
        <v>0</v>
      </c>
      <c r="F1767" s="112" t="b">
        <v>0</v>
      </c>
      <c r="G1767" s="112" t="b">
        <v>0</v>
      </c>
    </row>
    <row r="1768" spans="1:7" ht="15">
      <c r="A1768" s="112" t="s">
        <v>4213</v>
      </c>
      <c r="B1768" s="112">
        <v>2</v>
      </c>
      <c r="C1768" s="117">
        <v>0.0017749352961295413</v>
      </c>
      <c r="D1768" s="112" t="s">
        <v>3042</v>
      </c>
      <c r="E1768" s="112" t="b">
        <v>0</v>
      </c>
      <c r="F1768" s="112" t="b">
        <v>0</v>
      </c>
      <c r="G1768" s="112" t="b">
        <v>0</v>
      </c>
    </row>
    <row r="1769" spans="1:7" ht="15">
      <c r="A1769" s="112" t="s">
        <v>4109</v>
      </c>
      <c r="B1769" s="112">
        <v>2</v>
      </c>
      <c r="C1769" s="117">
        <v>0.0017749352961295413</v>
      </c>
      <c r="D1769" s="112" t="s">
        <v>3042</v>
      </c>
      <c r="E1769" s="112" t="b">
        <v>0</v>
      </c>
      <c r="F1769" s="112" t="b">
        <v>0</v>
      </c>
      <c r="G1769" s="112" t="b">
        <v>0</v>
      </c>
    </row>
    <row r="1770" spans="1:7" ht="15">
      <c r="A1770" s="112" t="s">
        <v>4252</v>
      </c>
      <c r="B1770" s="112">
        <v>2</v>
      </c>
      <c r="C1770" s="117">
        <v>0.0017749352961295413</v>
      </c>
      <c r="D1770" s="112" t="s">
        <v>3042</v>
      </c>
      <c r="E1770" s="112" t="b">
        <v>0</v>
      </c>
      <c r="F1770" s="112" t="b">
        <v>0</v>
      </c>
      <c r="G1770" s="112" t="b">
        <v>0</v>
      </c>
    </row>
    <row r="1771" spans="1:7" ht="15">
      <c r="A1771" s="112" t="s">
        <v>4253</v>
      </c>
      <c r="B1771" s="112">
        <v>2</v>
      </c>
      <c r="C1771" s="117">
        <v>0.0017749352961295413</v>
      </c>
      <c r="D1771" s="112" t="s">
        <v>3042</v>
      </c>
      <c r="E1771" s="112" t="b">
        <v>0</v>
      </c>
      <c r="F1771" s="112" t="b">
        <v>0</v>
      </c>
      <c r="G1771" s="112" t="b">
        <v>0</v>
      </c>
    </row>
    <row r="1772" spans="1:7" ht="15">
      <c r="A1772" s="112" t="s">
        <v>4210</v>
      </c>
      <c r="B1772" s="112">
        <v>2</v>
      </c>
      <c r="C1772" s="117">
        <v>0.00226203884898388</v>
      </c>
      <c r="D1772" s="112" t="s">
        <v>3042</v>
      </c>
      <c r="E1772" s="112" t="b">
        <v>0</v>
      </c>
      <c r="F1772" s="112" t="b">
        <v>0</v>
      </c>
      <c r="G1772" s="112" t="b">
        <v>0</v>
      </c>
    </row>
    <row r="1773" spans="1:7" ht="15">
      <c r="A1773" s="112" t="s">
        <v>4211</v>
      </c>
      <c r="B1773" s="112">
        <v>2</v>
      </c>
      <c r="C1773" s="117">
        <v>0.0017749352961295413</v>
      </c>
      <c r="D1773" s="112" t="s">
        <v>3042</v>
      </c>
      <c r="E1773" s="112" t="b">
        <v>0</v>
      </c>
      <c r="F1773" s="112" t="b">
        <v>0</v>
      </c>
      <c r="G1773" s="112" t="b">
        <v>0</v>
      </c>
    </row>
    <row r="1774" spans="1:7" ht="15">
      <c r="A1774" s="112" t="s">
        <v>4206</v>
      </c>
      <c r="B1774" s="112">
        <v>2</v>
      </c>
      <c r="C1774" s="117">
        <v>0.0017749352961295413</v>
      </c>
      <c r="D1774" s="112" t="s">
        <v>3042</v>
      </c>
      <c r="E1774" s="112" t="b">
        <v>0</v>
      </c>
      <c r="F1774" s="112" t="b">
        <v>0</v>
      </c>
      <c r="G1774" s="112" t="b">
        <v>0</v>
      </c>
    </row>
    <row r="1775" spans="1:7" ht="15">
      <c r="A1775" s="112" t="s">
        <v>4212</v>
      </c>
      <c r="B1775" s="112">
        <v>2</v>
      </c>
      <c r="C1775" s="117">
        <v>0.0017749352961295413</v>
      </c>
      <c r="D1775" s="112" t="s">
        <v>3042</v>
      </c>
      <c r="E1775" s="112" t="b">
        <v>0</v>
      </c>
      <c r="F1775" s="112" t="b">
        <v>0</v>
      </c>
      <c r="G1775" s="112" t="b">
        <v>0</v>
      </c>
    </row>
    <row r="1776" spans="1:7" ht="15">
      <c r="A1776" s="112" t="s">
        <v>4092</v>
      </c>
      <c r="B1776" s="112">
        <v>2</v>
      </c>
      <c r="C1776" s="117">
        <v>0.0017749352961295413</v>
      </c>
      <c r="D1776" s="112" t="s">
        <v>3042</v>
      </c>
      <c r="E1776" s="112" t="b">
        <v>0</v>
      </c>
      <c r="F1776" s="112" t="b">
        <v>0</v>
      </c>
      <c r="G1776" s="112" t="b">
        <v>0</v>
      </c>
    </row>
    <row r="1777" spans="1:7" ht="15">
      <c r="A1777" s="112" t="s">
        <v>4093</v>
      </c>
      <c r="B1777" s="112">
        <v>2</v>
      </c>
      <c r="C1777" s="117">
        <v>0.0017749352961295413</v>
      </c>
      <c r="D1777" s="112" t="s">
        <v>3042</v>
      </c>
      <c r="E1777" s="112" t="b">
        <v>0</v>
      </c>
      <c r="F1777" s="112" t="b">
        <v>0</v>
      </c>
      <c r="G1777" s="112" t="b">
        <v>0</v>
      </c>
    </row>
    <row r="1778" spans="1:7" ht="15">
      <c r="A1778" s="112" t="s">
        <v>4094</v>
      </c>
      <c r="B1778" s="112">
        <v>2</v>
      </c>
      <c r="C1778" s="117">
        <v>0.0017749352961295413</v>
      </c>
      <c r="D1778" s="112" t="s">
        <v>3042</v>
      </c>
      <c r="E1778" s="112" t="b">
        <v>0</v>
      </c>
      <c r="F1778" s="112" t="b">
        <v>0</v>
      </c>
      <c r="G1778" s="112" t="b">
        <v>0</v>
      </c>
    </row>
    <row r="1779" spans="1:7" ht="15">
      <c r="A1779" s="112" t="s">
        <v>4095</v>
      </c>
      <c r="B1779" s="112">
        <v>2</v>
      </c>
      <c r="C1779" s="117">
        <v>0.0017749352961295413</v>
      </c>
      <c r="D1779" s="112" t="s">
        <v>3042</v>
      </c>
      <c r="E1779" s="112" t="b">
        <v>0</v>
      </c>
      <c r="F1779" s="112" t="b">
        <v>0</v>
      </c>
      <c r="G1779" s="112" t="b">
        <v>0</v>
      </c>
    </row>
    <row r="1780" spans="1:7" ht="15">
      <c r="A1780" s="112" t="s">
        <v>4096</v>
      </c>
      <c r="B1780" s="112">
        <v>2</v>
      </c>
      <c r="C1780" s="117">
        <v>0.0017749352961295413</v>
      </c>
      <c r="D1780" s="112" t="s">
        <v>3042</v>
      </c>
      <c r="E1780" s="112" t="b">
        <v>0</v>
      </c>
      <c r="F1780" s="112" t="b">
        <v>0</v>
      </c>
      <c r="G1780" s="112" t="b">
        <v>0</v>
      </c>
    </row>
    <row r="1781" spans="1:7" ht="15">
      <c r="A1781" s="112" t="s">
        <v>4097</v>
      </c>
      <c r="B1781" s="112">
        <v>2</v>
      </c>
      <c r="C1781" s="117">
        <v>0.0017749352961295413</v>
      </c>
      <c r="D1781" s="112" t="s">
        <v>3042</v>
      </c>
      <c r="E1781" s="112" t="b">
        <v>0</v>
      </c>
      <c r="F1781" s="112" t="b">
        <v>0</v>
      </c>
      <c r="G1781" s="112" t="b">
        <v>0</v>
      </c>
    </row>
    <row r="1782" spans="1:7" ht="15">
      <c r="A1782" s="112" t="s">
        <v>4098</v>
      </c>
      <c r="B1782" s="112">
        <v>2</v>
      </c>
      <c r="C1782" s="117">
        <v>0.0017749352961295413</v>
      </c>
      <c r="D1782" s="112" t="s">
        <v>3042</v>
      </c>
      <c r="E1782" s="112" t="b">
        <v>0</v>
      </c>
      <c r="F1782" s="112" t="b">
        <v>0</v>
      </c>
      <c r="G1782" s="112" t="b">
        <v>0</v>
      </c>
    </row>
    <row r="1783" spans="1:7" ht="15">
      <c r="A1783" s="112" t="s">
        <v>4099</v>
      </c>
      <c r="B1783" s="112">
        <v>2</v>
      </c>
      <c r="C1783" s="117">
        <v>0.0017749352961295413</v>
      </c>
      <c r="D1783" s="112" t="s">
        <v>3042</v>
      </c>
      <c r="E1783" s="112" t="b">
        <v>0</v>
      </c>
      <c r="F1783" s="112" t="b">
        <v>0</v>
      </c>
      <c r="G1783" s="112" t="b">
        <v>0</v>
      </c>
    </row>
    <row r="1784" spans="1:7" ht="15">
      <c r="A1784" s="112" t="s">
        <v>3763</v>
      </c>
      <c r="B1784" s="112">
        <v>2</v>
      </c>
      <c r="C1784" s="117">
        <v>0.0017749352961295413</v>
      </c>
      <c r="D1784" s="112" t="s">
        <v>3042</v>
      </c>
      <c r="E1784" s="112" t="b">
        <v>0</v>
      </c>
      <c r="F1784" s="112" t="b">
        <v>0</v>
      </c>
      <c r="G1784" s="112" t="b">
        <v>0</v>
      </c>
    </row>
    <row r="1785" spans="1:7" ht="15">
      <c r="A1785" s="112" t="s">
        <v>4100</v>
      </c>
      <c r="B1785" s="112">
        <v>2</v>
      </c>
      <c r="C1785" s="117">
        <v>0.0017749352961295413</v>
      </c>
      <c r="D1785" s="112" t="s">
        <v>3042</v>
      </c>
      <c r="E1785" s="112" t="b">
        <v>0</v>
      </c>
      <c r="F1785" s="112" t="b">
        <v>0</v>
      </c>
      <c r="G1785" s="112" t="b">
        <v>0</v>
      </c>
    </row>
    <row r="1786" spans="1:7" ht="15">
      <c r="A1786" s="112" t="s">
        <v>4101</v>
      </c>
      <c r="B1786" s="112">
        <v>2</v>
      </c>
      <c r="C1786" s="117">
        <v>0.0017749352961295413</v>
      </c>
      <c r="D1786" s="112" t="s">
        <v>3042</v>
      </c>
      <c r="E1786" s="112" t="b">
        <v>0</v>
      </c>
      <c r="F1786" s="112" t="b">
        <v>0</v>
      </c>
      <c r="G1786" s="112" t="b">
        <v>0</v>
      </c>
    </row>
    <row r="1787" spans="1:7" ht="15">
      <c r="A1787" s="112" t="s">
        <v>3764</v>
      </c>
      <c r="B1787" s="112">
        <v>2</v>
      </c>
      <c r="C1787" s="117">
        <v>0.0017749352961295413</v>
      </c>
      <c r="D1787" s="112" t="s">
        <v>3042</v>
      </c>
      <c r="E1787" s="112" t="b">
        <v>0</v>
      </c>
      <c r="F1787" s="112" t="b">
        <v>0</v>
      </c>
      <c r="G1787" s="112" t="b">
        <v>0</v>
      </c>
    </row>
    <row r="1788" spans="1:7" ht="15">
      <c r="A1788" s="112" t="s">
        <v>4102</v>
      </c>
      <c r="B1788" s="112">
        <v>2</v>
      </c>
      <c r="C1788" s="117">
        <v>0.0017749352961295413</v>
      </c>
      <c r="D1788" s="112" t="s">
        <v>3042</v>
      </c>
      <c r="E1788" s="112" t="b">
        <v>0</v>
      </c>
      <c r="F1788" s="112" t="b">
        <v>0</v>
      </c>
      <c r="G1788" s="112" t="b">
        <v>0</v>
      </c>
    </row>
    <row r="1789" spans="1:7" ht="15">
      <c r="A1789" s="112" t="s">
        <v>4103</v>
      </c>
      <c r="B1789" s="112">
        <v>2</v>
      </c>
      <c r="C1789" s="117">
        <v>0.0017749352961295413</v>
      </c>
      <c r="D1789" s="112" t="s">
        <v>3042</v>
      </c>
      <c r="E1789" s="112" t="b">
        <v>0</v>
      </c>
      <c r="F1789" s="112" t="b">
        <v>0</v>
      </c>
      <c r="G1789" s="112" t="b">
        <v>0</v>
      </c>
    </row>
    <row r="1790" spans="1:7" ht="15">
      <c r="A1790" s="112" t="s">
        <v>4104</v>
      </c>
      <c r="B1790" s="112">
        <v>2</v>
      </c>
      <c r="C1790" s="117">
        <v>0.0017749352961295413</v>
      </c>
      <c r="D1790" s="112" t="s">
        <v>3042</v>
      </c>
      <c r="E1790" s="112" t="b">
        <v>0</v>
      </c>
      <c r="F1790" s="112" t="b">
        <v>0</v>
      </c>
      <c r="G1790" s="112" t="b">
        <v>0</v>
      </c>
    </row>
    <row r="1791" spans="1:7" ht="15">
      <c r="A1791" s="112" t="s">
        <v>4105</v>
      </c>
      <c r="B1791" s="112">
        <v>2</v>
      </c>
      <c r="C1791" s="117">
        <v>0.0017749352961295413</v>
      </c>
      <c r="D1791" s="112" t="s">
        <v>3042</v>
      </c>
      <c r="E1791" s="112" t="b">
        <v>0</v>
      </c>
      <c r="F1791" s="112" t="b">
        <v>0</v>
      </c>
      <c r="G1791" s="112" t="b">
        <v>0</v>
      </c>
    </row>
    <row r="1792" spans="1:7" ht="15">
      <c r="A1792" s="112" t="s">
        <v>4106</v>
      </c>
      <c r="B1792" s="112">
        <v>2</v>
      </c>
      <c r="C1792" s="117">
        <v>0.0017749352961295413</v>
      </c>
      <c r="D1792" s="112" t="s">
        <v>3042</v>
      </c>
      <c r="E1792" s="112" t="b">
        <v>0</v>
      </c>
      <c r="F1792" s="112" t="b">
        <v>0</v>
      </c>
      <c r="G1792" s="112" t="b">
        <v>0</v>
      </c>
    </row>
    <row r="1793" spans="1:7" ht="15">
      <c r="A1793" s="112" t="s">
        <v>4258</v>
      </c>
      <c r="B1793" s="112">
        <v>2</v>
      </c>
      <c r="C1793" s="117">
        <v>0.0017749352961295413</v>
      </c>
      <c r="D1793" s="112" t="s">
        <v>3042</v>
      </c>
      <c r="E1793" s="112" t="b">
        <v>0</v>
      </c>
      <c r="F1793" s="112" t="b">
        <v>0</v>
      </c>
      <c r="G1793" s="112" t="b">
        <v>0</v>
      </c>
    </row>
    <row r="1794" spans="1:7" ht="15">
      <c r="A1794" s="112" t="s">
        <v>4235</v>
      </c>
      <c r="B1794" s="112">
        <v>2</v>
      </c>
      <c r="C1794" s="117">
        <v>0.0017749352961295413</v>
      </c>
      <c r="D1794" s="112" t="s">
        <v>3042</v>
      </c>
      <c r="E1794" s="112" t="b">
        <v>0</v>
      </c>
      <c r="F1794" s="112" t="b">
        <v>0</v>
      </c>
      <c r="G1794" s="112" t="b">
        <v>0</v>
      </c>
    </row>
    <row r="1795" spans="1:7" ht="15">
      <c r="A1795" s="112" t="s">
        <v>4354</v>
      </c>
      <c r="B1795" s="112">
        <v>2</v>
      </c>
      <c r="C1795" s="117">
        <v>0.0017749352961295413</v>
      </c>
      <c r="D1795" s="112" t="s">
        <v>3042</v>
      </c>
      <c r="E1795" s="112" t="b">
        <v>0</v>
      </c>
      <c r="F1795" s="112" t="b">
        <v>0</v>
      </c>
      <c r="G1795" s="112" t="b">
        <v>0</v>
      </c>
    </row>
    <row r="1796" spans="1:7" ht="15">
      <c r="A1796" s="112" t="s">
        <v>4185</v>
      </c>
      <c r="B1796" s="112">
        <v>2</v>
      </c>
      <c r="C1796" s="117">
        <v>0.0017749352961295413</v>
      </c>
      <c r="D1796" s="112" t="s">
        <v>3042</v>
      </c>
      <c r="E1796" s="112" t="b">
        <v>0</v>
      </c>
      <c r="F1796" s="112" t="b">
        <v>0</v>
      </c>
      <c r="G1796" s="112" t="b">
        <v>0</v>
      </c>
    </row>
    <row r="1797" spans="1:7" ht="15">
      <c r="A1797" s="112" t="s">
        <v>4113</v>
      </c>
      <c r="B1797" s="112">
        <v>2</v>
      </c>
      <c r="C1797" s="117">
        <v>0.0017749352961295413</v>
      </c>
      <c r="D1797" s="112" t="s">
        <v>3042</v>
      </c>
      <c r="E1797" s="112" t="b">
        <v>0</v>
      </c>
      <c r="F1797" s="112" t="b">
        <v>0</v>
      </c>
      <c r="G1797" s="112" t="b">
        <v>0</v>
      </c>
    </row>
    <row r="1798" spans="1:7" ht="15">
      <c r="A1798" s="112" t="s">
        <v>4112</v>
      </c>
      <c r="B1798" s="112">
        <v>2</v>
      </c>
      <c r="C1798" s="117">
        <v>0.0017749352961295413</v>
      </c>
      <c r="D1798" s="112" t="s">
        <v>3042</v>
      </c>
      <c r="E1798" s="112" t="b">
        <v>0</v>
      </c>
      <c r="F1798" s="112" t="b">
        <v>0</v>
      </c>
      <c r="G1798" s="112" t="b">
        <v>0</v>
      </c>
    </row>
    <row r="1799" spans="1:7" ht="15">
      <c r="A1799" s="112" t="s">
        <v>4179</v>
      </c>
      <c r="B1799" s="112">
        <v>2</v>
      </c>
      <c r="C1799" s="117">
        <v>0.0017749352961295413</v>
      </c>
      <c r="D1799" s="112" t="s">
        <v>3042</v>
      </c>
      <c r="E1799" s="112" t="b">
        <v>0</v>
      </c>
      <c r="F1799" s="112" t="b">
        <v>0</v>
      </c>
      <c r="G1799" s="112" t="b">
        <v>0</v>
      </c>
    </row>
    <row r="1800" spans="1:7" ht="15">
      <c r="A1800" s="112" t="s">
        <v>3803</v>
      </c>
      <c r="B1800" s="112">
        <v>2</v>
      </c>
      <c r="C1800" s="117">
        <v>0.0017749352961295413</v>
      </c>
      <c r="D1800" s="112" t="s">
        <v>3042</v>
      </c>
      <c r="E1800" s="112" t="b">
        <v>0</v>
      </c>
      <c r="F1800" s="112" t="b">
        <v>0</v>
      </c>
      <c r="G1800" s="112" t="b">
        <v>0</v>
      </c>
    </row>
    <row r="1801" spans="1:7" ht="15">
      <c r="A1801" s="112" t="s">
        <v>3804</v>
      </c>
      <c r="B1801" s="112">
        <v>2</v>
      </c>
      <c r="C1801" s="117">
        <v>0.0017749352961295413</v>
      </c>
      <c r="D1801" s="112" t="s">
        <v>3042</v>
      </c>
      <c r="E1801" s="112" t="b">
        <v>0</v>
      </c>
      <c r="F1801" s="112" t="b">
        <v>0</v>
      </c>
      <c r="G1801" s="112" t="b">
        <v>0</v>
      </c>
    </row>
    <row r="1802" spans="1:7" ht="15">
      <c r="A1802" s="112" t="s">
        <v>4227</v>
      </c>
      <c r="B1802" s="112">
        <v>2</v>
      </c>
      <c r="C1802" s="117">
        <v>0.0017749352961295413</v>
      </c>
      <c r="D1802" s="112" t="s">
        <v>3042</v>
      </c>
      <c r="E1802" s="112" t="b">
        <v>0</v>
      </c>
      <c r="F1802" s="112" t="b">
        <v>0</v>
      </c>
      <c r="G1802" s="112" t="b">
        <v>0</v>
      </c>
    </row>
    <row r="1803" spans="1:7" ht="15">
      <c r="A1803" s="112" t="s">
        <v>4246</v>
      </c>
      <c r="B1803" s="112">
        <v>2</v>
      </c>
      <c r="C1803" s="117">
        <v>0.0017749352961295413</v>
      </c>
      <c r="D1803" s="112" t="s">
        <v>3042</v>
      </c>
      <c r="E1803" s="112" t="b">
        <v>0</v>
      </c>
      <c r="F1803" s="112" t="b">
        <v>0</v>
      </c>
      <c r="G1803" s="112" t="b">
        <v>0</v>
      </c>
    </row>
    <row r="1804" spans="1:7" ht="15">
      <c r="A1804" s="112" t="s">
        <v>4204</v>
      </c>
      <c r="B1804" s="112">
        <v>2</v>
      </c>
      <c r="C1804" s="117">
        <v>0.0017749352961295413</v>
      </c>
      <c r="D1804" s="112" t="s">
        <v>3042</v>
      </c>
      <c r="E1804" s="112" t="b">
        <v>0</v>
      </c>
      <c r="F1804" s="112" t="b">
        <v>0</v>
      </c>
      <c r="G1804" s="112" t="b">
        <v>0</v>
      </c>
    </row>
    <row r="1805" spans="1:7" ht="15">
      <c r="A1805" s="112" t="s">
        <v>4111</v>
      </c>
      <c r="B1805" s="112">
        <v>2</v>
      </c>
      <c r="C1805" s="117">
        <v>0.0017749352961295413</v>
      </c>
      <c r="D1805" s="112" t="s">
        <v>3042</v>
      </c>
      <c r="E1805" s="112" t="b">
        <v>0</v>
      </c>
      <c r="F1805" s="112" t="b">
        <v>0</v>
      </c>
      <c r="G1805" s="112" t="b">
        <v>0</v>
      </c>
    </row>
    <row r="1806" spans="1:7" ht="15">
      <c r="A1806" s="112" t="s">
        <v>4233</v>
      </c>
      <c r="B1806" s="112">
        <v>2</v>
      </c>
      <c r="C1806" s="117">
        <v>0.0017749352961295413</v>
      </c>
      <c r="D1806" s="112" t="s">
        <v>3042</v>
      </c>
      <c r="E1806" s="112" t="b">
        <v>0</v>
      </c>
      <c r="F1806" s="112" t="b">
        <v>0</v>
      </c>
      <c r="G1806" s="112" t="b">
        <v>0</v>
      </c>
    </row>
    <row r="1807" spans="1:7" ht="15">
      <c r="A1807" s="112" t="s">
        <v>3441</v>
      </c>
      <c r="B1807" s="112">
        <v>2</v>
      </c>
      <c r="C1807" s="117">
        <v>0.0017749352961295413</v>
      </c>
      <c r="D1807" s="112" t="s">
        <v>3042</v>
      </c>
      <c r="E1807" s="112" t="b">
        <v>0</v>
      </c>
      <c r="F1807" s="112" t="b">
        <v>0</v>
      </c>
      <c r="G1807" s="112" t="b">
        <v>0</v>
      </c>
    </row>
    <row r="1808" spans="1:7" ht="15">
      <c r="A1808" s="112" t="s">
        <v>4254</v>
      </c>
      <c r="B1808" s="112">
        <v>2</v>
      </c>
      <c r="C1808" s="117">
        <v>0.00226203884898388</v>
      </c>
      <c r="D1808" s="112" t="s">
        <v>3042</v>
      </c>
      <c r="E1808" s="112" t="b">
        <v>0</v>
      </c>
      <c r="F1808" s="112" t="b">
        <v>0</v>
      </c>
      <c r="G1808" s="112" t="b">
        <v>0</v>
      </c>
    </row>
    <row r="1809" spans="1:7" ht="15">
      <c r="A1809" s="112" t="s">
        <v>4255</v>
      </c>
      <c r="B1809" s="112">
        <v>2</v>
      </c>
      <c r="C1809" s="117">
        <v>0.00226203884898388</v>
      </c>
      <c r="D1809" s="112" t="s">
        <v>3042</v>
      </c>
      <c r="E1809" s="112" t="b">
        <v>0</v>
      </c>
      <c r="F1809" s="112" t="b">
        <v>0</v>
      </c>
      <c r="G1809" s="112" t="b">
        <v>0</v>
      </c>
    </row>
    <row r="1810" spans="1:7" ht="15">
      <c r="A1810" s="112" t="s">
        <v>4256</v>
      </c>
      <c r="B1810" s="112">
        <v>2</v>
      </c>
      <c r="C1810" s="117">
        <v>0.00226203884898388</v>
      </c>
      <c r="D1810" s="112" t="s">
        <v>3042</v>
      </c>
      <c r="E1810" s="112" t="b">
        <v>0</v>
      </c>
      <c r="F1810" s="112" t="b">
        <v>0</v>
      </c>
      <c r="G1810" s="112" t="b">
        <v>0</v>
      </c>
    </row>
    <row r="1811" spans="1:7" ht="15">
      <c r="A1811" s="112" t="s">
        <v>3850</v>
      </c>
      <c r="B1811" s="112">
        <v>2</v>
      </c>
      <c r="C1811" s="117">
        <v>0.00226203884898388</v>
      </c>
      <c r="D1811" s="112" t="s">
        <v>3042</v>
      </c>
      <c r="E1811" s="112" t="b">
        <v>0</v>
      </c>
      <c r="F1811" s="112" t="b">
        <v>0</v>
      </c>
      <c r="G1811" s="112" t="b">
        <v>0</v>
      </c>
    </row>
    <row r="1812" spans="1:7" ht="15">
      <c r="A1812" s="112" t="s">
        <v>3168</v>
      </c>
      <c r="B1812" s="112">
        <v>2</v>
      </c>
      <c r="C1812" s="117">
        <v>0.00226203884898388</v>
      </c>
      <c r="D1812" s="112" t="s">
        <v>3042</v>
      </c>
      <c r="E1812" s="112" t="b">
        <v>0</v>
      </c>
      <c r="F1812" s="112" t="b">
        <v>0</v>
      </c>
      <c r="G1812" s="112" t="b">
        <v>0</v>
      </c>
    </row>
    <row r="1813" spans="1:7" ht="15">
      <c r="A1813" s="112" t="s">
        <v>3199</v>
      </c>
      <c r="B1813" s="112">
        <v>2</v>
      </c>
      <c r="C1813" s="117">
        <v>0.00226203884898388</v>
      </c>
      <c r="D1813" s="112" t="s">
        <v>3042</v>
      </c>
      <c r="E1813" s="112" t="b">
        <v>0</v>
      </c>
      <c r="F1813" s="112" t="b">
        <v>0</v>
      </c>
      <c r="G1813" s="112" t="b">
        <v>0</v>
      </c>
    </row>
    <row r="1814" spans="1:7" ht="15">
      <c r="A1814" s="112" t="s">
        <v>3177</v>
      </c>
      <c r="B1814" s="112">
        <v>2</v>
      </c>
      <c r="C1814" s="117">
        <v>0.00226203884898388</v>
      </c>
      <c r="D1814" s="112" t="s">
        <v>3042</v>
      </c>
      <c r="E1814" s="112" t="b">
        <v>0</v>
      </c>
      <c r="F1814" s="112" t="b">
        <v>0</v>
      </c>
      <c r="G1814" s="112" t="b">
        <v>0</v>
      </c>
    </row>
    <row r="1815" spans="1:7" ht="15">
      <c r="A1815" s="112" t="s">
        <v>3563</v>
      </c>
      <c r="B1815" s="112">
        <v>2</v>
      </c>
      <c r="C1815" s="117">
        <v>0.0017749352961295413</v>
      </c>
      <c r="D1815" s="112" t="s">
        <v>3042</v>
      </c>
      <c r="E1815" s="112" t="b">
        <v>0</v>
      </c>
      <c r="F1815" s="112" t="b">
        <v>0</v>
      </c>
      <c r="G1815" s="112" t="b">
        <v>0</v>
      </c>
    </row>
    <row r="1816" spans="1:7" ht="15">
      <c r="A1816" s="112" t="s">
        <v>3564</v>
      </c>
      <c r="B1816" s="112">
        <v>2</v>
      </c>
      <c r="C1816" s="117">
        <v>0.0017749352961295413</v>
      </c>
      <c r="D1816" s="112" t="s">
        <v>3042</v>
      </c>
      <c r="E1816" s="112" t="b">
        <v>0</v>
      </c>
      <c r="F1816" s="112" t="b">
        <v>0</v>
      </c>
      <c r="G1816" s="112" t="b">
        <v>0</v>
      </c>
    </row>
    <row r="1817" spans="1:7" ht="15">
      <c r="A1817" s="112" t="s">
        <v>4222</v>
      </c>
      <c r="B1817" s="112">
        <v>2</v>
      </c>
      <c r="C1817" s="117">
        <v>0.0017749352961295413</v>
      </c>
      <c r="D1817" s="112" t="s">
        <v>3042</v>
      </c>
      <c r="E1817" s="112" t="b">
        <v>0</v>
      </c>
      <c r="F1817" s="112" t="b">
        <v>0</v>
      </c>
      <c r="G1817" s="112" t="b">
        <v>0</v>
      </c>
    </row>
    <row r="1818" spans="1:7" ht="15">
      <c r="A1818" s="112" t="s">
        <v>4223</v>
      </c>
      <c r="B1818" s="112">
        <v>2</v>
      </c>
      <c r="C1818" s="117">
        <v>0.0017749352961295413</v>
      </c>
      <c r="D1818" s="112" t="s">
        <v>3042</v>
      </c>
      <c r="E1818" s="112" t="b">
        <v>0</v>
      </c>
      <c r="F1818" s="112" t="b">
        <v>0</v>
      </c>
      <c r="G1818" s="112" t="b">
        <v>0</v>
      </c>
    </row>
    <row r="1819" spans="1:7" ht="15">
      <c r="A1819" s="112" t="s">
        <v>4224</v>
      </c>
      <c r="B1819" s="112">
        <v>2</v>
      </c>
      <c r="C1819" s="117">
        <v>0.00226203884898388</v>
      </c>
      <c r="D1819" s="112" t="s">
        <v>3042</v>
      </c>
      <c r="E1819" s="112" t="b">
        <v>0</v>
      </c>
      <c r="F1819" s="112" t="b">
        <v>0</v>
      </c>
      <c r="G1819" s="112" t="b">
        <v>0</v>
      </c>
    </row>
    <row r="1820" spans="1:7" ht="15">
      <c r="A1820" s="112" t="s">
        <v>4225</v>
      </c>
      <c r="B1820" s="112">
        <v>2</v>
      </c>
      <c r="C1820" s="117">
        <v>0.00226203884898388</v>
      </c>
      <c r="D1820" s="112" t="s">
        <v>3042</v>
      </c>
      <c r="E1820" s="112" t="b">
        <v>0</v>
      </c>
      <c r="F1820" s="112" t="b">
        <v>0</v>
      </c>
      <c r="G1820" s="112" t="b">
        <v>0</v>
      </c>
    </row>
    <row r="1821" spans="1:7" ht="15">
      <c r="A1821" s="112" t="s">
        <v>4226</v>
      </c>
      <c r="B1821" s="112">
        <v>2</v>
      </c>
      <c r="C1821" s="117">
        <v>0.00226203884898388</v>
      </c>
      <c r="D1821" s="112" t="s">
        <v>3042</v>
      </c>
      <c r="E1821" s="112" t="b">
        <v>0</v>
      </c>
      <c r="F1821" s="112" t="b">
        <v>0</v>
      </c>
      <c r="G1821" s="112" t="b">
        <v>0</v>
      </c>
    </row>
    <row r="1822" spans="1:7" ht="15">
      <c r="A1822" s="112" t="s">
        <v>3766</v>
      </c>
      <c r="B1822" s="112">
        <v>2</v>
      </c>
      <c r="C1822" s="117">
        <v>0.0017749352961295413</v>
      </c>
      <c r="D1822" s="112" t="s">
        <v>3042</v>
      </c>
      <c r="E1822" s="112" t="b">
        <v>0</v>
      </c>
      <c r="F1822" s="112" t="b">
        <v>0</v>
      </c>
      <c r="G1822" s="112" t="b">
        <v>0</v>
      </c>
    </row>
    <row r="1823" spans="1:7" ht="15">
      <c r="A1823" s="112" t="s">
        <v>3842</v>
      </c>
      <c r="B1823" s="112">
        <v>2</v>
      </c>
      <c r="C1823" s="117">
        <v>0.00226203884898388</v>
      </c>
      <c r="D1823" s="112" t="s">
        <v>3042</v>
      </c>
      <c r="E1823" s="112" t="b">
        <v>0</v>
      </c>
      <c r="F1823" s="112" t="b">
        <v>1</v>
      </c>
      <c r="G1823" s="112" t="b">
        <v>0</v>
      </c>
    </row>
    <row r="1824" spans="1:7" ht="15">
      <c r="A1824" s="112" t="s">
        <v>4228</v>
      </c>
      <c r="B1824" s="112">
        <v>2</v>
      </c>
      <c r="C1824" s="117">
        <v>0.00226203884898388</v>
      </c>
      <c r="D1824" s="112" t="s">
        <v>3042</v>
      </c>
      <c r="E1824" s="112" t="b">
        <v>0</v>
      </c>
      <c r="F1824" s="112" t="b">
        <v>0</v>
      </c>
      <c r="G1824" s="112" t="b">
        <v>0</v>
      </c>
    </row>
    <row r="1825" spans="1:7" ht="15">
      <c r="A1825" s="112" t="s">
        <v>4229</v>
      </c>
      <c r="B1825" s="112">
        <v>2</v>
      </c>
      <c r="C1825" s="117">
        <v>0.00226203884898388</v>
      </c>
      <c r="D1825" s="112" t="s">
        <v>3042</v>
      </c>
      <c r="E1825" s="112" t="b">
        <v>0</v>
      </c>
      <c r="F1825" s="112" t="b">
        <v>0</v>
      </c>
      <c r="G1825" s="112" t="b">
        <v>0</v>
      </c>
    </row>
    <row r="1826" spans="1:7" ht="15">
      <c r="A1826" s="112" t="s">
        <v>4230</v>
      </c>
      <c r="B1826" s="112">
        <v>2</v>
      </c>
      <c r="C1826" s="117">
        <v>0.00226203884898388</v>
      </c>
      <c r="D1826" s="112" t="s">
        <v>3042</v>
      </c>
      <c r="E1826" s="112" t="b">
        <v>0</v>
      </c>
      <c r="F1826" s="112" t="b">
        <v>0</v>
      </c>
      <c r="G1826" s="112" t="b">
        <v>0</v>
      </c>
    </row>
    <row r="1827" spans="1:7" ht="15">
      <c r="A1827" s="112" t="s">
        <v>4209</v>
      </c>
      <c r="B1827" s="112">
        <v>2</v>
      </c>
      <c r="C1827" s="117">
        <v>0.0017749352961295413</v>
      </c>
      <c r="D1827" s="112" t="s">
        <v>3042</v>
      </c>
      <c r="E1827" s="112" t="b">
        <v>0</v>
      </c>
      <c r="F1827" s="112" t="b">
        <v>0</v>
      </c>
      <c r="G1827" s="112" t="b">
        <v>0</v>
      </c>
    </row>
    <row r="1828" spans="1:7" ht="15">
      <c r="A1828" s="112" t="s">
        <v>4231</v>
      </c>
      <c r="B1828" s="112">
        <v>2</v>
      </c>
      <c r="C1828" s="117">
        <v>0.00226203884898388</v>
      </c>
      <c r="D1828" s="112" t="s">
        <v>3042</v>
      </c>
      <c r="E1828" s="112" t="b">
        <v>0</v>
      </c>
      <c r="F1828" s="112" t="b">
        <v>0</v>
      </c>
      <c r="G1828" s="112" t="b">
        <v>0</v>
      </c>
    </row>
    <row r="1829" spans="1:7" ht="15">
      <c r="A1829" s="112" t="s">
        <v>4232</v>
      </c>
      <c r="B1829" s="112">
        <v>2</v>
      </c>
      <c r="C1829" s="117">
        <v>0.00226203884898388</v>
      </c>
      <c r="D1829" s="112" t="s">
        <v>3042</v>
      </c>
      <c r="E1829" s="112" t="b">
        <v>0</v>
      </c>
      <c r="F1829" s="112" t="b">
        <v>0</v>
      </c>
      <c r="G1829" s="112" t="b">
        <v>0</v>
      </c>
    </row>
    <row r="1830" spans="1:7" ht="15">
      <c r="A1830" s="112" t="s">
        <v>4234</v>
      </c>
      <c r="B1830" s="112">
        <v>2</v>
      </c>
      <c r="C1830" s="117">
        <v>0.00226203884898388</v>
      </c>
      <c r="D1830" s="112" t="s">
        <v>3042</v>
      </c>
      <c r="E1830" s="112" t="b">
        <v>0</v>
      </c>
      <c r="F1830" s="112" t="b">
        <v>0</v>
      </c>
      <c r="G1830" s="112" t="b">
        <v>0</v>
      </c>
    </row>
    <row r="1831" spans="1:7" ht="15">
      <c r="A1831" s="112" t="s">
        <v>4236</v>
      </c>
      <c r="B1831" s="112">
        <v>2</v>
      </c>
      <c r="C1831" s="117">
        <v>0.00226203884898388</v>
      </c>
      <c r="D1831" s="112" t="s">
        <v>3042</v>
      </c>
      <c r="E1831" s="112" t="b">
        <v>0</v>
      </c>
      <c r="F1831" s="112" t="b">
        <v>0</v>
      </c>
      <c r="G1831" s="112" t="b">
        <v>0</v>
      </c>
    </row>
    <row r="1832" spans="1:7" ht="15">
      <c r="A1832" s="112" t="s">
        <v>3844</v>
      </c>
      <c r="B1832" s="112">
        <v>2</v>
      </c>
      <c r="C1832" s="117">
        <v>0.00226203884898388</v>
      </c>
      <c r="D1832" s="112" t="s">
        <v>3042</v>
      </c>
      <c r="E1832" s="112" t="b">
        <v>0</v>
      </c>
      <c r="F1832" s="112" t="b">
        <v>0</v>
      </c>
      <c r="G1832" s="112" t="b">
        <v>0</v>
      </c>
    </row>
    <row r="1833" spans="1:7" ht="15">
      <c r="A1833" s="112" t="s">
        <v>4239</v>
      </c>
      <c r="B1833" s="112">
        <v>2</v>
      </c>
      <c r="C1833" s="117">
        <v>0.00226203884898388</v>
      </c>
      <c r="D1833" s="112" t="s">
        <v>3042</v>
      </c>
      <c r="E1833" s="112" t="b">
        <v>0</v>
      </c>
      <c r="F1833" s="112" t="b">
        <v>0</v>
      </c>
      <c r="G1833" s="112" t="b">
        <v>0</v>
      </c>
    </row>
    <row r="1834" spans="1:7" ht="15">
      <c r="A1834" s="112" t="s">
        <v>4117</v>
      </c>
      <c r="B1834" s="112">
        <v>2</v>
      </c>
      <c r="C1834" s="117">
        <v>0.0017749352961295413</v>
      </c>
      <c r="D1834" s="112" t="s">
        <v>3042</v>
      </c>
      <c r="E1834" s="112" t="b">
        <v>0</v>
      </c>
      <c r="F1834" s="112" t="b">
        <v>0</v>
      </c>
      <c r="G1834" s="112" t="b">
        <v>0</v>
      </c>
    </row>
    <row r="1835" spans="1:7" ht="15">
      <c r="A1835" s="112" t="s">
        <v>4118</v>
      </c>
      <c r="B1835" s="112">
        <v>2</v>
      </c>
      <c r="C1835" s="117">
        <v>0.0017749352961295413</v>
      </c>
      <c r="D1835" s="112" t="s">
        <v>3042</v>
      </c>
      <c r="E1835" s="112" t="b">
        <v>0</v>
      </c>
      <c r="F1835" s="112" t="b">
        <v>0</v>
      </c>
      <c r="G1835" s="112" t="b">
        <v>0</v>
      </c>
    </row>
    <row r="1836" spans="1:7" ht="15">
      <c r="A1836" s="112" t="s">
        <v>4240</v>
      </c>
      <c r="B1836" s="112">
        <v>2</v>
      </c>
      <c r="C1836" s="117">
        <v>0.00226203884898388</v>
      </c>
      <c r="D1836" s="112" t="s">
        <v>3042</v>
      </c>
      <c r="E1836" s="112" t="b">
        <v>0</v>
      </c>
      <c r="F1836" s="112" t="b">
        <v>0</v>
      </c>
      <c r="G1836" s="112" t="b">
        <v>0</v>
      </c>
    </row>
    <row r="1837" spans="1:7" ht="15">
      <c r="A1837" s="112" t="s">
        <v>4241</v>
      </c>
      <c r="B1837" s="112">
        <v>2</v>
      </c>
      <c r="C1837" s="117">
        <v>0.00226203884898388</v>
      </c>
      <c r="D1837" s="112" t="s">
        <v>3042</v>
      </c>
      <c r="E1837" s="112" t="b">
        <v>0</v>
      </c>
      <c r="F1837" s="112" t="b">
        <v>0</v>
      </c>
      <c r="G1837" s="112" t="b">
        <v>0</v>
      </c>
    </row>
    <row r="1838" spans="1:7" ht="15">
      <c r="A1838" s="112" t="s">
        <v>4242</v>
      </c>
      <c r="B1838" s="112">
        <v>2</v>
      </c>
      <c r="C1838" s="117">
        <v>0.00226203884898388</v>
      </c>
      <c r="D1838" s="112" t="s">
        <v>3042</v>
      </c>
      <c r="E1838" s="112" t="b">
        <v>0</v>
      </c>
      <c r="F1838" s="112" t="b">
        <v>0</v>
      </c>
      <c r="G1838" s="112" t="b">
        <v>0</v>
      </c>
    </row>
    <row r="1839" spans="1:7" ht="15">
      <c r="A1839" s="112" t="s">
        <v>4108</v>
      </c>
      <c r="B1839" s="112">
        <v>2</v>
      </c>
      <c r="C1839" s="117">
        <v>0.0017749352961295413</v>
      </c>
      <c r="D1839" s="112" t="s">
        <v>3042</v>
      </c>
      <c r="E1839" s="112" t="b">
        <v>0</v>
      </c>
      <c r="F1839" s="112" t="b">
        <v>0</v>
      </c>
      <c r="G1839" s="112" t="b">
        <v>0</v>
      </c>
    </row>
    <row r="1840" spans="1:7" ht="15">
      <c r="A1840" s="112" t="s">
        <v>4121</v>
      </c>
      <c r="B1840" s="112">
        <v>2</v>
      </c>
      <c r="C1840" s="117">
        <v>0.0017749352961295413</v>
      </c>
      <c r="D1840" s="112" t="s">
        <v>3042</v>
      </c>
      <c r="E1840" s="112" t="b">
        <v>0</v>
      </c>
      <c r="F1840" s="112" t="b">
        <v>0</v>
      </c>
      <c r="G1840" s="112" t="b">
        <v>0</v>
      </c>
    </row>
    <row r="1841" spans="1:7" ht="15">
      <c r="A1841" s="112" t="s">
        <v>4208</v>
      </c>
      <c r="B1841" s="112">
        <v>2</v>
      </c>
      <c r="C1841" s="117">
        <v>0.0017749352961295413</v>
      </c>
      <c r="D1841" s="112" t="s">
        <v>3042</v>
      </c>
      <c r="E1841" s="112" t="b">
        <v>0</v>
      </c>
      <c r="F1841" s="112" t="b">
        <v>0</v>
      </c>
      <c r="G1841" s="112" t="b">
        <v>0</v>
      </c>
    </row>
    <row r="1842" spans="1:7" ht="15">
      <c r="A1842" s="112" t="s">
        <v>4182</v>
      </c>
      <c r="B1842" s="112">
        <v>2</v>
      </c>
      <c r="C1842" s="117">
        <v>0.0017749352961295413</v>
      </c>
      <c r="D1842" s="112" t="s">
        <v>3042</v>
      </c>
      <c r="E1842" s="112" t="b">
        <v>0</v>
      </c>
      <c r="F1842" s="112" t="b">
        <v>0</v>
      </c>
      <c r="G1842" s="112" t="b">
        <v>0</v>
      </c>
    </row>
    <row r="1843" spans="1:7" ht="15">
      <c r="A1843" s="112" t="s">
        <v>4116</v>
      </c>
      <c r="B1843" s="112">
        <v>2</v>
      </c>
      <c r="C1843" s="117">
        <v>0.0017749352961295413</v>
      </c>
      <c r="D1843" s="112" t="s">
        <v>3042</v>
      </c>
      <c r="E1843" s="112" t="b">
        <v>0</v>
      </c>
      <c r="F1843" s="112" t="b">
        <v>0</v>
      </c>
      <c r="G1843" s="112" t="b">
        <v>0</v>
      </c>
    </row>
    <row r="1844" spans="1:7" ht="15">
      <c r="A1844" s="112" t="s">
        <v>3654</v>
      </c>
      <c r="B1844" s="112">
        <v>2</v>
      </c>
      <c r="C1844" s="117">
        <v>0.00226203884898388</v>
      </c>
      <c r="D1844" s="112" t="s">
        <v>3042</v>
      </c>
      <c r="E1844" s="112" t="b">
        <v>0</v>
      </c>
      <c r="F1844" s="112" t="b">
        <v>0</v>
      </c>
      <c r="G1844" s="112" t="b">
        <v>0</v>
      </c>
    </row>
    <row r="1845" spans="1:7" ht="15">
      <c r="A1845" s="112" t="s">
        <v>4110</v>
      </c>
      <c r="B1845" s="112">
        <v>2</v>
      </c>
      <c r="C1845" s="117">
        <v>0.0017749352961295413</v>
      </c>
      <c r="D1845" s="112" t="s">
        <v>3042</v>
      </c>
      <c r="E1845" s="112" t="b">
        <v>0</v>
      </c>
      <c r="F1845" s="112" t="b">
        <v>0</v>
      </c>
      <c r="G1845" s="112" t="b">
        <v>0</v>
      </c>
    </row>
    <row r="1846" spans="1:7" ht="15">
      <c r="A1846" s="112" t="s">
        <v>4202</v>
      </c>
      <c r="B1846" s="112">
        <v>2</v>
      </c>
      <c r="C1846" s="117">
        <v>0.0017749352961295413</v>
      </c>
      <c r="D1846" s="112" t="s">
        <v>3042</v>
      </c>
      <c r="E1846" s="112" t="b">
        <v>0</v>
      </c>
      <c r="F1846" s="112" t="b">
        <v>0</v>
      </c>
      <c r="G1846" s="112" t="b">
        <v>0</v>
      </c>
    </row>
    <row r="1847" spans="1:7" ht="15">
      <c r="A1847" s="112" t="s">
        <v>4114</v>
      </c>
      <c r="B1847" s="112">
        <v>2</v>
      </c>
      <c r="C1847" s="117">
        <v>0.0017749352961295413</v>
      </c>
      <c r="D1847" s="112" t="s">
        <v>3042</v>
      </c>
      <c r="E1847" s="112" t="b">
        <v>0</v>
      </c>
      <c r="F1847" s="112" t="b">
        <v>0</v>
      </c>
      <c r="G1847" s="112" t="b">
        <v>0</v>
      </c>
    </row>
    <row r="1848" spans="1:7" ht="15">
      <c r="A1848" s="112" t="s">
        <v>4247</v>
      </c>
      <c r="B1848" s="112">
        <v>2</v>
      </c>
      <c r="C1848" s="117">
        <v>0.00226203884898388</v>
      </c>
      <c r="D1848" s="112" t="s">
        <v>3042</v>
      </c>
      <c r="E1848" s="112" t="b">
        <v>0</v>
      </c>
      <c r="F1848" s="112" t="b">
        <v>0</v>
      </c>
      <c r="G1848" s="112" t="b">
        <v>0</v>
      </c>
    </row>
    <row r="1849" spans="1:7" ht="15">
      <c r="A1849" s="112" t="s">
        <v>4248</v>
      </c>
      <c r="B1849" s="112">
        <v>2</v>
      </c>
      <c r="C1849" s="117">
        <v>0.00226203884898388</v>
      </c>
      <c r="D1849" s="112" t="s">
        <v>3042</v>
      </c>
      <c r="E1849" s="112" t="b">
        <v>0</v>
      </c>
      <c r="F1849" s="112" t="b">
        <v>0</v>
      </c>
      <c r="G1849" s="112" t="b">
        <v>0</v>
      </c>
    </row>
    <row r="1850" spans="1:7" ht="15">
      <c r="A1850" s="112" t="s">
        <v>4250</v>
      </c>
      <c r="B1850" s="112">
        <v>2</v>
      </c>
      <c r="C1850" s="117">
        <v>0.00226203884898388</v>
      </c>
      <c r="D1850" s="112" t="s">
        <v>3042</v>
      </c>
      <c r="E1850" s="112" t="b">
        <v>0</v>
      </c>
      <c r="F1850" s="112" t="b">
        <v>0</v>
      </c>
      <c r="G1850" s="112" t="b">
        <v>0</v>
      </c>
    </row>
    <row r="1851" spans="1:7" ht="15">
      <c r="A1851" s="112" t="s">
        <v>4176</v>
      </c>
      <c r="B1851" s="112">
        <v>2</v>
      </c>
      <c r="C1851" s="117">
        <v>0.0017749352961295413</v>
      </c>
      <c r="D1851" s="112" t="s">
        <v>3042</v>
      </c>
      <c r="E1851" s="112" t="b">
        <v>0</v>
      </c>
      <c r="F1851" s="112" t="b">
        <v>0</v>
      </c>
      <c r="G1851" s="112" t="b">
        <v>0</v>
      </c>
    </row>
    <row r="1852" spans="1:7" ht="15">
      <c r="A1852" s="112" t="s">
        <v>4115</v>
      </c>
      <c r="B1852" s="112">
        <v>2</v>
      </c>
      <c r="C1852" s="117">
        <v>0.0017749352961295413</v>
      </c>
      <c r="D1852" s="112" t="s">
        <v>3042</v>
      </c>
      <c r="E1852" s="112" t="b">
        <v>0</v>
      </c>
      <c r="F1852" s="112" t="b">
        <v>0</v>
      </c>
      <c r="G1852" s="112" t="b">
        <v>0</v>
      </c>
    </row>
    <row r="1853" spans="1:7" ht="15">
      <c r="A1853" s="112" t="s">
        <v>4169</v>
      </c>
      <c r="B1853" s="112">
        <v>2</v>
      </c>
      <c r="C1853" s="117">
        <v>0.0017749352961295413</v>
      </c>
      <c r="D1853" s="112" t="s">
        <v>3042</v>
      </c>
      <c r="E1853" s="112" t="b">
        <v>0</v>
      </c>
      <c r="F1853" s="112" t="b">
        <v>0</v>
      </c>
      <c r="G1853" s="112" t="b">
        <v>0</v>
      </c>
    </row>
    <row r="1854" spans="1:7" ht="15">
      <c r="A1854" s="112" t="s">
        <v>4122</v>
      </c>
      <c r="B1854" s="112">
        <v>2</v>
      </c>
      <c r="C1854" s="117">
        <v>0.0017749352961295413</v>
      </c>
      <c r="D1854" s="112" t="s">
        <v>3042</v>
      </c>
      <c r="E1854" s="112" t="b">
        <v>0</v>
      </c>
      <c r="F1854" s="112" t="b">
        <v>0</v>
      </c>
      <c r="G1854" s="112" t="b">
        <v>0</v>
      </c>
    </row>
    <row r="1855" spans="1:7" ht="15">
      <c r="A1855" s="112" t="s">
        <v>4177</v>
      </c>
      <c r="B1855" s="112">
        <v>2</v>
      </c>
      <c r="C1855" s="117">
        <v>0.00226203884898388</v>
      </c>
      <c r="D1855" s="112" t="s">
        <v>3042</v>
      </c>
      <c r="E1855" s="112" t="b">
        <v>0</v>
      </c>
      <c r="F1855" s="112" t="b">
        <v>0</v>
      </c>
      <c r="G1855" s="112" t="b">
        <v>0</v>
      </c>
    </row>
    <row r="1856" spans="1:7" ht="15">
      <c r="A1856" s="112" t="s">
        <v>4119</v>
      </c>
      <c r="B1856" s="112">
        <v>2</v>
      </c>
      <c r="C1856" s="117">
        <v>0.0017749352961295413</v>
      </c>
      <c r="D1856" s="112" t="s">
        <v>3042</v>
      </c>
      <c r="E1856" s="112" t="b">
        <v>0</v>
      </c>
      <c r="F1856" s="112" t="b">
        <v>0</v>
      </c>
      <c r="G1856" s="112" t="b">
        <v>0</v>
      </c>
    </row>
    <row r="1857" spans="1:7" ht="15">
      <c r="A1857" s="112" t="s">
        <v>4120</v>
      </c>
      <c r="B1857" s="112">
        <v>2</v>
      </c>
      <c r="C1857" s="117">
        <v>0.0017749352961295413</v>
      </c>
      <c r="D1857" s="112" t="s">
        <v>3042</v>
      </c>
      <c r="E1857" s="112" t="b">
        <v>0</v>
      </c>
      <c r="F1857" s="112" t="b">
        <v>0</v>
      </c>
      <c r="G1857" s="112" t="b">
        <v>0</v>
      </c>
    </row>
    <row r="1858" spans="1:7" ht="15">
      <c r="A1858" s="112" t="s">
        <v>4170</v>
      </c>
      <c r="B1858" s="112">
        <v>2</v>
      </c>
      <c r="C1858" s="117">
        <v>0.00226203884898388</v>
      </c>
      <c r="D1858" s="112" t="s">
        <v>3042</v>
      </c>
      <c r="E1858" s="112" t="b">
        <v>0</v>
      </c>
      <c r="F1858" s="112" t="b">
        <v>0</v>
      </c>
      <c r="G1858" s="112" t="b">
        <v>0</v>
      </c>
    </row>
    <row r="1859" spans="1:7" ht="15">
      <c r="A1859" s="112" t="s">
        <v>4171</v>
      </c>
      <c r="B1859" s="112">
        <v>2</v>
      </c>
      <c r="C1859" s="117">
        <v>0.00226203884898388</v>
      </c>
      <c r="D1859" s="112" t="s">
        <v>3042</v>
      </c>
      <c r="E1859" s="112" t="b">
        <v>0</v>
      </c>
      <c r="F1859" s="112" t="b">
        <v>0</v>
      </c>
      <c r="G1859" s="112" t="b">
        <v>0</v>
      </c>
    </row>
    <row r="1860" spans="1:7" ht="15">
      <c r="A1860" s="112" t="s">
        <v>4172</v>
      </c>
      <c r="B1860" s="112">
        <v>2</v>
      </c>
      <c r="C1860" s="117">
        <v>0.00226203884898388</v>
      </c>
      <c r="D1860" s="112" t="s">
        <v>3042</v>
      </c>
      <c r="E1860" s="112" t="b">
        <v>0</v>
      </c>
      <c r="F1860" s="112" t="b">
        <v>0</v>
      </c>
      <c r="G1860" s="112" t="b">
        <v>0</v>
      </c>
    </row>
    <row r="1861" spans="1:7" ht="15">
      <c r="A1861" s="112" t="s">
        <v>4173</v>
      </c>
      <c r="B1861" s="112">
        <v>2</v>
      </c>
      <c r="C1861" s="117">
        <v>0.00226203884898388</v>
      </c>
      <c r="D1861" s="112" t="s">
        <v>3042</v>
      </c>
      <c r="E1861" s="112" t="b">
        <v>0</v>
      </c>
      <c r="F1861" s="112" t="b">
        <v>0</v>
      </c>
      <c r="G1861" s="112" t="b">
        <v>0</v>
      </c>
    </row>
    <row r="1862" spans="1:7" ht="15">
      <c r="A1862" s="112" t="s">
        <v>4174</v>
      </c>
      <c r="B1862" s="112">
        <v>2</v>
      </c>
      <c r="C1862" s="117">
        <v>0.00226203884898388</v>
      </c>
      <c r="D1862" s="112" t="s">
        <v>3042</v>
      </c>
      <c r="E1862" s="112" t="b">
        <v>0</v>
      </c>
      <c r="F1862" s="112" t="b">
        <v>0</v>
      </c>
      <c r="G1862" s="112" t="b">
        <v>0</v>
      </c>
    </row>
    <row r="1863" spans="1:7" ht="15">
      <c r="A1863" s="112" t="s">
        <v>3083</v>
      </c>
      <c r="B1863" s="112">
        <v>63</v>
      </c>
      <c r="C1863" s="117">
        <v>0.017557461745434006</v>
      </c>
      <c r="D1863" s="112" t="s">
        <v>3043</v>
      </c>
      <c r="E1863" s="112" t="b">
        <v>0</v>
      </c>
      <c r="F1863" s="112" t="b">
        <v>0</v>
      </c>
      <c r="G1863" s="112" t="b">
        <v>0</v>
      </c>
    </row>
    <row r="1864" spans="1:7" ht="15">
      <c r="A1864" s="112" t="s">
        <v>3078</v>
      </c>
      <c r="B1864" s="112">
        <v>53</v>
      </c>
      <c r="C1864" s="117">
        <v>0.0015362872677848222</v>
      </c>
      <c r="D1864" s="112" t="s">
        <v>3043</v>
      </c>
      <c r="E1864" s="112" t="b">
        <v>1</v>
      </c>
      <c r="F1864" s="112" t="b">
        <v>0</v>
      </c>
      <c r="G1864" s="112" t="b">
        <v>0</v>
      </c>
    </row>
    <row r="1865" spans="1:7" ht="15">
      <c r="A1865" s="112" t="s">
        <v>3079</v>
      </c>
      <c r="B1865" s="112">
        <v>42</v>
      </c>
      <c r="C1865" s="117">
        <v>0.0021352072103152076</v>
      </c>
      <c r="D1865" s="112" t="s">
        <v>3043</v>
      </c>
      <c r="E1865" s="112" t="b">
        <v>0</v>
      </c>
      <c r="F1865" s="112" t="b">
        <v>0</v>
      </c>
      <c r="G1865" s="112" t="b">
        <v>0</v>
      </c>
    </row>
    <row r="1866" spans="1:7" ht="15">
      <c r="A1866" s="112" t="s">
        <v>3081</v>
      </c>
      <c r="B1866" s="112">
        <v>33</v>
      </c>
      <c r="C1866" s="117">
        <v>0.002483791385355801</v>
      </c>
      <c r="D1866" s="112" t="s">
        <v>3043</v>
      </c>
      <c r="E1866" s="112" t="b">
        <v>0</v>
      </c>
      <c r="F1866" s="112" t="b">
        <v>0</v>
      </c>
      <c r="G1866" s="112" t="b">
        <v>0</v>
      </c>
    </row>
    <row r="1867" spans="1:7" ht="15">
      <c r="A1867" s="112" t="s">
        <v>3090</v>
      </c>
      <c r="B1867" s="112">
        <v>26</v>
      </c>
      <c r="C1867" s="117">
        <v>0.0010302436063437735</v>
      </c>
      <c r="D1867" s="112" t="s">
        <v>3043</v>
      </c>
      <c r="E1867" s="112" t="b">
        <v>0</v>
      </c>
      <c r="F1867" s="112" t="b">
        <v>0</v>
      </c>
      <c r="G1867" s="112" t="b">
        <v>0</v>
      </c>
    </row>
    <row r="1868" spans="1:7" ht="15">
      <c r="A1868" s="112" t="s">
        <v>3080</v>
      </c>
      <c r="B1868" s="112">
        <v>26</v>
      </c>
      <c r="C1868" s="117">
        <v>0.001956926546037904</v>
      </c>
      <c r="D1868" s="112" t="s">
        <v>3043</v>
      </c>
      <c r="E1868" s="112" t="b">
        <v>0</v>
      </c>
      <c r="F1868" s="112" t="b">
        <v>0</v>
      </c>
      <c r="G1868" s="112" t="b">
        <v>0</v>
      </c>
    </row>
    <row r="1869" spans="1:7" ht="15">
      <c r="A1869" s="112" t="s">
        <v>3098</v>
      </c>
      <c r="B1869" s="112">
        <v>25</v>
      </c>
      <c r="C1869" s="117">
        <v>0.012663536775950472</v>
      </c>
      <c r="D1869" s="112" t="s">
        <v>3043</v>
      </c>
      <c r="E1869" s="112" t="b">
        <v>0</v>
      </c>
      <c r="F1869" s="112" t="b">
        <v>0</v>
      </c>
      <c r="G1869" s="112" t="b">
        <v>0</v>
      </c>
    </row>
    <row r="1870" spans="1:7" ht="15">
      <c r="A1870" s="112" t="s">
        <v>3100</v>
      </c>
      <c r="B1870" s="112">
        <v>25</v>
      </c>
      <c r="C1870" s="117">
        <v>0.004864915551316475</v>
      </c>
      <c r="D1870" s="112" t="s">
        <v>3043</v>
      </c>
      <c r="E1870" s="112" t="b">
        <v>0</v>
      </c>
      <c r="F1870" s="112" t="b">
        <v>0</v>
      </c>
      <c r="G1870" s="112" t="b">
        <v>0</v>
      </c>
    </row>
    <row r="1871" spans="1:7" ht="15">
      <c r="A1871" s="112" t="s">
        <v>3082</v>
      </c>
      <c r="B1871" s="112">
        <v>24</v>
      </c>
      <c r="C1871" s="117">
        <v>0.0018063937348042189</v>
      </c>
      <c r="D1871" s="112" t="s">
        <v>3043</v>
      </c>
      <c r="E1871" s="112" t="b">
        <v>0</v>
      </c>
      <c r="F1871" s="112" t="b">
        <v>0</v>
      </c>
      <c r="G1871" s="112" t="b">
        <v>0</v>
      </c>
    </row>
    <row r="1872" spans="1:7" ht="15">
      <c r="A1872" s="112" t="s">
        <v>3114</v>
      </c>
      <c r="B1872" s="112">
        <v>23</v>
      </c>
      <c r="C1872" s="117">
        <v>0.011650453833874435</v>
      </c>
      <c r="D1872" s="112" t="s">
        <v>3043</v>
      </c>
      <c r="E1872" s="112" t="b">
        <v>0</v>
      </c>
      <c r="F1872" s="112" t="b">
        <v>0</v>
      </c>
      <c r="G1872" s="112" t="b">
        <v>0</v>
      </c>
    </row>
    <row r="1873" spans="1:7" ht="15">
      <c r="A1873" s="112" t="s">
        <v>3096</v>
      </c>
      <c r="B1873" s="112">
        <v>22</v>
      </c>
      <c r="C1873" s="117">
        <v>0.0038003879619804403</v>
      </c>
      <c r="D1873" s="112" t="s">
        <v>3043</v>
      </c>
      <c r="E1873" s="112" t="b">
        <v>0</v>
      </c>
      <c r="F1873" s="112" t="b">
        <v>0</v>
      </c>
      <c r="G1873" s="112" t="b">
        <v>0</v>
      </c>
    </row>
    <row r="1874" spans="1:7" ht="15">
      <c r="A1874" s="112" t="s">
        <v>3084</v>
      </c>
      <c r="B1874" s="112">
        <v>21</v>
      </c>
      <c r="C1874" s="117">
        <v>0.004599519975901928</v>
      </c>
      <c r="D1874" s="112" t="s">
        <v>3043</v>
      </c>
      <c r="E1874" s="112" t="b">
        <v>0</v>
      </c>
      <c r="F1874" s="112" t="b">
        <v>0</v>
      </c>
      <c r="G1874" s="112" t="b">
        <v>0</v>
      </c>
    </row>
    <row r="1875" spans="1:7" ht="15">
      <c r="A1875" s="112" t="s">
        <v>3088</v>
      </c>
      <c r="B1875" s="112">
        <v>19</v>
      </c>
      <c r="C1875" s="117">
        <v>0.0019562541578069447</v>
      </c>
      <c r="D1875" s="112" t="s">
        <v>3043</v>
      </c>
      <c r="E1875" s="112" t="b">
        <v>0</v>
      </c>
      <c r="F1875" s="112" t="b">
        <v>0</v>
      </c>
      <c r="G1875" s="112" t="b">
        <v>0</v>
      </c>
    </row>
    <row r="1876" spans="1:7" ht="15">
      <c r="A1876" s="112" t="s">
        <v>3085</v>
      </c>
      <c r="B1876" s="112">
        <v>19</v>
      </c>
      <c r="C1876" s="117">
        <v>0.0011911649370329803</v>
      </c>
      <c r="D1876" s="112" t="s">
        <v>3043</v>
      </c>
      <c r="E1876" s="112" t="b">
        <v>0</v>
      </c>
      <c r="F1876" s="112" t="b">
        <v>0</v>
      </c>
      <c r="G1876" s="112" t="b">
        <v>0</v>
      </c>
    </row>
    <row r="1877" spans="1:7" ht="15">
      <c r="A1877" s="112" t="s">
        <v>3087</v>
      </c>
      <c r="B1877" s="112">
        <v>19</v>
      </c>
      <c r="C1877" s="117">
        <v>0.0011911649370329803</v>
      </c>
      <c r="D1877" s="112" t="s">
        <v>3043</v>
      </c>
      <c r="E1877" s="112" t="b">
        <v>0</v>
      </c>
      <c r="F1877" s="112" t="b">
        <v>0</v>
      </c>
      <c r="G1877" s="112" t="b">
        <v>0</v>
      </c>
    </row>
    <row r="1878" spans="1:7" ht="15">
      <c r="A1878" s="112" t="s">
        <v>3092</v>
      </c>
      <c r="B1878" s="112">
        <v>17</v>
      </c>
      <c r="C1878" s="117">
        <v>0.0012795288954863219</v>
      </c>
      <c r="D1878" s="112" t="s">
        <v>3043</v>
      </c>
      <c r="E1878" s="112" t="b">
        <v>0</v>
      </c>
      <c r="F1878" s="112" t="b">
        <v>0</v>
      </c>
      <c r="G1878" s="112" t="b">
        <v>0</v>
      </c>
    </row>
    <row r="1879" spans="1:7" ht="15">
      <c r="A1879" s="112" t="s">
        <v>3086</v>
      </c>
      <c r="B1879" s="112">
        <v>16</v>
      </c>
      <c r="C1879" s="117">
        <v>0.0016473719223637426</v>
      </c>
      <c r="D1879" s="112" t="s">
        <v>3043</v>
      </c>
      <c r="E1879" s="112" t="b">
        <v>0</v>
      </c>
      <c r="F1879" s="112" t="b">
        <v>0</v>
      </c>
      <c r="G1879" s="112" t="b">
        <v>0</v>
      </c>
    </row>
    <row r="1880" spans="1:7" ht="15">
      <c r="A1880" s="112" t="s">
        <v>3091</v>
      </c>
      <c r="B1880" s="112">
        <v>15</v>
      </c>
      <c r="C1880" s="117">
        <v>0.0015444111772160089</v>
      </c>
      <c r="D1880" s="112" t="s">
        <v>3043</v>
      </c>
      <c r="E1880" s="112" t="b">
        <v>0</v>
      </c>
      <c r="F1880" s="112" t="b">
        <v>0</v>
      </c>
      <c r="G1880" s="112" t="b">
        <v>0</v>
      </c>
    </row>
    <row r="1881" spans="1:7" ht="15">
      <c r="A1881" s="112" t="s">
        <v>3089</v>
      </c>
      <c r="B1881" s="112">
        <v>14</v>
      </c>
      <c r="C1881" s="117">
        <v>0.005914275137617491</v>
      </c>
      <c r="D1881" s="112" t="s">
        <v>3043</v>
      </c>
      <c r="E1881" s="112" t="b">
        <v>0</v>
      </c>
      <c r="F1881" s="112" t="b">
        <v>0</v>
      </c>
      <c r="G1881" s="112" t="b">
        <v>0</v>
      </c>
    </row>
    <row r="1882" spans="1:7" ht="15">
      <c r="A1882" s="112" t="s">
        <v>3110</v>
      </c>
      <c r="B1882" s="112">
        <v>11</v>
      </c>
      <c r="C1882" s="117">
        <v>0.0027139101031693866</v>
      </c>
      <c r="D1882" s="112" t="s">
        <v>3043</v>
      </c>
      <c r="E1882" s="112" t="b">
        <v>0</v>
      </c>
      <c r="F1882" s="112" t="b">
        <v>0</v>
      </c>
      <c r="G1882" s="112" t="b">
        <v>0</v>
      </c>
    </row>
    <row r="1883" spans="1:7" ht="15">
      <c r="A1883" s="112" t="s">
        <v>3107</v>
      </c>
      <c r="B1883" s="112">
        <v>11</v>
      </c>
      <c r="C1883" s="117">
        <v>0.002409272368329581</v>
      </c>
      <c r="D1883" s="112" t="s">
        <v>3043</v>
      </c>
      <c r="E1883" s="112" t="b">
        <v>0</v>
      </c>
      <c r="F1883" s="112" t="b">
        <v>0</v>
      </c>
      <c r="G1883" s="112" t="b">
        <v>0</v>
      </c>
    </row>
    <row r="1884" spans="1:7" ht="15">
      <c r="A1884" s="112" t="s">
        <v>3233</v>
      </c>
      <c r="B1884" s="112">
        <v>11</v>
      </c>
      <c r="C1884" s="117">
        <v>0.004646930465270886</v>
      </c>
      <c r="D1884" s="112" t="s">
        <v>3043</v>
      </c>
      <c r="E1884" s="112" t="b">
        <v>0</v>
      </c>
      <c r="F1884" s="112" t="b">
        <v>0</v>
      </c>
      <c r="G1884" s="112" t="b">
        <v>0</v>
      </c>
    </row>
    <row r="1885" spans="1:7" ht="15">
      <c r="A1885" s="112" t="s">
        <v>3120</v>
      </c>
      <c r="B1885" s="112">
        <v>10</v>
      </c>
      <c r="C1885" s="117">
        <v>0.001727449073627473</v>
      </c>
      <c r="D1885" s="112" t="s">
        <v>3043</v>
      </c>
      <c r="E1885" s="112" t="b">
        <v>0</v>
      </c>
      <c r="F1885" s="112" t="b">
        <v>0</v>
      </c>
      <c r="G1885" s="112" t="b">
        <v>0</v>
      </c>
    </row>
    <row r="1886" spans="1:7" ht="15">
      <c r="A1886" s="112" t="s">
        <v>3112</v>
      </c>
      <c r="B1886" s="112">
        <v>10</v>
      </c>
      <c r="C1886" s="117">
        <v>0.001727449073627473</v>
      </c>
      <c r="D1886" s="112" t="s">
        <v>3043</v>
      </c>
      <c r="E1886" s="112" t="b">
        <v>0</v>
      </c>
      <c r="F1886" s="112" t="b">
        <v>0</v>
      </c>
      <c r="G1886" s="112" t="b">
        <v>0</v>
      </c>
    </row>
    <row r="1887" spans="1:7" ht="15">
      <c r="A1887" s="112" t="s">
        <v>3123</v>
      </c>
      <c r="B1887" s="112">
        <v>10</v>
      </c>
      <c r="C1887" s="117">
        <v>0.0027868986897514295</v>
      </c>
      <c r="D1887" s="112" t="s">
        <v>3043</v>
      </c>
      <c r="E1887" s="112" t="b">
        <v>0</v>
      </c>
      <c r="F1887" s="112" t="b">
        <v>0</v>
      </c>
      <c r="G1887" s="112" t="b">
        <v>0</v>
      </c>
    </row>
    <row r="1888" spans="1:7" ht="15">
      <c r="A1888" s="112" t="s">
        <v>3147</v>
      </c>
      <c r="B1888" s="112">
        <v>10</v>
      </c>
      <c r="C1888" s="117">
        <v>0.004224482241155351</v>
      </c>
      <c r="D1888" s="112" t="s">
        <v>3043</v>
      </c>
      <c r="E1888" s="112" t="b">
        <v>0</v>
      </c>
      <c r="F1888" s="112" t="b">
        <v>0</v>
      </c>
      <c r="G1888" s="112" t="b">
        <v>0</v>
      </c>
    </row>
    <row r="1889" spans="1:7" ht="15">
      <c r="A1889" s="112" t="s">
        <v>3104</v>
      </c>
      <c r="B1889" s="112">
        <v>9</v>
      </c>
      <c r="C1889" s="117">
        <v>0.0022204719025931347</v>
      </c>
      <c r="D1889" s="112" t="s">
        <v>3043</v>
      </c>
      <c r="E1889" s="112" t="b">
        <v>0</v>
      </c>
      <c r="F1889" s="112" t="b">
        <v>0</v>
      </c>
      <c r="G1889" s="112" t="b">
        <v>0</v>
      </c>
    </row>
    <row r="1890" spans="1:7" ht="15">
      <c r="A1890" s="112" t="s">
        <v>3101</v>
      </c>
      <c r="B1890" s="112">
        <v>9</v>
      </c>
      <c r="C1890" s="117">
        <v>0.0022204719025931347</v>
      </c>
      <c r="D1890" s="112" t="s">
        <v>3043</v>
      </c>
      <c r="E1890" s="112" t="b">
        <v>0</v>
      </c>
      <c r="F1890" s="112" t="b">
        <v>0</v>
      </c>
      <c r="G1890" s="112" t="b">
        <v>0</v>
      </c>
    </row>
    <row r="1891" spans="1:7" ht="15">
      <c r="A1891" s="112" t="s">
        <v>3095</v>
      </c>
      <c r="B1891" s="112">
        <v>9</v>
      </c>
      <c r="C1891" s="117">
        <v>0.001971222846815112</v>
      </c>
      <c r="D1891" s="112" t="s">
        <v>3043</v>
      </c>
      <c r="E1891" s="112" t="b">
        <v>0</v>
      </c>
      <c r="F1891" s="112" t="b">
        <v>0</v>
      </c>
      <c r="G1891" s="112" t="b">
        <v>0</v>
      </c>
    </row>
    <row r="1892" spans="1:7" ht="15">
      <c r="A1892" s="112" t="s">
        <v>3124</v>
      </c>
      <c r="B1892" s="112">
        <v>8</v>
      </c>
      <c r="C1892" s="117">
        <v>0.001752198086057877</v>
      </c>
      <c r="D1892" s="112" t="s">
        <v>3043</v>
      </c>
      <c r="E1892" s="112" t="b">
        <v>0</v>
      </c>
      <c r="F1892" s="112" t="b">
        <v>0</v>
      </c>
      <c r="G1892" s="112" t="b">
        <v>0</v>
      </c>
    </row>
    <row r="1893" spans="1:7" ht="15">
      <c r="A1893" s="112" t="s">
        <v>3113</v>
      </c>
      <c r="B1893" s="112">
        <v>8</v>
      </c>
      <c r="C1893" s="117">
        <v>0.0022295189518011433</v>
      </c>
      <c r="D1893" s="112" t="s">
        <v>3043</v>
      </c>
      <c r="E1893" s="112" t="b">
        <v>0</v>
      </c>
      <c r="F1893" s="112" t="b">
        <v>0</v>
      </c>
      <c r="G1893" s="112" t="b">
        <v>0</v>
      </c>
    </row>
    <row r="1894" spans="1:7" ht="15">
      <c r="A1894" s="112" t="s">
        <v>3176</v>
      </c>
      <c r="B1894" s="112">
        <v>8</v>
      </c>
      <c r="C1894" s="117">
        <v>0.0033795857929242805</v>
      </c>
      <c r="D1894" s="112" t="s">
        <v>3043</v>
      </c>
      <c r="E1894" s="112" t="b">
        <v>0</v>
      </c>
      <c r="F1894" s="112" t="b">
        <v>0</v>
      </c>
      <c r="G1894" s="112" t="b">
        <v>0</v>
      </c>
    </row>
    <row r="1895" spans="1:7" ht="15">
      <c r="A1895" s="112" t="s">
        <v>3118</v>
      </c>
      <c r="B1895" s="112">
        <v>8</v>
      </c>
      <c r="C1895" s="117">
        <v>0.0019737528023050085</v>
      </c>
      <c r="D1895" s="112" t="s">
        <v>3043</v>
      </c>
      <c r="E1895" s="112" t="b">
        <v>0</v>
      </c>
      <c r="F1895" s="112" t="b">
        <v>0</v>
      </c>
      <c r="G1895" s="112" t="b">
        <v>0</v>
      </c>
    </row>
    <row r="1896" spans="1:7" ht="15">
      <c r="A1896" s="112" t="s">
        <v>3185</v>
      </c>
      <c r="B1896" s="112">
        <v>8</v>
      </c>
      <c r="C1896" s="117">
        <v>0.002902264927181014</v>
      </c>
      <c r="D1896" s="112" t="s">
        <v>3043</v>
      </c>
      <c r="E1896" s="112" t="b">
        <v>0</v>
      </c>
      <c r="F1896" s="112" t="b">
        <v>0</v>
      </c>
      <c r="G1896" s="112" t="b">
        <v>0</v>
      </c>
    </row>
    <row r="1897" spans="1:7" ht="15">
      <c r="A1897" s="112" t="s">
        <v>3186</v>
      </c>
      <c r="B1897" s="112">
        <v>8</v>
      </c>
      <c r="C1897" s="117">
        <v>0.002902264927181014</v>
      </c>
      <c r="D1897" s="112" t="s">
        <v>3043</v>
      </c>
      <c r="E1897" s="112" t="b">
        <v>0</v>
      </c>
      <c r="F1897" s="112" t="b">
        <v>0</v>
      </c>
      <c r="G1897" s="112" t="b">
        <v>0</v>
      </c>
    </row>
    <row r="1898" spans="1:7" ht="15">
      <c r="A1898" s="112" t="s">
        <v>3133</v>
      </c>
      <c r="B1898" s="112">
        <v>7</v>
      </c>
      <c r="C1898" s="117">
        <v>0.0017270337020168828</v>
      </c>
      <c r="D1898" s="112" t="s">
        <v>3043</v>
      </c>
      <c r="E1898" s="112" t="b">
        <v>0</v>
      </c>
      <c r="F1898" s="112" t="b">
        <v>0</v>
      </c>
      <c r="G1898" s="112" t="b">
        <v>0</v>
      </c>
    </row>
    <row r="1899" spans="1:7" ht="15">
      <c r="A1899" s="112" t="s">
        <v>3137</v>
      </c>
      <c r="B1899" s="112">
        <v>7</v>
      </c>
      <c r="C1899" s="117">
        <v>0.0019508290828260007</v>
      </c>
      <c r="D1899" s="112" t="s">
        <v>3043</v>
      </c>
      <c r="E1899" s="112" t="b">
        <v>0</v>
      </c>
      <c r="F1899" s="112" t="b">
        <v>1</v>
      </c>
      <c r="G1899" s="112" t="b">
        <v>0</v>
      </c>
    </row>
    <row r="1900" spans="1:7" ht="15">
      <c r="A1900" s="112" t="s">
        <v>3136</v>
      </c>
      <c r="B1900" s="112">
        <v>6</v>
      </c>
      <c r="C1900" s="117">
        <v>0.0021766986953857606</v>
      </c>
      <c r="D1900" s="112" t="s">
        <v>3043</v>
      </c>
      <c r="E1900" s="112" t="b">
        <v>0</v>
      </c>
      <c r="F1900" s="112" t="b">
        <v>0</v>
      </c>
      <c r="G1900" s="112" t="b">
        <v>0</v>
      </c>
    </row>
    <row r="1901" spans="1:7" ht="15">
      <c r="A1901" s="112" t="s">
        <v>3094</v>
      </c>
      <c r="B1901" s="112">
        <v>6</v>
      </c>
      <c r="C1901" s="117">
        <v>0.0021766986953857606</v>
      </c>
      <c r="D1901" s="112" t="s">
        <v>3043</v>
      </c>
      <c r="E1901" s="112" t="b">
        <v>0</v>
      </c>
      <c r="F1901" s="112" t="b">
        <v>0</v>
      </c>
      <c r="G1901" s="112" t="b">
        <v>0</v>
      </c>
    </row>
    <row r="1902" spans="1:7" ht="15">
      <c r="A1902" s="112" t="s">
        <v>3475</v>
      </c>
      <c r="B1902" s="112">
        <v>6</v>
      </c>
      <c r="C1902" s="117">
        <v>0.0025346893446932103</v>
      </c>
      <c r="D1902" s="112" t="s">
        <v>3043</v>
      </c>
      <c r="E1902" s="112" t="b">
        <v>0</v>
      </c>
      <c r="F1902" s="112" t="b">
        <v>0</v>
      </c>
      <c r="G1902" s="112" t="b">
        <v>0</v>
      </c>
    </row>
    <row r="1903" spans="1:7" ht="15">
      <c r="A1903" s="112" t="s">
        <v>3156</v>
      </c>
      <c r="B1903" s="112">
        <v>6</v>
      </c>
      <c r="C1903" s="117">
        <v>0.0016721392138508576</v>
      </c>
      <c r="D1903" s="112" t="s">
        <v>3043</v>
      </c>
      <c r="E1903" s="112" t="b">
        <v>1</v>
      </c>
      <c r="F1903" s="112" t="b">
        <v>0</v>
      </c>
      <c r="G1903" s="112" t="b">
        <v>0</v>
      </c>
    </row>
    <row r="1904" spans="1:7" ht="15">
      <c r="A1904" s="112" t="s">
        <v>3152</v>
      </c>
      <c r="B1904" s="112">
        <v>6</v>
      </c>
      <c r="C1904" s="117">
        <v>0.0016721392138508576</v>
      </c>
      <c r="D1904" s="112" t="s">
        <v>3043</v>
      </c>
      <c r="E1904" s="112" t="b">
        <v>0</v>
      </c>
      <c r="F1904" s="112" t="b">
        <v>0</v>
      </c>
      <c r="G1904" s="112" t="b">
        <v>0</v>
      </c>
    </row>
    <row r="1905" spans="1:7" ht="15">
      <c r="A1905" s="112" t="s">
        <v>3163</v>
      </c>
      <c r="B1905" s="112">
        <v>6</v>
      </c>
      <c r="C1905" s="117">
        <v>0.0016721392138508576</v>
      </c>
      <c r="D1905" s="112" t="s">
        <v>3043</v>
      </c>
      <c r="E1905" s="112" t="b">
        <v>0</v>
      </c>
      <c r="F1905" s="112" t="b">
        <v>0</v>
      </c>
      <c r="G1905" s="112" t="b">
        <v>0</v>
      </c>
    </row>
    <row r="1906" spans="1:7" ht="15">
      <c r="A1906" s="112" t="s">
        <v>3140</v>
      </c>
      <c r="B1906" s="112">
        <v>6</v>
      </c>
      <c r="C1906" s="117">
        <v>0.0016721392138508576</v>
      </c>
      <c r="D1906" s="112" t="s">
        <v>3043</v>
      </c>
      <c r="E1906" s="112" t="b">
        <v>0</v>
      </c>
      <c r="F1906" s="112" t="b">
        <v>0</v>
      </c>
      <c r="G1906" s="112" t="b">
        <v>0</v>
      </c>
    </row>
    <row r="1907" spans="1:7" ht="15">
      <c r="A1907" s="112" t="s">
        <v>3201</v>
      </c>
      <c r="B1907" s="112">
        <v>6</v>
      </c>
      <c r="C1907" s="117">
        <v>0.0016721392138508576</v>
      </c>
      <c r="D1907" s="112" t="s">
        <v>3043</v>
      </c>
      <c r="E1907" s="112" t="b">
        <v>0</v>
      </c>
      <c r="F1907" s="112" t="b">
        <v>0</v>
      </c>
      <c r="G1907" s="112" t="b">
        <v>0</v>
      </c>
    </row>
    <row r="1908" spans="1:7" ht="15">
      <c r="A1908" s="112" t="s">
        <v>3179</v>
      </c>
      <c r="B1908" s="112">
        <v>6</v>
      </c>
      <c r="C1908" s="117">
        <v>0.0016721392138508576</v>
      </c>
      <c r="D1908" s="112" t="s">
        <v>3043</v>
      </c>
      <c r="E1908" s="112" t="b">
        <v>0</v>
      </c>
      <c r="F1908" s="112" t="b">
        <v>0</v>
      </c>
      <c r="G1908" s="112" t="b">
        <v>0</v>
      </c>
    </row>
    <row r="1909" spans="1:7" ht="15">
      <c r="A1909" s="112" t="s">
        <v>3105</v>
      </c>
      <c r="B1909" s="112">
        <v>6</v>
      </c>
      <c r="C1909" s="117">
        <v>0.0018990195750188369</v>
      </c>
      <c r="D1909" s="112" t="s">
        <v>3043</v>
      </c>
      <c r="E1909" s="112" t="b">
        <v>0</v>
      </c>
      <c r="F1909" s="112" t="b">
        <v>0</v>
      </c>
      <c r="G1909" s="112" t="b">
        <v>0</v>
      </c>
    </row>
    <row r="1910" spans="1:7" ht="15">
      <c r="A1910" s="112" t="s">
        <v>3183</v>
      </c>
      <c r="B1910" s="112">
        <v>6</v>
      </c>
      <c r="C1910" s="117">
        <v>0.0016721392138508576</v>
      </c>
      <c r="D1910" s="112" t="s">
        <v>3043</v>
      </c>
      <c r="E1910" s="112" t="b">
        <v>0</v>
      </c>
      <c r="F1910" s="112" t="b">
        <v>0</v>
      </c>
      <c r="G1910" s="112" t="b">
        <v>0</v>
      </c>
    </row>
    <row r="1911" spans="1:7" ht="15">
      <c r="A1911" s="112" t="s">
        <v>3238</v>
      </c>
      <c r="B1911" s="112">
        <v>6</v>
      </c>
      <c r="C1911" s="117">
        <v>0.0016721392138508576</v>
      </c>
      <c r="D1911" s="112" t="s">
        <v>3043</v>
      </c>
      <c r="E1911" s="112" t="b">
        <v>0</v>
      </c>
      <c r="F1911" s="112" t="b">
        <v>0</v>
      </c>
      <c r="G1911" s="112" t="b">
        <v>0</v>
      </c>
    </row>
    <row r="1912" spans="1:7" ht="15">
      <c r="A1912" s="112" t="s">
        <v>3351</v>
      </c>
      <c r="B1912" s="112">
        <v>6</v>
      </c>
      <c r="C1912" s="117">
        <v>0.0021766986953857606</v>
      </c>
      <c r="D1912" s="112" t="s">
        <v>3043</v>
      </c>
      <c r="E1912" s="112" t="b">
        <v>0</v>
      </c>
      <c r="F1912" s="112" t="b">
        <v>0</v>
      </c>
      <c r="G1912" s="112" t="b">
        <v>0</v>
      </c>
    </row>
    <row r="1913" spans="1:7" ht="15">
      <c r="A1913" s="112" t="s">
        <v>3491</v>
      </c>
      <c r="B1913" s="112">
        <v>6</v>
      </c>
      <c r="C1913" s="117">
        <v>0.0030392488262281133</v>
      </c>
      <c r="D1913" s="112" t="s">
        <v>3043</v>
      </c>
      <c r="E1913" s="112" t="b">
        <v>0</v>
      </c>
      <c r="F1913" s="112" t="b">
        <v>0</v>
      </c>
      <c r="G1913" s="112" t="b">
        <v>0</v>
      </c>
    </row>
    <row r="1914" spans="1:7" ht="15">
      <c r="A1914" s="112" t="s">
        <v>3099</v>
      </c>
      <c r="B1914" s="112">
        <v>6</v>
      </c>
      <c r="C1914" s="117">
        <v>0.0039017989570704664</v>
      </c>
      <c r="D1914" s="112" t="s">
        <v>3043</v>
      </c>
      <c r="E1914" s="112" t="b">
        <v>0</v>
      </c>
      <c r="F1914" s="112" t="b">
        <v>0</v>
      </c>
      <c r="G1914" s="112" t="b">
        <v>0</v>
      </c>
    </row>
    <row r="1915" spans="1:7" ht="15">
      <c r="A1915" s="112" t="s">
        <v>3115</v>
      </c>
      <c r="B1915" s="112">
        <v>5</v>
      </c>
      <c r="C1915" s="117">
        <v>0.0018139155794881338</v>
      </c>
      <c r="D1915" s="112" t="s">
        <v>3043</v>
      </c>
      <c r="E1915" s="112" t="b">
        <v>0</v>
      </c>
      <c r="F1915" s="112" t="b">
        <v>0</v>
      </c>
      <c r="G1915" s="112" t="b">
        <v>0</v>
      </c>
    </row>
    <row r="1916" spans="1:7" ht="15">
      <c r="A1916" s="112" t="s">
        <v>3418</v>
      </c>
      <c r="B1916" s="112">
        <v>5</v>
      </c>
      <c r="C1916" s="117">
        <v>0.0025327073551900947</v>
      </c>
      <c r="D1916" s="112" t="s">
        <v>3043</v>
      </c>
      <c r="E1916" s="112" t="b">
        <v>0</v>
      </c>
      <c r="F1916" s="112" t="b">
        <v>0</v>
      </c>
      <c r="G1916" s="112" t="b">
        <v>0</v>
      </c>
    </row>
    <row r="1917" spans="1:7" ht="15">
      <c r="A1917" s="112" t="s">
        <v>3359</v>
      </c>
      <c r="B1917" s="112">
        <v>5</v>
      </c>
      <c r="C1917" s="117">
        <v>0.0025327073551900947</v>
      </c>
      <c r="D1917" s="112" t="s">
        <v>3043</v>
      </c>
      <c r="E1917" s="112" t="b">
        <v>0</v>
      </c>
      <c r="F1917" s="112" t="b">
        <v>0</v>
      </c>
      <c r="G1917" s="112" t="b">
        <v>0</v>
      </c>
    </row>
    <row r="1918" spans="1:7" ht="15">
      <c r="A1918" s="112" t="s">
        <v>3200</v>
      </c>
      <c r="B1918" s="112">
        <v>5</v>
      </c>
      <c r="C1918" s="117">
        <v>0.0021122411205776754</v>
      </c>
      <c r="D1918" s="112" t="s">
        <v>3043</v>
      </c>
      <c r="E1918" s="112" t="b">
        <v>0</v>
      </c>
      <c r="F1918" s="112" t="b">
        <v>0</v>
      </c>
      <c r="G1918" s="112" t="b">
        <v>0</v>
      </c>
    </row>
    <row r="1919" spans="1:7" ht="15">
      <c r="A1919" s="112" t="s">
        <v>3259</v>
      </c>
      <c r="B1919" s="112">
        <v>5</v>
      </c>
      <c r="C1919" s="117">
        <v>0.0015825163125156975</v>
      </c>
      <c r="D1919" s="112" t="s">
        <v>3043</v>
      </c>
      <c r="E1919" s="112" t="b">
        <v>1</v>
      </c>
      <c r="F1919" s="112" t="b">
        <v>0</v>
      </c>
      <c r="G1919" s="112" t="b">
        <v>0</v>
      </c>
    </row>
    <row r="1920" spans="1:7" ht="15">
      <c r="A1920" s="112" t="s">
        <v>3159</v>
      </c>
      <c r="B1920" s="112">
        <v>5</v>
      </c>
      <c r="C1920" s="117">
        <v>0.0015825163125156975</v>
      </c>
      <c r="D1920" s="112" t="s">
        <v>3043</v>
      </c>
      <c r="E1920" s="112" t="b">
        <v>1</v>
      </c>
      <c r="F1920" s="112" t="b">
        <v>0</v>
      </c>
      <c r="G1920" s="112" t="b">
        <v>0</v>
      </c>
    </row>
    <row r="1921" spans="1:7" ht="15">
      <c r="A1921" s="112" t="s">
        <v>3209</v>
      </c>
      <c r="B1921" s="112">
        <v>5</v>
      </c>
      <c r="C1921" s="117">
        <v>0.0021122411205776754</v>
      </c>
      <c r="D1921" s="112" t="s">
        <v>3043</v>
      </c>
      <c r="E1921" s="112" t="b">
        <v>0</v>
      </c>
      <c r="F1921" s="112" t="b">
        <v>0</v>
      </c>
      <c r="G1921" s="112" t="b">
        <v>0</v>
      </c>
    </row>
    <row r="1922" spans="1:7" ht="15">
      <c r="A1922" s="112" t="s">
        <v>3129</v>
      </c>
      <c r="B1922" s="112">
        <v>5</v>
      </c>
      <c r="C1922" s="117">
        <v>0.0018139155794881338</v>
      </c>
      <c r="D1922" s="112" t="s">
        <v>3043</v>
      </c>
      <c r="E1922" s="112" t="b">
        <v>0</v>
      </c>
      <c r="F1922" s="112" t="b">
        <v>0</v>
      </c>
      <c r="G1922" s="112" t="b">
        <v>0</v>
      </c>
    </row>
    <row r="1923" spans="1:7" ht="15">
      <c r="A1923" s="112" t="s">
        <v>3111</v>
      </c>
      <c r="B1923" s="112">
        <v>5</v>
      </c>
      <c r="C1923" s="117">
        <v>0.0018139155794881338</v>
      </c>
      <c r="D1923" s="112" t="s">
        <v>3043</v>
      </c>
      <c r="E1923" s="112" t="b">
        <v>0</v>
      </c>
      <c r="F1923" s="112" t="b">
        <v>0</v>
      </c>
      <c r="G1923" s="112" t="b">
        <v>0</v>
      </c>
    </row>
    <row r="1924" spans="1:7" ht="15">
      <c r="A1924" s="112" t="s">
        <v>3265</v>
      </c>
      <c r="B1924" s="112">
        <v>5</v>
      </c>
      <c r="C1924" s="117">
        <v>0.0015825163125156975</v>
      </c>
      <c r="D1924" s="112" t="s">
        <v>3043</v>
      </c>
      <c r="E1924" s="112" t="b">
        <v>0</v>
      </c>
      <c r="F1924" s="112" t="b">
        <v>0</v>
      </c>
      <c r="G1924" s="112" t="b">
        <v>0</v>
      </c>
    </row>
    <row r="1925" spans="1:7" ht="15">
      <c r="A1925" s="112" t="s">
        <v>3199</v>
      </c>
      <c r="B1925" s="112">
        <v>5</v>
      </c>
      <c r="C1925" s="117">
        <v>0.0015825163125156975</v>
      </c>
      <c r="D1925" s="112" t="s">
        <v>3043</v>
      </c>
      <c r="E1925" s="112" t="b">
        <v>0</v>
      </c>
      <c r="F1925" s="112" t="b">
        <v>0</v>
      </c>
      <c r="G1925" s="112" t="b">
        <v>0</v>
      </c>
    </row>
    <row r="1926" spans="1:7" ht="15">
      <c r="A1926" s="112" t="s">
        <v>3177</v>
      </c>
      <c r="B1926" s="112">
        <v>5</v>
      </c>
      <c r="C1926" s="117">
        <v>0.0015825163125156975</v>
      </c>
      <c r="D1926" s="112" t="s">
        <v>3043</v>
      </c>
      <c r="E1926" s="112" t="b">
        <v>0</v>
      </c>
      <c r="F1926" s="112" t="b">
        <v>0</v>
      </c>
      <c r="G1926" s="112" t="b">
        <v>0</v>
      </c>
    </row>
    <row r="1927" spans="1:7" ht="15">
      <c r="A1927" s="112" t="s">
        <v>3431</v>
      </c>
      <c r="B1927" s="112">
        <v>5</v>
      </c>
      <c r="C1927" s="117">
        <v>0.0025327073551900947</v>
      </c>
      <c r="D1927" s="112" t="s">
        <v>3043</v>
      </c>
      <c r="E1927" s="112" t="b">
        <v>0</v>
      </c>
      <c r="F1927" s="112" t="b">
        <v>0</v>
      </c>
      <c r="G1927" s="112" t="b">
        <v>0</v>
      </c>
    </row>
    <row r="1928" spans="1:7" ht="15">
      <c r="A1928" s="112" t="s">
        <v>3574</v>
      </c>
      <c r="B1928" s="112">
        <v>5</v>
      </c>
      <c r="C1928" s="117">
        <v>0.0025327073551900947</v>
      </c>
      <c r="D1928" s="112" t="s">
        <v>3043</v>
      </c>
      <c r="E1928" s="112" t="b">
        <v>0</v>
      </c>
      <c r="F1928" s="112" t="b">
        <v>0</v>
      </c>
      <c r="G1928" s="112" t="b">
        <v>0</v>
      </c>
    </row>
    <row r="1929" spans="1:7" ht="15">
      <c r="A1929" s="112" t="s">
        <v>3575</v>
      </c>
      <c r="B1929" s="112">
        <v>5</v>
      </c>
      <c r="C1929" s="117">
        <v>0.0021122411205776754</v>
      </c>
      <c r="D1929" s="112" t="s">
        <v>3043</v>
      </c>
      <c r="E1929" s="112" t="b">
        <v>0</v>
      </c>
      <c r="F1929" s="112" t="b">
        <v>0</v>
      </c>
      <c r="G1929" s="112" t="b">
        <v>0</v>
      </c>
    </row>
    <row r="1930" spans="1:7" ht="15">
      <c r="A1930" s="112" t="s">
        <v>3154</v>
      </c>
      <c r="B1930" s="112">
        <v>5</v>
      </c>
      <c r="C1930" s="117">
        <v>0.0015825163125156975</v>
      </c>
      <c r="D1930" s="112" t="s">
        <v>3043</v>
      </c>
      <c r="E1930" s="112" t="b">
        <v>0</v>
      </c>
      <c r="F1930" s="112" t="b">
        <v>0</v>
      </c>
      <c r="G1930" s="112" t="b">
        <v>0</v>
      </c>
    </row>
    <row r="1931" spans="1:7" ht="15">
      <c r="A1931" s="112" t="s">
        <v>3569</v>
      </c>
      <c r="B1931" s="112">
        <v>5</v>
      </c>
      <c r="C1931" s="117">
        <v>0.0025327073551900947</v>
      </c>
      <c r="D1931" s="112" t="s">
        <v>3043</v>
      </c>
      <c r="E1931" s="112" t="b">
        <v>0</v>
      </c>
      <c r="F1931" s="112" t="b">
        <v>0</v>
      </c>
      <c r="G1931" s="112" t="b">
        <v>0</v>
      </c>
    </row>
    <row r="1932" spans="1:7" ht="15">
      <c r="A1932" s="112" t="s">
        <v>3474</v>
      </c>
      <c r="B1932" s="112">
        <v>5</v>
      </c>
      <c r="C1932" s="117">
        <v>0.0032514991308920556</v>
      </c>
      <c r="D1932" s="112" t="s">
        <v>3043</v>
      </c>
      <c r="E1932" s="112" t="b">
        <v>0</v>
      </c>
      <c r="F1932" s="112" t="b">
        <v>0</v>
      </c>
      <c r="G1932" s="112" t="b">
        <v>0</v>
      </c>
    </row>
    <row r="1933" spans="1:7" ht="15">
      <c r="A1933" s="112" t="s">
        <v>3334</v>
      </c>
      <c r="B1933" s="112">
        <v>4</v>
      </c>
      <c r="C1933" s="117">
        <v>0.0016897928964621403</v>
      </c>
      <c r="D1933" s="112" t="s">
        <v>3043</v>
      </c>
      <c r="E1933" s="112" t="b">
        <v>0</v>
      </c>
      <c r="F1933" s="112" t="b">
        <v>0</v>
      </c>
      <c r="G1933" s="112" t="b">
        <v>0</v>
      </c>
    </row>
    <row r="1934" spans="1:7" ht="15">
      <c r="A1934" s="112" t="s">
        <v>3479</v>
      </c>
      <c r="B1934" s="112">
        <v>4</v>
      </c>
      <c r="C1934" s="117">
        <v>0.0016897928964621403</v>
      </c>
      <c r="D1934" s="112" t="s">
        <v>3043</v>
      </c>
      <c r="E1934" s="112" t="b">
        <v>0</v>
      </c>
      <c r="F1934" s="112" t="b">
        <v>0</v>
      </c>
      <c r="G1934" s="112" t="b">
        <v>0</v>
      </c>
    </row>
    <row r="1935" spans="1:7" ht="15">
      <c r="A1935" s="112" t="s">
        <v>3103</v>
      </c>
      <c r="B1935" s="112">
        <v>4</v>
      </c>
      <c r="C1935" s="117">
        <v>0.0016897928964621403</v>
      </c>
      <c r="D1935" s="112" t="s">
        <v>3043</v>
      </c>
      <c r="E1935" s="112" t="b">
        <v>0</v>
      </c>
      <c r="F1935" s="112" t="b">
        <v>0</v>
      </c>
      <c r="G1935" s="112" t="b">
        <v>0</v>
      </c>
    </row>
    <row r="1936" spans="1:7" ht="15">
      <c r="A1936" s="112" t="s">
        <v>3207</v>
      </c>
      <c r="B1936" s="112">
        <v>4</v>
      </c>
      <c r="C1936" s="117">
        <v>0.001451132463590507</v>
      </c>
      <c r="D1936" s="112" t="s">
        <v>3043</v>
      </c>
      <c r="E1936" s="112" t="b">
        <v>0</v>
      </c>
      <c r="F1936" s="112" t="b">
        <v>0</v>
      </c>
      <c r="G1936" s="112" t="b">
        <v>0</v>
      </c>
    </row>
    <row r="1937" spans="1:7" ht="15">
      <c r="A1937" s="112" t="s">
        <v>3493</v>
      </c>
      <c r="B1937" s="112">
        <v>4</v>
      </c>
      <c r="C1937" s="117">
        <v>0.001451132463590507</v>
      </c>
      <c r="D1937" s="112" t="s">
        <v>3043</v>
      </c>
      <c r="E1937" s="112" t="b">
        <v>0</v>
      </c>
      <c r="F1937" s="112" t="b">
        <v>0</v>
      </c>
      <c r="G1937" s="112" t="b">
        <v>0</v>
      </c>
    </row>
    <row r="1938" spans="1:7" ht="15">
      <c r="A1938" s="112" t="s">
        <v>3498</v>
      </c>
      <c r="B1938" s="112">
        <v>4</v>
      </c>
      <c r="C1938" s="117">
        <v>0.0020261658841520757</v>
      </c>
      <c r="D1938" s="112" t="s">
        <v>3043</v>
      </c>
      <c r="E1938" s="112" t="b">
        <v>0</v>
      </c>
      <c r="F1938" s="112" t="b">
        <v>0</v>
      </c>
      <c r="G1938" s="112" t="b">
        <v>0</v>
      </c>
    </row>
    <row r="1939" spans="1:7" ht="15">
      <c r="A1939" s="112" t="s">
        <v>3155</v>
      </c>
      <c r="B1939" s="112">
        <v>4</v>
      </c>
      <c r="C1939" s="117">
        <v>0.0016897928964621403</v>
      </c>
      <c r="D1939" s="112" t="s">
        <v>3043</v>
      </c>
      <c r="E1939" s="112" t="b">
        <v>0</v>
      </c>
      <c r="F1939" s="112" t="b">
        <v>0</v>
      </c>
      <c r="G1939" s="112" t="b">
        <v>0</v>
      </c>
    </row>
    <row r="1940" spans="1:7" ht="15">
      <c r="A1940" s="112" t="s">
        <v>3499</v>
      </c>
      <c r="B1940" s="112">
        <v>4</v>
      </c>
      <c r="C1940" s="117">
        <v>0.0020261658841520757</v>
      </c>
      <c r="D1940" s="112" t="s">
        <v>3043</v>
      </c>
      <c r="E1940" s="112" t="b">
        <v>0</v>
      </c>
      <c r="F1940" s="112" t="b">
        <v>1</v>
      </c>
      <c r="G1940" s="112" t="b">
        <v>0</v>
      </c>
    </row>
    <row r="1941" spans="1:7" ht="15">
      <c r="A1941" s="112" t="s">
        <v>3500</v>
      </c>
      <c r="B1941" s="112">
        <v>4</v>
      </c>
      <c r="C1941" s="117">
        <v>0.0020261658841520757</v>
      </c>
      <c r="D1941" s="112" t="s">
        <v>3043</v>
      </c>
      <c r="E1941" s="112" t="b">
        <v>0</v>
      </c>
      <c r="F1941" s="112" t="b">
        <v>0</v>
      </c>
      <c r="G1941" s="112" t="b">
        <v>0</v>
      </c>
    </row>
    <row r="1942" spans="1:7" ht="15">
      <c r="A1942" s="112" t="s">
        <v>3501</v>
      </c>
      <c r="B1942" s="112">
        <v>4</v>
      </c>
      <c r="C1942" s="117">
        <v>0.0020261658841520757</v>
      </c>
      <c r="D1942" s="112" t="s">
        <v>3043</v>
      </c>
      <c r="E1942" s="112" t="b">
        <v>0</v>
      </c>
      <c r="F1942" s="112" t="b">
        <v>0</v>
      </c>
      <c r="G1942" s="112" t="b">
        <v>0</v>
      </c>
    </row>
    <row r="1943" spans="1:7" ht="15">
      <c r="A1943" s="112" t="s">
        <v>3502</v>
      </c>
      <c r="B1943" s="112">
        <v>4</v>
      </c>
      <c r="C1943" s="117">
        <v>0.0020261658841520757</v>
      </c>
      <c r="D1943" s="112" t="s">
        <v>3043</v>
      </c>
      <c r="E1943" s="112" t="b">
        <v>0</v>
      </c>
      <c r="F1943" s="112" t="b">
        <v>0</v>
      </c>
      <c r="G1943" s="112" t="b">
        <v>0</v>
      </c>
    </row>
    <row r="1944" spans="1:7" ht="15">
      <c r="A1944" s="112" t="s">
        <v>3503</v>
      </c>
      <c r="B1944" s="112">
        <v>4</v>
      </c>
      <c r="C1944" s="117">
        <v>0.0020261658841520757</v>
      </c>
      <c r="D1944" s="112" t="s">
        <v>3043</v>
      </c>
      <c r="E1944" s="112" t="b">
        <v>0</v>
      </c>
      <c r="F1944" s="112" t="b">
        <v>0</v>
      </c>
      <c r="G1944" s="112" t="b">
        <v>0</v>
      </c>
    </row>
    <row r="1945" spans="1:7" ht="15">
      <c r="A1945" s="112" t="s">
        <v>3409</v>
      </c>
      <c r="B1945" s="112">
        <v>4</v>
      </c>
      <c r="C1945" s="117">
        <v>0.0016897928964621403</v>
      </c>
      <c r="D1945" s="112" t="s">
        <v>3043</v>
      </c>
      <c r="E1945" s="112" t="b">
        <v>0</v>
      </c>
      <c r="F1945" s="112" t="b">
        <v>0</v>
      </c>
      <c r="G1945" s="112" t="b">
        <v>0</v>
      </c>
    </row>
    <row r="1946" spans="1:7" ht="15">
      <c r="A1946" s="112" t="s">
        <v>3355</v>
      </c>
      <c r="B1946" s="112">
        <v>4</v>
      </c>
      <c r="C1946" s="117">
        <v>0.0016897928964621403</v>
      </c>
      <c r="D1946" s="112" t="s">
        <v>3043</v>
      </c>
      <c r="E1946" s="112" t="b">
        <v>0</v>
      </c>
      <c r="F1946" s="112" t="b">
        <v>0</v>
      </c>
      <c r="G1946" s="112" t="b">
        <v>0</v>
      </c>
    </row>
    <row r="1947" spans="1:7" ht="15">
      <c r="A1947" s="112" t="s">
        <v>3230</v>
      </c>
      <c r="B1947" s="112">
        <v>4</v>
      </c>
      <c r="C1947" s="117">
        <v>0.0016897928964621403</v>
      </c>
      <c r="D1947" s="112" t="s">
        <v>3043</v>
      </c>
      <c r="E1947" s="112" t="b">
        <v>0</v>
      </c>
      <c r="F1947" s="112" t="b">
        <v>0</v>
      </c>
      <c r="G1947" s="112" t="b">
        <v>0</v>
      </c>
    </row>
    <row r="1948" spans="1:7" ht="15">
      <c r="A1948" s="112" t="s">
        <v>3406</v>
      </c>
      <c r="B1948" s="112">
        <v>4</v>
      </c>
      <c r="C1948" s="117">
        <v>0.001451132463590507</v>
      </c>
      <c r="D1948" s="112" t="s">
        <v>3043</v>
      </c>
      <c r="E1948" s="112" t="b">
        <v>0</v>
      </c>
      <c r="F1948" s="112" t="b">
        <v>0</v>
      </c>
      <c r="G1948" s="112" t="b">
        <v>0</v>
      </c>
    </row>
    <row r="1949" spans="1:7" ht="15">
      <c r="A1949" s="112" t="s">
        <v>3117</v>
      </c>
      <c r="B1949" s="112">
        <v>4</v>
      </c>
      <c r="C1949" s="117">
        <v>0.0016897928964621403</v>
      </c>
      <c r="D1949" s="112" t="s">
        <v>3043</v>
      </c>
      <c r="E1949" s="112" t="b">
        <v>0</v>
      </c>
      <c r="F1949" s="112" t="b">
        <v>0</v>
      </c>
      <c r="G1949" s="112" t="b">
        <v>0</v>
      </c>
    </row>
    <row r="1950" spans="1:7" ht="15">
      <c r="A1950" s="112" t="s">
        <v>3187</v>
      </c>
      <c r="B1950" s="112">
        <v>4</v>
      </c>
      <c r="C1950" s="117">
        <v>0.001451132463590507</v>
      </c>
      <c r="D1950" s="112" t="s">
        <v>3043</v>
      </c>
      <c r="E1950" s="112" t="b">
        <v>0</v>
      </c>
      <c r="F1950" s="112" t="b">
        <v>0</v>
      </c>
      <c r="G1950" s="112" t="b">
        <v>0</v>
      </c>
    </row>
    <row r="1951" spans="1:7" ht="15">
      <c r="A1951" s="112" t="s">
        <v>3397</v>
      </c>
      <c r="B1951" s="112">
        <v>4</v>
      </c>
      <c r="C1951" s="117">
        <v>0.0016897928964621403</v>
      </c>
      <c r="D1951" s="112" t="s">
        <v>3043</v>
      </c>
      <c r="E1951" s="112" t="b">
        <v>0</v>
      </c>
      <c r="F1951" s="112" t="b">
        <v>0</v>
      </c>
      <c r="G1951" s="112" t="b">
        <v>0</v>
      </c>
    </row>
    <row r="1952" spans="1:7" ht="15">
      <c r="A1952" s="112" t="s">
        <v>3283</v>
      </c>
      <c r="B1952" s="112">
        <v>4</v>
      </c>
      <c r="C1952" s="117">
        <v>0.0016897928964621403</v>
      </c>
      <c r="D1952" s="112" t="s">
        <v>3043</v>
      </c>
      <c r="E1952" s="112" t="b">
        <v>0</v>
      </c>
      <c r="F1952" s="112" t="b">
        <v>0</v>
      </c>
      <c r="G1952" s="112" t="b">
        <v>0</v>
      </c>
    </row>
    <row r="1953" spans="1:7" ht="15">
      <c r="A1953" s="112" t="s">
        <v>3116</v>
      </c>
      <c r="B1953" s="112">
        <v>4</v>
      </c>
      <c r="C1953" s="117">
        <v>0.0016897928964621403</v>
      </c>
      <c r="D1953" s="112" t="s">
        <v>3043</v>
      </c>
      <c r="E1953" s="112" t="b">
        <v>0</v>
      </c>
      <c r="F1953" s="112" t="b">
        <v>0</v>
      </c>
      <c r="G1953" s="112" t="b">
        <v>0</v>
      </c>
    </row>
    <row r="1954" spans="1:7" ht="15">
      <c r="A1954" s="112" t="s">
        <v>3310</v>
      </c>
      <c r="B1954" s="112">
        <v>4</v>
      </c>
      <c r="C1954" s="117">
        <v>0.001451132463590507</v>
      </c>
      <c r="D1954" s="112" t="s">
        <v>3043</v>
      </c>
      <c r="E1954" s="112" t="b">
        <v>1</v>
      </c>
      <c r="F1954" s="112" t="b">
        <v>0</v>
      </c>
      <c r="G1954" s="112" t="b">
        <v>0</v>
      </c>
    </row>
    <row r="1955" spans="1:7" ht="15">
      <c r="A1955" s="112" t="s">
        <v>3312</v>
      </c>
      <c r="B1955" s="112">
        <v>4</v>
      </c>
      <c r="C1955" s="117">
        <v>0.001451132463590507</v>
      </c>
      <c r="D1955" s="112" t="s">
        <v>3043</v>
      </c>
      <c r="E1955" s="112" t="b">
        <v>0</v>
      </c>
      <c r="F1955" s="112" t="b">
        <v>0</v>
      </c>
      <c r="G1955" s="112" t="b">
        <v>0</v>
      </c>
    </row>
    <row r="1956" spans="1:7" ht="15">
      <c r="A1956" s="112" t="s">
        <v>3148</v>
      </c>
      <c r="B1956" s="112">
        <v>4</v>
      </c>
      <c r="C1956" s="117">
        <v>0.001451132463590507</v>
      </c>
      <c r="D1956" s="112" t="s">
        <v>3043</v>
      </c>
      <c r="E1956" s="112" t="b">
        <v>0</v>
      </c>
      <c r="F1956" s="112" t="b">
        <v>0</v>
      </c>
      <c r="G1956" s="112" t="b">
        <v>0</v>
      </c>
    </row>
    <row r="1957" spans="1:7" ht="15">
      <c r="A1957" s="112" t="s">
        <v>3674</v>
      </c>
      <c r="B1957" s="112">
        <v>4</v>
      </c>
      <c r="C1957" s="117">
        <v>0.0016897928964621403</v>
      </c>
      <c r="D1957" s="112" t="s">
        <v>3043</v>
      </c>
      <c r="E1957" s="112" t="b">
        <v>0</v>
      </c>
      <c r="F1957" s="112" t="b">
        <v>0</v>
      </c>
      <c r="G1957" s="112" t="b">
        <v>0</v>
      </c>
    </row>
    <row r="1958" spans="1:7" ht="15">
      <c r="A1958" s="112" t="s">
        <v>3477</v>
      </c>
      <c r="B1958" s="112">
        <v>4</v>
      </c>
      <c r="C1958" s="117">
        <v>0.0016897928964621403</v>
      </c>
      <c r="D1958" s="112" t="s">
        <v>3043</v>
      </c>
      <c r="E1958" s="112" t="b">
        <v>0</v>
      </c>
      <c r="F1958" s="112" t="b">
        <v>0</v>
      </c>
      <c r="G1958" s="112" t="b">
        <v>0</v>
      </c>
    </row>
    <row r="1959" spans="1:7" ht="15">
      <c r="A1959" s="112" t="s">
        <v>3478</v>
      </c>
      <c r="B1959" s="112">
        <v>4</v>
      </c>
      <c r="C1959" s="117">
        <v>0.0020261658841520757</v>
      </c>
      <c r="D1959" s="112" t="s">
        <v>3043</v>
      </c>
      <c r="E1959" s="112" t="b">
        <v>0</v>
      </c>
      <c r="F1959" s="112" t="b">
        <v>0</v>
      </c>
      <c r="G1959" s="112" t="b">
        <v>0</v>
      </c>
    </row>
    <row r="1960" spans="1:7" ht="15">
      <c r="A1960" s="112" t="s">
        <v>3153</v>
      </c>
      <c r="B1960" s="112">
        <v>4</v>
      </c>
      <c r="C1960" s="117">
        <v>0.0020261658841520757</v>
      </c>
      <c r="D1960" s="112" t="s">
        <v>3043</v>
      </c>
      <c r="E1960" s="112" t="b">
        <v>0</v>
      </c>
      <c r="F1960" s="112" t="b">
        <v>0</v>
      </c>
      <c r="G1960" s="112" t="b">
        <v>0</v>
      </c>
    </row>
    <row r="1961" spans="1:7" ht="15">
      <c r="A1961" s="112" t="s">
        <v>3348</v>
      </c>
      <c r="B1961" s="112">
        <v>4</v>
      </c>
      <c r="C1961" s="117">
        <v>0.0020261658841520757</v>
      </c>
      <c r="D1961" s="112" t="s">
        <v>3043</v>
      </c>
      <c r="E1961" s="112" t="b">
        <v>0</v>
      </c>
      <c r="F1961" s="112" t="b">
        <v>0</v>
      </c>
      <c r="G1961" s="112" t="b">
        <v>0</v>
      </c>
    </row>
    <row r="1962" spans="1:7" ht="15">
      <c r="A1962" s="112" t="s">
        <v>3684</v>
      </c>
      <c r="B1962" s="112">
        <v>4</v>
      </c>
      <c r="C1962" s="117">
        <v>0.0026011993047136443</v>
      </c>
      <c r="D1962" s="112" t="s">
        <v>3043</v>
      </c>
      <c r="E1962" s="112" t="b">
        <v>0</v>
      </c>
      <c r="F1962" s="112" t="b">
        <v>0</v>
      </c>
      <c r="G1962" s="112" t="b">
        <v>0</v>
      </c>
    </row>
    <row r="1963" spans="1:7" ht="15">
      <c r="A1963" s="112" t="s">
        <v>3135</v>
      </c>
      <c r="B1963" s="112">
        <v>4</v>
      </c>
      <c r="C1963" s="117">
        <v>0.0016897928964621403</v>
      </c>
      <c r="D1963" s="112" t="s">
        <v>3043</v>
      </c>
      <c r="E1963" s="112" t="b">
        <v>0</v>
      </c>
      <c r="F1963" s="112" t="b">
        <v>0</v>
      </c>
      <c r="G1963" s="112" t="b">
        <v>0</v>
      </c>
    </row>
    <row r="1964" spans="1:7" ht="15">
      <c r="A1964" s="112" t="s">
        <v>3240</v>
      </c>
      <c r="B1964" s="112">
        <v>4</v>
      </c>
      <c r="C1964" s="117">
        <v>0.001451132463590507</v>
      </c>
      <c r="D1964" s="112" t="s">
        <v>3043</v>
      </c>
      <c r="E1964" s="112" t="b">
        <v>0</v>
      </c>
      <c r="F1964" s="112" t="b">
        <v>0</v>
      </c>
      <c r="G1964" s="112" t="b">
        <v>0</v>
      </c>
    </row>
    <row r="1965" spans="1:7" ht="15">
      <c r="A1965" s="112" t="s">
        <v>3288</v>
      </c>
      <c r="B1965" s="112">
        <v>4</v>
      </c>
      <c r="C1965" s="117">
        <v>0.0016897928964621403</v>
      </c>
      <c r="D1965" s="112" t="s">
        <v>3043</v>
      </c>
      <c r="E1965" s="112" t="b">
        <v>0</v>
      </c>
      <c r="F1965" s="112" t="b">
        <v>0</v>
      </c>
      <c r="G1965" s="112" t="b">
        <v>0</v>
      </c>
    </row>
    <row r="1966" spans="1:7" ht="15">
      <c r="A1966" s="112" t="s">
        <v>3318</v>
      </c>
      <c r="B1966" s="112">
        <v>4</v>
      </c>
      <c r="C1966" s="117">
        <v>0.001451132463590507</v>
      </c>
      <c r="D1966" s="112" t="s">
        <v>3043</v>
      </c>
      <c r="E1966" s="112" t="b">
        <v>0</v>
      </c>
      <c r="F1966" s="112" t="b">
        <v>0</v>
      </c>
      <c r="G1966" s="112" t="b">
        <v>0</v>
      </c>
    </row>
    <row r="1967" spans="1:7" ht="15">
      <c r="A1967" s="112" t="s">
        <v>3181</v>
      </c>
      <c r="B1967" s="112">
        <v>4</v>
      </c>
      <c r="C1967" s="117">
        <v>0.0016897928964621403</v>
      </c>
      <c r="D1967" s="112" t="s">
        <v>3043</v>
      </c>
      <c r="E1967" s="112" t="b">
        <v>0</v>
      </c>
      <c r="F1967" s="112" t="b">
        <v>0</v>
      </c>
      <c r="G1967" s="112" t="b">
        <v>0</v>
      </c>
    </row>
    <row r="1968" spans="1:7" ht="15">
      <c r="A1968" s="112" t="s">
        <v>3281</v>
      </c>
      <c r="B1968" s="112">
        <v>4</v>
      </c>
      <c r="C1968" s="117">
        <v>0.0020261658841520757</v>
      </c>
      <c r="D1968" s="112" t="s">
        <v>3043</v>
      </c>
      <c r="E1968" s="112" t="b">
        <v>0</v>
      </c>
      <c r="F1968" s="112" t="b">
        <v>0</v>
      </c>
      <c r="G1968" s="112" t="b">
        <v>0</v>
      </c>
    </row>
    <row r="1969" spans="1:7" ht="15">
      <c r="A1969" s="112" t="s">
        <v>3715</v>
      </c>
      <c r="B1969" s="112">
        <v>4</v>
      </c>
      <c r="C1969" s="117">
        <v>0.0020261658841520757</v>
      </c>
      <c r="D1969" s="112" t="s">
        <v>3043</v>
      </c>
      <c r="E1969" s="112" t="b">
        <v>0</v>
      </c>
      <c r="F1969" s="112" t="b">
        <v>0</v>
      </c>
      <c r="G1969" s="112" t="b">
        <v>0</v>
      </c>
    </row>
    <row r="1970" spans="1:7" ht="15">
      <c r="A1970" s="112" t="s">
        <v>3710</v>
      </c>
      <c r="B1970" s="112">
        <v>4</v>
      </c>
      <c r="C1970" s="117">
        <v>0.0026011993047136443</v>
      </c>
      <c r="D1970" s="112" t="s">
        <v>3043</v>
      </c>
      <c r="E1970" s="112" t="b">
        <v>0</v>
      </c>
      <c r="F1970" s="112" t="b">
        <v>0</v>
      </c>
      <c r="G1970" s="112" t="b">
        <v>0</v>
      </c>
    </row>
    <row r="1971" spans="1:7" ht="15">
      <c r="A1971" s="112" t="s">
        <v>3670</v>
      </c>
      <c r="B1971" s="112">
        <v>4</v>
      </c>
      <c r="C1971" s="117">
        <v>0.0026011993047136443</v>
      </c>
      <c r="D1971" s="112" t="s">
        <v>3043</v>
      </c>
      <c r="E1971" s="112" t="b">
        <v>0</v>
      </c>
      <c r="F1971" s="112" t="b">
        <v>0</v>
      </c>
      <c r="G1971" s="112" t="b">
        <v>0</v>
      </c>
    </row>
    <row r="1972" spans="1:7" ht="15">
      <c r="A1972" s="112" t="s">
        <v>3671</v>
      </c>
      <c r="B1972" s="112">
        <v>4</v>
      </c>
      <c r="C1972" s="117">
        <v>0.0026011993047136443</v>
      </c>
      <c r="D1972" s="112" t="s">
        <v>3043</v>
      </c>
      <c r="E1972" s="112" t="b">
        <v>0</v>
      </c>
      <c r="F1972" s="112" t="b">
        <v>0</v>
      </c>
      <c r="G1972" s="112" t="b">
        <v>0</v>
      </c>
    </row>
    <row r="1973" spans="1:7" ht="15">
      <c r="A1973" s="112" t="s">
        <v>3672</v>
      </c>
      <c r="B1973" s="112">
        <v>4</v>
      </c>
      <c r="C1973" s="117">
        <v>0.0026011993047136443</v>
      </c>
      <c r="D1973" s="112" t="s">
        <v>3043</v>
      </c>
      <c r="E1973" s="112" t="b">
        <v>0</v>
      </c>
      <c r="F1973" s="112" t="b">
        <v>0</v>
      </c>
      <c r="G1973" s="112" t="b">
        <v>0</v>
      </c>
    </row>
    <row r="1974" spans="1:7" ht="15">
      <c r="A1974" s="112" t="s">
        <v>3673</v>
      </c>
      <c r="B1974" s="112">
        <v>4</v>
      </c>
      <c r="C1974" s="117">
        <v>0.0026011993047136443</v>
      </c>
      <c r="D1974" s="112" t="s">
        <v>3043</v>
      </c>
      <c r="E1974" s="112" t="b">
        <v>0</v>
      </c>
      <c r="F1974" s="112" t="b">
        <v>0</v>
      </c>
      <c r="G1974" s="112" t="b">
        <v>0</v>
      </c>
    </row>
    <row r="1975" spans="1:7" ht="15">
      <c r="A1975" s="112" t="s">
        <v>3571</v>
      </c>
      <c r="B1975" s="112">
        <v>4</v>
      </c>
      <c r="C1975" s="117">
        <v>0.0026011993047136443</v>
      </c>
      <c r="D1975" s="112" t="s">
        <v>3043</v>
      </c>
      <c r="E1975" s="112" t="b">
        <v>0</v>
      </c>
      <c r="F1975" s="112" t="b">
        <v>0</v>
      </c>
      <c r="G1975" s="112" t="b">
        <v>0</v>
      </c>
    </row>
    <row r="1976" spans="1:7" ht="15">
      <c r="A1976" s="112" t="s">
        <v>3354</v>
      </c>
      <c r="B1976" s="112">
        <v>3</v>
      </c>
      <c r="C1976" s="117">
        <v>0.0012673446723466051</v>
      </c>
      <c r="D1976" s="112" t="s">
        <v>3043</v>
      </c>
      <c r="E1976" s="112" t="b">
        <v>0</v>
      </c>
      <c r="F1976" s="112" t="b">
        <v>0</v>
      </c>
      <c r="G1976" s="112" t="b">
        <v>0</v>
      </c>
    </row>
    <row r="1977" spans="1:7" ht="15">
      <c r="A1977" s="112" t="s">
        <v>3232</v>
      </c>
      <c r="B1977" s="112">
        <v>3</v>
      </c>
      <c r="C1977" s="117">
        <v>0.0012673446723466051</v>
      </c>
      <c r="D1977" s="112" t="s">
        <v>3043</v>
      </c>
      <c r="E1977" s="112" t="b">
        <v>0</v>
      </c>
      <c r="F1977" s="112" t="b">
        <v>0</v>
      </c>
      <c r="G1977" s="112" t="b">
        <v>0</v>
      </c>
    </row>
    <row r="1978" spans="1:7" ht="15">
      <c r="A1978" s="112" t="s">
        <v>3573</v>
      </c>
      <c r="B1978" s="112">
        <v>3</v>
      </c>
      <c r="C1978" s="117">
        <v>0.0012673446723466051</v>
      </c>
      <c r="D1978" s="112" t="s">
        <v>3043</v>
      </c>
      <c r="E1978" s="112" t="b">
        <v>0</v>
      </c>
      <c r="F1978" s="112" t="b">
        <v>0</v>
      </c>
      <c r="G1978" s="112" t="b">
        <v>0</v>
      </c>
    </row>
    <row r="1979" spans="1:7" ht="15">
      <c r="A1979" s="112" t="s">
        <v>3134</v>
      </c>
      <c r="B1979" s="112">
        <v>3</v>
      </c>
      <c r="C1979" s="117">
        <v>0.0012673446723466051</v>
      </c>
      <c r="D1979" s="112" t="s">
        <v>3043</v>
      </c>
      <c r="E1979" s="112" t="b">
        <v>0</v>
      </c>
      <c r="F1979" s="112" t="b">
        <v>0</v>
      </c>
      <c r="G1979" s="112" t="b">
        <v>0</v>
      </c>
    </row>
    <row r="1980" spans="1:7" ht="15">
      <c r="A1980" s="112" t="s">
        <v>3344</v>
      </c>
      <c r="B1980" s="112">
        <v>3</v>
      </c>
      <c r="C1980" s="117">
        <v>0.0015196244131140567</v>
      </c>
      <c r="D1980" s="112" t="s">
        <v>3043</v>
      </c>
      <c r="E1980" s="112" t="b">
        <v>0</v>
      </c>
      <c r="F1980" s="112" t="b">
        <v>0</v>
      </c>
      <c r="G1980" s="112" t="b">
        <v>0</v>
      </c>
    </row>
    <row r="1981" spans="1:7" ht="15">
      <c r="A1981" s="112" t="s">
        <v>3264</v>
      </c>
      <c r="B1981" s="112">
        <v>3</v>
      </c>
      <c r="C1981" s="117">
        <v>0.0012673446723466051</v>
      </c>
      <c r="D1981" s="112" t="s">
        <v>3043</v>
      </c>
      <c r="E1981" s="112" t="b">
        <v>0</v>
      </c>
      <c r="F1981" s="112" t="b">
        <v>0</v>
      </c>
      <c r="G1981" s="112" t="b">
        <v>0</v>
      </c>
    </row>
    <row r="1982" spans="1:7" ht="15">
      <c r="A1982" s="112" t="s">
        <v>3307</v>
      </c>
      <c r="B1982" s="112">
        <v>3</v>
      </c>
      <c r="C1982" s="117">
        <v>0.0012673446723466051</v>
      </c>
      <c r="D1982" s="112" t="s">
        <v>3043</v>
      </c>
      <c r="E1982" s="112" t="b">
        <v>0</v>
      </c>
      <c r="F1982" s="112" t="b">
        <v>0</v>
      </c>
      <c r="G1982" s="112" t="b">
        <v>0</v>
      </c>
    </row>
    <row r="1983" spans="1:7" ht="15">
      <c r="A1983" s="112" t="s">
        <v>3226</v>
      </c>
      <c r="B1983" s="112">
        <v>3</v>
      </c>
      <c r="C1983" s="117">
        <v>0.0012673446723466051</v>
      </c>
      <c r="D1983" s="112" t="s">
        <v>3043</v>
      </c>
      <c r="E1983" s="112" t="b">
        <v>0</v>
      </c>
      <c r="F1983" s="112" t="b">
        <v>0</v>
      </c>
      <c r="G1983" s="112" t="b">
        <v>0</v>
      </c>
    </row>
    <row r="1984" spans="1:7" ht="15">
      <c r="A1984" s="112" t="s">
        <v>3414</v>
      </c>
      <c r="B1984" s="112">
        <v>3</v>
      </c>
      <c r="C1984" s="117">
        <v>0.0015196244131140567</v>
      </c>
      <c r="D1984" s="112" t="s">
        <v>3043</v>
      </c>
      <c r="E1984" s="112" t="b">
        <v>0</v>
      </c>
      <c r="F1984" s="112" t="b">
        <v>0</v>
      </c>
      <c r="G1984" s="112" t="b">
        <v>0</v>
      </c>
    </row>
    <row r="1985" spans="1:7" ht="15">
      <c r="A1985" s="112" t="s">
        <v>3160</v>
      </c>
      <c r="B1985" s="112">
        <v>3</v>
      </c>
      <c r="C1985" s="117">
        <v>0.0012673446723466051</v>
      </c>
      <c r="D1985" s="112" t="s">
        <v>3043</v>
      </c>
      <c r="E1985" s="112" t="b">
        <v>0</v>
      </c>
      <c r="F1985" s="112" t="b">
        <v>0</v>
      </c>
      <c r="G1985" s="112" t="b">
        <v>0</v>
      </c>
    </row>
    <row r="1986" spans="1:7" ht="15">
      <c r="A1986" s="112" t="s">
        <v>3285</v>
      </c>
      <c r="B1986" s="112">
        <v>3</v>
      </c>
      <c r="C1986" s="117">
        <v>0.0015196244131140567</v>
      </c>
      <c r="D1986" s="112" t="s">
        <v>3043</v>
      </c>
      <c r="E1986" s="112" t="b">
        <v>0</v>
      </c>
      <c r="F1986" s="112" t="b">
        <v>0</v>
      </c>
      <c r="G1986" s="112" t="b">
        <v>0</v>
      </c>
    </row>
    <row r="1987" spans="1:7" ht="15">
      <c r="A1987" s="112" t="s">
        <v>3860</v>
      </c>
      <c r="B1987" s="112">
        <v>3</v>
      </c>
      <c r="C1987" s="117">
        <v>0.0015196244131140567</v>
      </c>
      <c r="D1987" s="112" t="s">
        <v>3043</v>
      </c>
      <c r="E1987" s="112" t="b">
        <v>0</v>
      </c>
      <c r="F1987" s="112" t="b">
        <v>0</v>
      </c>
      <c r="G1987" s="112" t="b">
        <v>0</v>
      </c>
    </row>
    <row r="1988" spans="1:7" ht="15">
      <c r="A1988" s="112" t="s">
        <v>3443</v>
      </c>
      <c r="B1988" s="112">
        <v>3</v>
      </c>
      <c r="C1988" s="117">
        <v>0.0012673446723466051</v>
      </c>
      <c r="D1988" s="112" t="s">
        <v>3043</v>
      </c>
      <c r="E1988" s="112" t="b">
        <v>0</v>
      </c>
      <c r="F1988" s="112" t="b">
        <v>0</v>
      </c>
      <c r="G1988" s="112" t="b">
        <v>0</v>
      </c>
    </row>
    <row r="1989" spans="1:7" ht="15">
      <c r="A1989" s="112" t="s">
        <v>3422</v>
      </c>
      <c r="B1989" s="112">
        <v>3</v>
      </c>
      <c r="C1989" s="117">
        <v>0.0012673446723466051</v>
      </c>
      <c r="D1989" s="112" t="s">
        <v>3043</v>
      </c>
      <c r="E1989" s="112" t="b">
        <v>0</v>
      </c>
      <c r="F1989" s="112" t="b">
        <v>0</v>
      </c>
      <c r="G1989" s="112" t="b">
        <v>0</v>
      </c>
    </row>
    <row r="1990" spans="1:7" ht="15">
      <c r="A1990" s="112" t="s">
        <v>3139</v>
      </c>
      <c r="B1990" s="112">
        <v>3</v>
      </c>
      <c r="C1990" s="117">
        <v>0.0012673446723466051</v>
      </c>
      <c r="D1990" s="112" t="s">
        <v>3043</v>
      </c>
      <c r="E1990" s="112" t="b">
        <v>0</v>
      </c>
      <c r="F1990" s="112" t="b">
        <v>0</v>
      </c>
      <c r="G1990" s="112" t="b">
        <v>0</v>
      </c>
    </row>
    <row r="1991" spans="1:7" ht="15">
      <c r="A1991" s="112" t="s">
        <v>3311</v>
      </c>
      <c r="B1991" s="112">
        <v>3</v>
      </c>
      <c r="C1991" s="117">
        <v>0.0012673446723466051</v>
      </c>
      <c r="D1991" s="112" t="s">
        <v>3043</v>
      </c>
      <c r="E1991" s="112" t="b">
        <v>0</v>
      </c>
      <c r="F1991" s="112" t="b">
        <v>0</v>
      </c>
      <c r="G1991" s="112" t="b">
        <v>0</v>
      </c>
    </row>
    <row r="1992" spans="1:7" ht="15">
      <c r="A1992" s="112" t="s">
        <v>3423</v>
      </c>
      <c r="B1992" s="112">
        <v>3</v>
      </c>
      <c r="C1992" s="117">
        <v>0.0012673446723466051</v>
      </c>
      <c r="D1992" s="112" t="s">
        <v>3043</v>
      </c>
      <c r="E1992" s="112" t="b">
        <v>0</v>
      </c>
      <c r="F1992" s="112" t="b">
        <v>0</v>
      </c>
      <c r="G1992" s="112" t="b">
        <v>0</v>
      </c>
    </row>
    <row r="1993" spans="1:7" ht="15">
      <c r="A1993" s="112" t="s">
        <v>3364</v>
      </c>
      <c r="B1993" s="112">
        <v>3</v>
      </c>
      <c r="C1993" s="117">
        <v>0.0012673446723466051</v>
      </c>
      <c r="D1993" s="112" t="s">
        <v>3043</v>
      </c>
      <c r="E1993" s="112" t="b">
        <v>0</v>
      </c>
      <c r="F1993" s="112" t="b">
        <v>0</v>
      </c>
      <c r="G1993" s="112" t="b">
        <v>0</v>
      </c>
    </row>
    <row r="1994" spans="1:7" ht="15">
      <c r="A1994" s="112" t="s">
        <v>3202</v>
      </c>
      <c r="B1994" s="112">
        <v>3</v>
      </c>
      <c r="C1994" s="117">
        <v>0.0012673446723466051</v>
      </c>
      <c r="D1994" s="112" t="s">
        <v>3043</v>
      </c>
      <c r="E1994" s="112" t="b">
        <v>0</v>
      </c>
      <c r="F1994" s="112" t="b">
        <v>0</v>
      </c>
      <c r="G1994" s="112" t="b">
        <v>0</v>
      </c>
    </row>
    <row r="1995" spans="1:7" ht="15">
      <c r="A1995" s="112" t="s">
        <v>3424</v>
      </c>
      <c r="B1995" s="112">
        <v>3</v>
      </c>
      <c r="C1995" s="117">
        <v>0.0012673446723466051</v>
      </c>
      <c r="D1995" s="112" t="s">
        <v>3043</v>
      </c>
      <c r="E1995" s="112" t="b">
        <v>0</v>
      </c>
      <c r="F1995" s="112" t="b">
        <v>0</v>
      </c>
      <c r="G1995" s="112" t="b">
        <v>0</v>
      </c>
    </row>
    <row r="1996" spans="1:7" ht="15">
      <c r="A1996" s="112" t="s">
        <v>3425</v>
      </c>
      <c r="B1996" s="112">
        <v>3</v>
      </c>
      <c r="C1996" s="117">
        <v>0.0012673446723466051</v>
      </c>
      <c r="D1996" s="112" t="s">
        <v>3043</v>
      </c>
      <c r="E1996" s="112" t="b">
        <v>0</v>
      </c>
      <c r="F1996" s="112" t="b">
        <v>0</v>
      </c>
      <c r="G1996" s="112" t="b">
        <v>0</v>
      </c>
    </row>
    <row r="1997" spans="1:7" ht="15">
      <c r="A1997" s="112" t="s">
        <v>3426</v>
      </c>
      <c r="B1997" s="112">
        <v>3</v>
      </c>
      <c r="C1997" s="117">
        <v>0.0012673446723466051</v>
      </c>
      <c r="D1997" s="112" t="s">
        <v>3043</v>
      </c>
      <c r="E1997" s="112" t="b">
        <v>0</v>
      </c>
      <c r="F1997" s="112" t="b">
        <v>0</v>
      </c>
      <c r="G1997" s="112" t="b">
        <v>0</v>
      </c>
    </row>
    <row r="1998" spans="1:7" ht="15">
      <c r="A1998" s="112" t="s">
        <v>3237</v>
      </c>
      <c r="B1998" s="112">
        <v>3</v>
      </c>
      <c r="C1998" s="117">
        <v>0.0012673446723466051</v>
      </c>
      <c r="D1998" s="112" t="s">
        <v>3043</v>
      </c>
      <c r="E1998" s="112" t="b">
        <v>0</v>
      </c>
      <c r="F1998" s="112" t="b">
        <v>0</v>
      </c>
      <c r="G1998" s="112" t="b">
        <v>0</v>
      </c>
    </row>
    <row r="1999" spans="1:7" ht="15">
      <c r="A1999" s="112" t="s">
        <v>3427</v>
      </c>
      <c r="B1999" s="112">
        <v>3</v>
      </c>
      <c r="C1999" s="117">
        <v>0.0012673446723466051</v>
      </c>
      <c r="D1999" s="112" t="s">
        <v>3043</v>
      </c>
      <c r="E1999" s="112" t="b">
        <v>0</v>
      </c>
      <c r="F1999" s="112" t="b">
        <v>0</v>
      </c>
      <c r="G1999" s="112" t="b">
        <v>0</v>
      </c>
    </row>
    <row r="2000" spans="1:7" ht="15">
      <c r="A2000" s="112" t="s">
        <v>3313</v>
      </c>
      <c r="B2000" s="112">
        <v>3</v>
      </c>
      <c r="C2000" s="117">
        <v>0.0012673446723466051</v>
      </c>
      <c r="D2000" s="112" t="s">
        <v>3043</v>
      </c>
      <c r="E2000" s="112" t="b">
        <v>1</v>
      </c>
      <c r="F2000" s="112" t="b">
        <v>0</v>
      </c>
      <c r="G2000" s="112" t="b">
        <v>0</v>
      </c>
    </row>
    <row r="2001" spans="1:7" ht="15">
      <c r="A2001" s="112" t="s">
        <v>3260</v>
      </c>
      <c r="B2001" s="112">
        <v>3</v>
      </c>
      <c r="C2001" s="117">
        <v>0.0012673446723466051</v>
      </c>
      <c r="D2001" s="112" t="s">
        <v>3043</v>
      </c>
      <c r="E2001" s="112" t="b">
        <v>0</v>
      </c>
      <c r="F2001" s="112" t="b">
        <v>0</v>
      </c>
      <c r="G2001" s="112" t="b">
        <v>0</v>
      </c>
    </row>
    <row r="2002" spans="1:7" ht="15">
      <c r="A2002" s="112" t="s">
        <v>3428</v>
      </c>
      <c r="B2002" s="112">
        <v>3</v>
      </c>
      <c r="C2002" s="117">
        <v>0.0012673446723466051</v>
      </c>
      <c r="D2002" s="112" t="s">
        <v>3043</v>
      </c>
      <c r="E2002" s="112" t="b">
        <v>0</v>
      </c>
      <c r="F2002" s="112" t="b">
        <v>0</v>
      </c>
      <c r="G2002" s="112" t="b">
        <v>0</v>
      </c>
    </row>
    <row r="2003" spans="1:7" ht="15">
      <c r="A2003" s="112" t="s">
        <v>3282</v>
      </c>
      <c r="B2003" s="112">
        <v>3</v>
      </c>
      <c r="C2003" s="117">
        <v>0.0012673446723466051</v>
      </c>
      <c r="D2003" s="112" t="s">
        <v>3043</v>
      </c>
      <c r="E2003" s="112" t="b">
        <v>0</v>
      </c>
      <c r="F2003" s="112" t="b">
        <v>0</v>
      </c>
      <c r="G2003" s="112" t="b">
        <v>0</v>
      </c>
    </row>
    <row r="2004" spans="1:7" ht="15">
      <c r="A2004" s="112" t="s">
        <v>3284</v>
      </c>
      <c r="B2004" s="112">
        <v>3</v>
      </c>
      <c r="C2004" s="117">
        <v>0.0012673446723466051</v>
      </c>
      <c r="D2004" s="112" t="s">
        <v>3043</v>
      </c>
      <c r="E2004" s="112" t="b">
        <v>0</v>
      </c>
      <c r="F2004" s="112" t="b">
        <v>0</v>
      </c>
      <c r="G2004" s="112" t="b">
        <v>0</v>
      </c>
    </row>
    <row r="2005" spans="1:7" ht="15">
      <c r="A2005" s="112" t="s">
        <v>3302</v>
      </c>
      <c r="B2005" s="112">
        <v>3</v>
      </c>
      <c r="C2005" s="117">
        <v>0.0015196244131140567</v>
      </c>
      <c r="D2005" s="112" t="s">
        <v>3043</v>
      </c>
      <c r="E2005" s="112" t="b">
        <v>0</v>
      </c>
      <c r="F2005" s="112" t="b">
        <v>0</v>
      </c>
      <c r="G2005" s="112" t="b">
        <v>0</v>
      </c>
    </row>
    <row r="2006" spans="1:7" ht="15">
      <c r="A2006" s="112" t="s">
        <v>3870</v>
      </c>
      <c r="B2006" s="112">
        <v>3</v>
      </c>
      <c r="C2006" s="117">
        <v>0.0015196244131140567</v>
      </c>
      <c r="D2006" s="112" t="s">
        <v>3043</v>
      </c>
      <c r="E2006" s="112" t="b">
        <v>0</v>
      </c>
      <c r="F2006" s="112" t="b">
        <v>0</v>
      </c>
      <c r="G2006" s="112" t="b">
        <v>0</v>
      </c>
    </row>
    <row r="2007" spans="1:7" ht="15">
      <c r="A2007" s="112" t="s">
        <v>3683</v>
      </c>
      <c r="B2007" s="112">
        <v>3</v>
      </c>
      <c r="C2007" s="117">
        <v>0.0019508994785352332</v>
      </c>
      <c r="D2007" s="112" t="s">
        <v>3043</v>
      </c>
      <c r="E2007" s="112" t="b">
        <v>0</v>
      </c>
      <c r="F2007" s="112" t="b">
        <v>0</v>
      </c>
      <c r="G2007" s="112" t="b">
        <v>0</v>
      </c>
    </row>
    <row r="2008" spans="1:7" ht="15">
      <c r="A2008" s="112" t="s">
        <v>3874</v>
      </c>
      <c r="B2008" s="112">
        <v>3</v>
      </c>
      <c r="C2008" s="117">
        <v>0.0012673446723466051</v>
      </c>
      <c r="D2008" s="112" t="s">
        <v>3043</v>
      </c>
      <c r="E2008" s="112" t="b">
        <v>0</v>
      </c>
      <c r="F2008" s="112" t="b">
        <v>1</v>
      </c>
      <c r="G2008" s="112" t="b">
        <v>0</v>
      </c>
    </row>
    <row r="2009" spans="1:7" ht="15">
      <c r="A2009" s="112" t="s">
        <v>3228</v>
      </c>
      <c r="B2009" s="112">
        <v>3</v>
      </c>
      <c r="C2009" s="117">
        <v>0.0012673446723466051</v>
      </c>
      <c r="D2009" s="112" t="s">
        <v>3043</v>
      </c>
      <c r="E2009" s="112" t="b">
        <v>0</v>
      </c>
      <c r="F2009" s="112" t="b">
        <v>0</v>
      </c>
      <c r="G2009" s="112" t="b">
        <v>0</v>
      </c>
    </row>
    <row r="2010" spans="1:7" ht="15">
      <c r="A2010" s="112" t="s">
        <v>3248</v>
      </c>
      <c r="B2010" s="112">
        <v>3</v>
      </c>
      <c r="C2010" s="117">
        <v>0.0012673446723466051</v>
      </c>
      <c r="D2010" s="112" t="s">
        <v>3043</v>
      </c>
      <c r="E2010" s="112" t="b">
        <v>0</v>
      </c>
      <c r="F2010" s="112" t="b">
        <v>0</v>
      </c>
      <c r="G2010" s="112" t="b">
        <v>0</v>
      </c>
    </row>
    <row r="2011" spans="1:7" ht="15">
      <c r="A2011" s="112" t="s">
        <v>3576</v>
      </c>
      <c r="B2011" s="112">
        <v>3</v>
      </c>
      <c r="C2011" s="117">
        <v>0.0012673446723466051</v>
      </c>
      <c r="D2011" s="112" t="s">
        <v>3043</v>
      </c>
      <c r="E2011" s="112" t="b">
        <v>0</v>
      </c>
      <c r="F2011" s="112" t="b">
        <v>0</v>
      </c>
      <c r="G2011" s="112" t="b">
        <v>0</v>
      </c>
    </row>
    <row r="2012" spans="1:7" ht="15">
      <c r="A2012" s="112" t="s">
        <v>3662</v>
      </c>
      <c r="B2012" s="112">
        <v>3</v>
      </c>
      <c r="C2012" s="117">
        <v>0.0012673446723466051</v>
      </c>
      <c r="D2012" s="112" t="s">
        <v>3043</v>
      </c>
      <c r="E2012" s="112" t="b">
        <v>0</v>
      </c>
      <c r="F2012" s="112" t="b">
        <v>0</v>
      </c>
      <c r="G2012" s="112" t="b">
        <v>0</v>
      </c>
    </row>
    <row r="2013" spans="1:7" ht="15">
      <c r="A2013" s="112" t="s">
        <v>3258</v>
      </c>
      <c r="B2013" s="112">
        <v>3</v>
      </c>
      <c r="C2013" s="117">
        <v>0.0012673446723466051</v>
      </c>
      <c r="D2013" s="112" t="s">
        <v>3043</v>
      </c>
      <c r="E2013" s="112" t="b">
        <v>0</v>
      </c>
      <c r="F2013" s="112" t="b">
        <v>0</v>
      </c>
      <c r="G2013" s="112" t="b">
        <v>0</v>
      </c>
    </row>
    <row r="2014" spans="1:7" ht="15">
      <c r="A2014" s="112" t="s">
        <v>3214</v>
      </c>
      <c r="B2014" s="112">
        <v>3</v>
      </c>
      <c r="C2014" s="117">
        <v>0.0012673446723466051</v>
      </c>
      <c r="D2014" s="112" t="s">
        <v>3043</v>
      </c>
      <c r="E2014" s="112" t="b">
        <v>0</v>
      </c>
      <c r="F2014" s="112" t="b">
        <v>0</v>
      </c>
      <c r="G2014" s="112" t="b">
        <v>0</v>
      </c>
    </row>
    <row r="2015" spans="1:7" ht="15">
      <c r="A2015" s="112" t="s">
        <v>3287</v>
      </c>
      <c r="B2015" s="112">
        <v>3</v>
      </c>
      <c r="C2015" s="117">
        <v>0.0012673446723466051</v>
      </c>
      <c r="D2015" s="112" t="s">
        <v>3043</v>
      </c>
      <c r="E2015" s="112" t="b">
        <v>0</v>
      </c>
      <c r="F2015" s="112" t="b">
        <v>0</v>
      </c>
      <c r="G2015" s="112" t="b">
        <v>0</v>
      </c>
    </row>
    <row r="2016" spans="1:7" ht="15">
      <c r="A2016" s="112" t="s">
        <v>3317</v>
      </c>
      <c r="B2016" s="112">
        <v>3</v>
      </c>
      <c r="C2016" s="117">
        <v>0.0012673446723466051</v>
      </c>
      <c r="D2016" s="112" t="s">
        <v>3043</v>
      </c>
      <c r="E2016" s="112" t="b">
        <v>0</v>
      </c>
      <c r="F2016" s="112" t="b">
        <v>0</v>
      </c>
      <c r="G2016" s="112" t="b">
        <v>0</v>
      </c>
    </row>
    <row r="2017" spans="1:7" ht="15">
      <c r="A2017" s="112" t="s">
        <v>3143</v>
      </c>
      <c r="B2017" s="112">
        <v>3</v>
      </c>
      <c r="C2017" s="117">
        <v>0.0012673446723466051</v>
      </c>
      <c r="D2017" s="112" t="s">
        <v>3043</v>
      </c>
      <c r="E2017" s="112" t="b">
        <v>0</v>
      </c>
      <c r="F2017" s="112" t="b">
        <v>0</v>
      </c>
      <c r="G2017" s="112" t="b">
        <v>0</v>
      </c>
    </row>
    <row r="2018" spans="1:7" ht="15">
      <c r="A2018" s="112" t="s">
        <v>3366</v>
      </c>
      <c r="B2018" s="112">
        <v>3</v>
      </c>
      <c r="C2018" s="117">
        <v>0.0012673446723466051</v>
      </c>
      <c r="D2018" s="112" t="s">
        <v>3043</v>
      </c>
      <c r="E2018" s="112" t="b">
        <v>0</v>
      </c>
      <c r="F2018" s="112" t="b">
        <v>1</v>
      </c>
      <c r="G2018" s="112" t="b">
        <v>0</v>
      </c>
    </row>
    <row r="2019" spans="1:7" ht="15">
      <c r="A2019" s="112" t="s">
        <v>3241</v>
      </c>
      <c r="B2019" s="112">
        <v>3</v>
      </c>
      <c r="C2019" s="117">
        <v>0.0012673446723466051</v>
      </c>
      <c r="D2019" s="112" t="s">
        <v>3043</v>
      </c>
      <c r="E2019" s="112" t="b">
        <v>0</v>
      </c>
      <c r="F2019" s="112" t="b">
        <v>0</v>
      </c>
      <c r="G2019" s="112" t="b">
        <v>0</v>
      </c>
    </row>
    <row r="2020" spans="1:7" ht="15">
      <c r="A2020" s="112" t="s">
        <v>3261</v>
      </c>
      <c r="B2020" s="112">
        <v>3</v>
      </c>
      <c r="C2020" s="117">
        <v>0.0012673446723466051</v>
      </c>
      <c r="D2020" s="112" t="s">
        <v>3043</v>
      </c>
      <c r="E2020" s="112" t="b">
        <v>0</v>
      </c>
      <c r="F2020" s="112" t="b">
        <v>0</v>
      </c>
      <c r="G2020" s="112" t="b">
        <v>0</v>
      </c>
    </row>
    <row r="2021" spans="1:7" ht="15">
      <c r="A2021" s="112" t="s">
        <v>3904</v>
      </c>
      <c r="B2021" s="112">
        <v>3</v>
      </c>
      <c r="C2021" s="117">
        <v>0.0015196244131140567</v>
      </c>
      <c r="D2021" s="112" t="s">
        <v>3043</v>
      </c>
      <c r="E2021" s="112" t="b">
        <v>0</v>
      </c>
      <c r="F2021" s="112" t="b">
        <v>0</v>
      </c>
      <c r="G2021" s="112" t="b">
        <v>0</v>
      </c>
    </row>
    <row r="2022" spans="1:7" ht="15">
      <c r="A2022" s="112" t="s">
        <v>3434</v>
      </c>
      <c r="B2022" s="112">
        <v>3</v>
      </c>
      <c r="C2022" s="117">
        <v>0.0012673446723466051</v>
      </c>
      <c r="D2022" s="112" t="s">
        <v>3043</v>
      </c>
      <c r="E2022" s="112" t="b">
        <v>0</v>
      </c>
      <c r="F2022" s="112" t="b">
        <v>0</v>
      </c>
      <c r="G2022" s="112" t="b">
        <v>0</v>
      </c>
    </row>
    <row r="2023" spans="1:7" ht="15">
      <c r="A2023" s="112" t="s">
        <v>3211</v>
      </c>
      <c r="B2023" s="112">
        <v>3</v>
      </c>
      <c r="C2023" s="117">
        <v>0.0015196244131140567</v>
      </c>
      <c r="D2023" s="112" t="s">
        <v>3043</v>
      </c>
      <c r="E2023" s="112" t="b">
        <v>0</v>
      </c>
      <c r="F2023" s="112" t="b">
        <v>0</v>
      </c>
      <c r="G2023" s="112" t="b">
        <v>0</v>
      </c>
    </row>
    <row r="2024" spans="1:7" ht="15">
      <c r="A2024" s="112" t="s">
        <v>3490</v>
      </c>
      <c r="B2024" s="112">
        <v>3</v>
      </c>
      <c r="C2024" s="117">
        <v>0.0015196244131140567</v>
      </c>
      <c r="D2024" s="112" t="s">
        <v>3043</v>
      </c>
      <c r="E2024" s="112" t="b">
        <v>0</v>
      </c>
      <c r="F2024" s="112" t="b">
        <v>0</v>
      </c>
      <c r="G2024" s="112" t="b">
        <v>0</v>
      </c>
    </row>
    <row r="2025" spans="1:7" ht="15">
      <c r="A2025" s="112" t="s">
        <v>3918</v>
      </c>
      <c r="B2025" s="112">
        <v>3</v>
      </c>
      <c r="C2025" s="117">
        <v>0.0015196244131140567</v>
      </c>
      <c r="D2025" s="112" t="s">
        <v>3043</v>
      </c>
      <c r="E2025" s="112" t="b">
        <v>0</v>
      </c>
      <c r="F2025" s="112" t="b">
        <v>0</v>
      </c>
      <c r="G2025" s="112" t="b">
        <v>0</v>
      </c>
    </row>
    <row r="2026" spans="1:7" ht="15">
      <c r="A2026" s="112" t="s">
        <v>3184</v>
      </c>
      <c r="B2026" s="112">
        <v>3</v>
      </c>
      <c r="C2026" s="117">
        <v>0.0012673446723466051</v>
      </c>
      <c r="D2026" s="112" t="s">
        <v>3043</v>
      </c>
      <c r="E2026" s="112" t="b">
        <v>0</v>
      </c>
      <c r="F2026" s="112" t="b">
        <v>0</v>
      </c>
      <c r="G2026" s="112" t="b">
        <v>0</v>
      </c>
    </row>
    <row r="2027" spans="1:7" ht="15">
      <c r="A2027" s="112" t="s">
        <v>3678</v>
      </c>
      <c r="B2027" s="112">
        <v>3</v>
      </c>
      <c r="C2027" s="117">
        <v>0.0012673446723466051</v>
      </c>
      <c r="D2027" s="112" t="s">
        <v>3043</v>
      </c>
      <c r="E2027" s="112" t="b">
        <v>0</v>
      </c>
      <c r="F2027" s="112" t="b">
        <v>0</v>
      </c>
      <c r="G2027" s="112" t="b">
        <v>0</v>
      </c>
    </row>
    <row r="2028" spans="1:7" ht="15">
      <c r="A2028" s="112" t="s">
        <v>3722</v>
      </c>
      <c r="B2028" s="112">
        <v>3</v>
      </c>
      <c r="C2028" s="117">
        <v>0.0019508994785352332</v>
      </c>
      <c r="D2028" s="112" t="s">
        <v>3043</v>
      </c>
      <c r="E2028" s="112" t="b">
        <v>0</v>
      </c>
      <c r="F2028" s="112" t="b">
        <v>0</v>
      </c>
      <c r="G2028" s="112" t="b">
        <v>0</v>
      </c>
    </row>
    <row r="2029" spans="1:7" ht="15">
      <c r="A2029" s="112" t="s">
        <v>3442</v>
      </c>
      <c r="B2029" s="112">
        <v>3</v>
      </c>
      <c r="C2029" s="117">
        <v>0.0012673446723466051</v>
      </c>
      <c r="D2029" s="112" t="s">
        <v>3043</v>
      </c>
      <c r="E2029" s="112" t="b">
        <v>0</v>
      </c>
      <c r="F2029" s="112" t="b">
        <v>0</v>
      </c>
      <c r="G2029" s="112" t="b">
        <v>0</v>
      </c>
    </row>
    <row r="2030" spans="1:7" ht="15">
      <c r="A2030" s="112" t="s">
        <v>3128</v>
      </c>
      <c r="B2030" s="112">
        <v>3</v>
      </c>
      <c r="C2030" s="117">
        <v>0.0019508994785352332</v>
      </c>
      <c r="D2030" s="112" t="s">
        <v>3043</v>
      </c>
      <c r="E2030" s="112" t="b">
        <v>0</v>
      </c>
      <c r="F2030" s="112" t="b">
        <v>0</v>
      </c>
      <c r="G2030" s="112" t="b">
        <v>0</v>
      </c>
    </row>
    <row r="2031" spans="1:7" ht="15">
      <c r="A2031" s="112" t="s">
        <v>3130</v>
      </c>
      <c r="B2031" s="112">
        <v>3</v>
      </c>
      <c r="C2031" s="117">
        <v>0.0019508994785352332</v>
      </c>
      <c r="D2031" s="112" t="s">
        <v>3043</v>
      </c>
      <c r="E2031" s="112" t="b">
        <v>0</v>
      </c>
      <c r="F2031" s="112" t="b">
        <v>0</v>
      </c>
      <c r="G2031" s="112" t="b">
        <v>0</v>
      </c>
    </row>
    <row r="2032" spans="1:7" ht="15">
      <c r="A2032" s="112" t="s">
        <v>3676</v>
      </c>
      <c r="B2032" s="112">
        <v>3</v>
      </c>
      <c r="C2032" s="117">
        <v>0.0015196244131140567</v>
      </c>
      <c r="D2032" s="112" t="s">
        <v>3043</v>
      </c>
      <c r="E2032" s="112" t="b">
        <v>0</v>
      </c>
      <c r="F2032" s="112" t="b">
        <v>0</v>
      </c>
      <c r="G2032" s="112" t="b">
        <v>0</v>
      </c>
    </row>
    <row r="2033" spans="1:7" ht="15">
      <c r="A2033" s="112" t="s">
        <v>3572</v>
      </c>
      <c r="B2033" s="112">
        <v>3</v>
      </c>
      <c r="C2033" s="117">
        <v>0.0015196244131140567</v>
      </c>
      <c r="D2033" s="112" t="s">
        <v>3043</v>
      </c>
      <c r="E2033" s="112" t="b">
        <v>0</v>
      </c>
      <c r="F2033" s="112" t="b">
        <v>0</v>
      </c>
      <c r="G2033" s="112" t="b">
        <v>0</v>
      </c>
    </row>
    <row r="2034" spans="1:7" ht="15">
      <c r="A2034" s="112" t="s">
        <v>3319</v>
      </c>
      <c r="B2034" s="112">
        <v>3</v>
      </c>
      <c r="C2034" s="117">
        <v>0.0012673446723466051</v>
      </c>
      <c r="D2034" s="112" t="s">
        <v>3043</v>
      </c>
      <c r="E2034" s="112" t="b">
        <v>0</v>
      </c>
      <c r="F2034" s="112" t="b">
        <v>0</v>
      </c>
      <c r="G2034" s="112" t="b">
        <v>0</v>
      </c>
    </row>
    <row r="2035" spans="1:7" ht="15">
      <c r="A2035" s="112" t="s">
        <v>3677</v>
      </c>
      <c r="B2035" s="112">
        <v>3</v>
      </c>
      <c r="C2035" s="117">
        <v>0.0019508994785352332</v>
      </c>
      <c r="D2035" s="112" t="s">
        <v>3043</v>
      </c>
      <c r="E2035" s="112" t="b">
        <v>0</v>
      </c>
      <c r="F2035" s="112" t="b">
        <v>0</v>
      </c>
      <c r="G2035" s="112" t="b">
        <v>0</v>
      </c>
    </row>
    <row r="2036" spans="1:7" ht="15">
      <c r="A2036" s="112" t="s">
        <v>3494</v>
      </c>
      <c r="B2036" s="112">
        <v>2</v>
      </c>
      <c r="C2036" s="117">
        <v>0.0013005996523568221</v>
      </c>
      <c r="D2036" s="112" t="s">
        <v>3043</v>
      </c>
      <c r="E2036" s="112" t="b">
        <v>0</v>
      </c>
      <c r="F2036" s="112" t="b">
        <v>0</v>
      </c>
      <c r="G2036" s="112" t="b">
        <v>0</v>
      </c>
    </row>
    <row r="2037" spans="1:7" ht="15">
      <c r="A2037" s="112" t="s">
        <v>4349</v>
      </c>
      <c r="B2037" s="112">
        <v>2</v>
      </c>
      <c r="C2037" s="117">
        <v>0.0010130829420760378</v>
      </c>
      <c r="D2037" s="112" t="s">
        <v>3043</v>
      </c>
      <c r="E2037" s="112" t="b">
        <v>0</v>
      </c>
      <c r="F2037" s="112" t="b">
        <v>0</v>
      </c>
      <c r="G2037" s="112" t="b">
        <v>0</v>
      </c>
    </row>
    <row r="2038" spans="1:7" ht="15">
      <c r="A2038" s="112" t="s">
        <v>3408</v>
      </c>
      <c r="B2038" s="112">
        <v>2</v>
      </c>
      <c r="C2038" s="117">
        <v>0.0010130829420760378</v>
      </c>
      <c r="D2038" s="112" t="s">
        <v>3043</v>
      </c>
      <c r="E2038" s="112" t="b">
        <v>0</v>
      </c>
      <c r="F2038" s="112" t="b">
        <v>0</v>
      </c>
      <c r="G2038" s="112" t="b">
        <v>0</v>
      </c>
    </row>
    <row r="2039" spans="1:7" ht="15">
      <c r="A2039" s="112" t="s">
        <v>3161</v>
      </c>
      <c r="B2039" s="112">
        <v>2</v>
      </c>
      <c r="C2039" s="117">
        <v>0.0010130829420760378</v>
      </c>
      <c r="D2039" s="112" t="s">
        <v>3043</v>
      </c>
      <c r="E2039" s="112" t="b">
        <v>0</v>
      </c>
      <c r="F2039" s="112" t="b">
        <v>0</v>
      </c>
      <c r="G2039" s="112" t="b">
        <v>0</v>
      </c>
    </row>
    <row r="2040" spans="1:7" ht="15">
      <c r="A2040" s="112" t="s">
        <v>4446</v>
      </c>
      <c r="B2040" s="112">
        <v>2</v>
      </c>
      <c r="C2040" s="117">
        <v>0.0010130829420760378</v>
      </c>
      <c r="D2040" s="112" t="s">
        <v>3043</v>
      </c>
      <c r="E2040" s="112" t="b">
        <v>0</v>
      </c>
      <c r="F2040" s="112" t="b">
        <v>0</v>
      </c>
      <c r="G2040" s="112" t="b">
        <v>0</v>
      </c>
    </row>
    <row r="2041" spans="1:7" ht="15">
      <c r="A2041" s="112" t="s">
        <v>3617</v>
      </c>
      <c r="B2041" s="112">
        <v>2</v>
      </c>
      <c r="C2041" s="117">
        <v>0.0010130829420760378</v>
      </c>
      <c r="D2041" s="112" t="s">
        <v>3043</v>
      </c>
      <c r="E2041" s="112" t="b">
        <v>0</v>
      </c>
      <c r="F2041" s="112" t="b">
        <v>0</v>
      </c>
      <c r="G2041" s="112" t="b">
        <v>0</v>
      </c>
    </row>
    <row r="2042" spans="1:7" ht="15">
      <c r="A2042" s="112" t="s">
        <v>3296</v>
      </c>
      <c r="B2042" s="112">
        <v>2</v>
      </c>
      <c r="C2042" s="117">
        <v>0.0010130829420760378</v>
      </c>
      <c r="D2042" s="112" t="s">
        <v>3043</v>
      </c>
      <c r="E2042" s="112" t="b">
        <v>0</v>
      </c>
      <c r="F2042" s="112" t="b">
        <v>0</v>
      </c>
      <c r="G2042" s="112" t="b">
        <v>0</v>
      </c>
    </row>
    <row r="2043" spans="1:7" ht="15">
      <c r="A2043" s="112" t="s">
        <v>3212</v>
      </c>
      <c r="B2043" s="112">
        <v>2</v>
      </c>
      <c r="C2043" s="117">
        <v>0.0010130829420760378</v>
      </c>
      <c r="D2043" s="112" t="s">
        <v>3043</v>
      </c>
      <c r="E2043" s="112" t="b">
        <v>0</v>
      </c>
      <c r="F2043" s="112" t="b">
        <v>0</v>
      </c>
      <c r="G2043" s="112" t="b">
        <v>0</v>
      </c>
    </row>
    <row r="2044" spans="1:7" ht="15">
      <c r="A2044" s="112" t="s">
        <v>3935</v>
      </c>
      <c r="B2044" s="112">
        <v>2</v>
      </c>
      <c r="C2044" s="117">
        <v>0.0010130829420760378</v>
      </c>
      <c r="D2044" s="112" t="s">
        <v>3043</v>
      </c>
      <c r="E2044" s="112" t="b">
        <v>0</v>
      </c>
      <c r="F2044" s="112" t="b">
        <v>0</v>
      </c>
      <c r="G2044" s="112" t="b">
        <v>0</v>
      </c>
    </row>
    <row r="2045" spans="1:7" ht="15">
      <c r="A2045" s="112" t="s">
        <v>3224</v>
      </c>
      <c r="B2045" s="112">
        <v>2</v>
      </c>
      <c r="C2045" s="117">
        <v>0.0010130829420760378</v>
      </c>
      <c r="D2045" s="112" t="s">
        <v>3043</v>
      </c>
      <c r="E2045" s="112" t="b">
        <v>0</v>
      </c>
      <c r="F2045" s="112" t="b">
        <v>0</v>
      </c>
      <c r="G2045" s="112" t="b">
        <v>0</v>
      </c>
    </row>
    <row r="2046" spans="1:7" ht="15">
      <c r="A2046" s="112" t="s">
        <v>3936</v>
      </c>
      <c r="B2046" s="112">
        <v>2</v>
      </c>
      <c r="C2046" s="117">
        <v>0.0010130829420760378</v>
      </c>
      <c r="D2046" s="112" t="s">
        <v>3043</v>
      </c>
      <c r="E2046" s="112" t="b">
        <v>0</v>
      </c>
      <c r="F2046" s="112" t="b">
        <v>0</v>
      </c>
      <c r="G2046" s="112" t="b">
        <v>0</v>
      </c>
    </row>
    <row r="2047" spans="1:7" ht="15">
      <c r="A2047" s="112" t="s">
        <v>3937</v>
      </c>
      <c r="B2047" s="112">
        <v>2</v>
      </c>
      <c r="C2047" s="117">
        <v>0.0010130829420760378</v>
      </c>
      <c r="D2047" s="112" t="s">
        <v>3043</v>
      </c>
      <c r="E2047" s="112" t="b">
        <v>0</v>
      </c>
      <c r="F2047" s="112" t="b">
        <v>0</v>
      </c>
      <c r="G2047" s="112" t="b">
        <v>0</v>
      </c>
    </row>
    <row r="2048" spans="1:7" ht="15">
      <c r="A2048" s="112" t="s">
        <v>3360</v>
      </c>
      <c r="B2048" s="112">
        <v>2</v>
      </c>
      <c r="C2048" s="117">
        <v>0.0010130829420760378</v>
      </c>
      <c r="D2048" s="112" t="s">
        <v>3043</v>
      </c>
      <c r="E2048" s="112" t="b">
        <v>0</v>
      </c>
      <c r="F2048" s="112" t="b">
        <v>0</v>
      </c>
      <c r="G2048" s="112" t="b">
        <v>0</v>
      </c>
    </row>
    <row r="2049" spans="1:7" ht="15">
      <c r="A2049" s="112" t="s">
        <v>3938</v>
      </c>
      <c r="B2049" s="112">
        <v>2</v>
      </c>
      <c r="C2049" s="117">
        <v>0.0010130829420760378</v>
      </c>
      <c r="D2049" s="112" t="s">
        <v>3043</v>
      </c>
      <c r="E2049" s="112" t="b">
        <v>0</v>
      </c>
      <c r="F2049" s="112" t="b">
        <v>0</v>
      </c>
      <c r="G2049" s="112" t="b">
        <v>0</v>
      </c>
    </row>
    <row r="2050" spans="1:7" ht="15">
      <c r="A2050" s="112" t="s">
        <v>3716</v>
      </c>
      <c r="B2050" s="112">
        <v>2</v>
      </c>
      <c r="C2050" s="117">
        <v>0.0010130829420760378</v>
      </c>
      <c r="D2050" s="112" t="s">
        <v>3043</v>
      </c>
      <c r="E2050" s="112" t="b">
        <v>0</v>
      </c>
      <c r="F2050" s="112" t="b">
        <v>0</v>
      </c>
      <c r="G2050" s="112" t="b">
        <v>0</v>
      </c>
    </row>
    <row r="2051" spans="1:7" ht="15">
      <c r="A2051" s="112" t="s">
        <v>3939</v>
      </c>
      <c r="B2051" s="112">
        <v>2</v>
      </c>
      <c r="C2051" s="117">
        <v>0.0010130829420760378</v>
      </c>
      <c r="D2051" s="112" t="s">
        <v>3043</v>
      </c>
      <c r="E2051" s="112" t="b">
        <v>1</v>
      </c>
      <c r="F2051" s="112" t="b">
        <v>0</v>
      </c>
      <c r="G2051" s="112" t="b">
        <v>0</v>
      </c>
    </row>
    <row r="2052" spans="1:7" ht="15">
      <c r="A2052" s="112" t="s">
        <v>3607</v>
      </c>
      <c r="B2052" s="112">
        <v>2</v>
      </c>
      <c r="C2052" s="117">
        <v>0.0010130829420760378</v>
      </c>
      <c r="D2052" s="112" t="s">
        <v>3043</v>
      </c>
      <c r="E2052" s="112" t="b">
        <v>0</v>
      </c>
      <c r="F2052" s="112" t="b">
        <v>0</v>
      </c>
      <c r="G2052" s="112" t="b">
        <v>0</v>
      </c>
    </row>
    <row r="2053" spans="1:7" ht="15">
      <c r="A2053" s="112" t="s">
        <v>3608</v>
      </c>
      <c r="B2053" s="112">
        <v>2</v>
      </c>
      <c r="C2053" s="117">
        <v>0.0010130829420760378</v>
      </c>
      <c r="D2053" s="112" t="s">
        <v>3043</v>
      </c>
      <c r="E2053" s="112" t="b">
        <v>0</v>
      </c>
      <c r="F2053" s="112" t="b">
        <v>0</v>
      </c>
      <c r="G2053" s="112" t="b">
        <v>0</v>
      </c>
    </row>
    <row r="2054" spans="1:7" ht="15">
      <c r="A2054" s="112" t="s">
        <v>3717</v>
      </c>
      <c r="B2054" s="112">
        <v>2</v>
      </c>
      <c r="C2054" s="117">
        <v>0.0010130829420760378</v>
      </c>
      <c r="D2054" s="112" t="s">
        <v>3043</v>
      </c>
      <c r="E2054" s="112" t="b">
        <v>0</v>
      </c>
      <c r="F2054" s="112" t="b">
        <v>0</v>
      </c>
      <c r="G2054" s="112" t="b">
        <v>0</v>
      </c>
    </row>
    <row r="2055" spans="1:7" ht="15">
      <c r="A2055" s="112" t="s">
        <v>3485</v>
      </c>
      <c r="B2055" s="112">
        <v>2</v>
      </c>
      <c r="C2055" s="117">
        <v>0.0010130829420760378</v>
      </c>
      <c r="D2055" s="112" t="s">
        <v>3043</v>
      </c>
      <c r="E2055" s="112" t="b">
        <v>1</v>
      </c>
      <c r="F2055" s="112" t="b">
        <v>0</v>
      </c>
      <c r="G2055" s="112" t="b">
        <v>0</v>
      </c>
    </row>
    <row r="2056" spans="1:7" ht="15">
      <c r="A2056" s="112" t="s">
        <v>3718</v>
      </c>
      <c r="B2056" s="112">
        <v>2</v>
      </c>
      <c r="C2056" s="117">
        <v>0.0010130829420760378</v>
      </c>
      <c r="D2056" s="112" t="s">
        <v>3043</v>
      </c>
      <c r="E2056" s="112" t="b">
        <v>0</v>
      </c>
      <c r="F2056" s="112" t="b">
        <v>0</v>
      </c>
      <c r="G2056" s="112" t="b">
        <v>0</v>
      </c>
    </row>
    <row r="2057" spans="1:7" ht="15">
      <c r="A2057" s="112" t="s">
        <v>3940</v>
      </c>
      <c r="B2057" s="112">
        <v>2</v>
      </c>
      <c r="C2057" s="117">
        <v>0.0010130829420760378</v>
      </c>
      <c r="D2057" s="112" t="s">
        <v>3043</v>
      </c>
      <c r="E2057" s="112" t="b">
        <v>0</v>
      </c>
      <c r="F2057" s="112" t="b">
        <v>0</v>
      </c>
      <c r="G2057" s="112" t="b">
        <v>0</v>
      </c>
    </row>
    <row r="2058" spans="1:7" ht="15">
      <c r="A2058" s="112" t="s">
        <v>3459</v>
      </c>
      <c r="B2058" s="112">
        <v>2</v>
      </c>
      <c r="C2058" s="117">
        <v>0.0010130829420760378</v>
      </c>
      <c r="D2058" s="112" t="s">
        <v>3043</v>
      </c>
      <c r="E2058" s="112" t="b">
        <v>0</v>
      </c>
      <c r="F2058" s="112" t="b">
        <v>0</v>
      </c>
      <c r="G2058" s="112" t="b">
        <v>0</v>
      </c>
    </row>
    <row r="2059" spans="1:7" ht="15">
      <c r="A2059" s="112" t="s">
        <v>3941</v>
      </c>
      <c r="B2059" s="112">
        <v>2</v>
      </c>
      <c r="C2059" s="117">
        <v>0.0010130829420760378</v>
      </c>
      <c r="D2059" s="112" t="s">
        <v>3043</v>
      </c>
      <c r="E2059" s="112" t="b">
        <v>0</v>
      </c>
      <c r="F2059" s="112" t="b">
        <v>0</v>
      </c>
      <c r="G2059" s="112" t="b">
        <v>0</v>
      </c>
    </row>
    <row r="2060" spans="1:7" ht="15">
      <c r="A2060" s="112" t="s">
        <v>3942</v>
      </c>
      <c r="B2060" s="112">
        <v>2</v>
      </c>
      <c r="C2060" s="117">
        <v>0.0010130829420760378</v>
      </c>
      <c r="D2060" s="112" t="s">
        <v>3043</v>
      </c>
      <c r="E2060" s="112" t="b">
        <v>0</v>
      </c>
      <c r="F2060" s="112" t="b">
        <v>1</v>
      </c>
      <c r="G2060" s="112" t="b">
        <v>0</v>
      </c>
    </row>
    <row r="2061" spans="1:7" ht="15">
      <c r="A2061" s="112" t="s">
        <v>3943</v>
      </c>
      <c r="B2061" s="112">
        <v>2</v>
      </c>
      <c r="C2061" s="117">
        <v>0.0010130829420760378</v>
      </c>
      <c r="D2061" s="112" t="s">
        <v>3043</v>
      </c>
      <c r="E2061" s="112" t="b">
        <v>0</v>
      </c>
      <c r="F2061" s="112" t="b">
        <v>0</v>
      </c>
      <c r="G2061" s="112" t="b">
        <v>0</v>
      </c>
    </row>
    <row r="2062" spans="1:7" ht="15">
      <c r="A2062" s="112" t="s">
        <v>3944</v>
      </c>
      <c r="B2062" s="112">
        <v>2</v>
      </c>
      <c r="C2062" s="117">
        <v>0.0010130829420760378</v>
      </c>
      <c r="D2062" s="112" t="s">
        <v>3043</v>
      </c>
      <c r="E2062" s="112" t="b">
        <v>0</v>
      </c>
      <c r="F2062" s="112" t="b">
        <v>1</v>
      </c>
      <c r="G2062" s="112" t="b">
        <v>0</v>
      </c>
    </row>
    <row r="2063" spans="1:7" ht="15">
      <c r="A2063" s="112" t="s">
        <v>3945</v>
      </c>
      <c r="B2063" s="112">
        <v>2</v>
      </c>
      <c r="C2063" s="117">
        <v>0.0010130829420760378</v>
      </c>
      <c r="D2063" s="112" t="s">
        <v>3043</v>
      </c>
      <c r="E2063" s="112" t="b">
        <v>0</v>
      </c>
      <c r="F2063" s="112" t="b">
        <v>0</v>
      </c>
      <c r="G2063" s="112" t="b">
        <v>0</v>
      </c>
    </row>
    <row r="2064" spans="1:7" ht="15">
      <c r="A2064" s="112" t="s">
        <v>3946</v>
      </c>
      <c r="B2064" s="112">
        <v>2</v>
      </c>
      <c r="C2064" s="117">
        <v>0.0010130829420760378</v>
      </c>
      <c r="D2064" s="112" t="s">
        <v>3043</v>
      </c>
      <c r="E2064" s="112" t="b">
        <v>0</v>
      </c>
      <c r="F2064" s="112" t="b">
        <v>0</v>
      </c>
      <c r="G2064" s="112" t="b">
        <v>0</v>
      </c>
    </row>
    <row r="2065" spans="1:7" ht="15">
      <c r="A2065" s="112" t="s">
        <v>3947</v>
      </c>
      <c r="B2065" s="112">
        <v>2</v>
      </c>
      <c r="C2065" s="117">
        <v>0.0010130829420760378</v>
      </c>
      <c r="D2065" s="112" t="s">
        <v>3043</v>
      </c>
      <c r="E2065" s="112" t="b">
        <v>0</v>
      </c>
      <c r="F2065" s="112" t="b">
        <v>0</v>
      </c>
      <c r="G2065" s="112" t="b">
        <v>0</v>
      </c>
    </row>
    <row r="2066" spans="1:7" ht="15">
      <c r="A2066" s="112" t="s">
        <v>3948</v>
      </c>
      <c r="B2066" s="112">
        <v>2</v>
      </c>
      <c r="C2066" s="117">
        <v>0.0010130829420760378</v>
      </c>
      <c r="D2066" s="112" t="s">
        <v>3043</v>
      </c>
      <c r="E2066" s="112" t="b">
        <v>0</v>
      </c>
      <c r="F2066" s="112" t="b">
        <v>0</v>
      </c>
      <c r="G2066" s="112" t="b">
        <v>0</v>
      </c>
    </row>
    <row r="2067" spans="1:7" ht="15">
      <c r="A2067" s="112" t="s">
        <v>3949</v>
      </c>
      <c r="B2067" s="112">
        <v>2</v>
      </c>
      <c r="C2067" s="117">
        <v>0.0010130829420760378</v>
      </c>
      <c r="D2067" s="112" t="s">
        <v>3043</v>
      </c>
      <c r="E2067" s="112" t="b">
        <v>1</v>
      </c>
      <c r="F2067" s="112" t="b">
        <v>0</v>
      </c>
      <c r="G2067" s="112" t="b">
        <v>0</v>
      </c>
    </row>
    <row r="2068" spans="1:7" ht="15">
      <c r="A2068" s="112" t="s">
        <v>3950</v>
      </c>
      <c r="B2068" s="112">
        <v>2</v>
      </c>
      <c r="C2068" s="117">
        <v>0.0010130829420760378</v>
      </c>
      <c r="D2068" s="112" t="s">
        <v>3043</v>
      </c>
      <c r="E2068" s="112" t="b">
        <v>0</v>
      </c>
      <c r="F2068" s="112" t="b">
        <v>0</v>
      </c>
      <c r="G2068" s="112" t="b">
        <v>0</v>
      </c>
    </row>
    <row r="2069" spans="1:7" ht="15">
      <c r="A2069" s="112" t="s">
        <v>3951</v>
      </c>
      <c r="B2069" s="112">
        <v>2</v>
      </c>
      <c r="C2069" s="117">
        <v>0.0010130829420760378</v>
      </c>
      <c r="D2069" s="112" t="s">
        <v>3043</v>
      </c>
      <c r="E2069" s="112" t="b">
        <v>0</v>
      </c>
      <c r="F2069" s="112" t="b">
        <v>0</v>
      </c>
      <c r="G2069" s="112" t="b">
        <v>0</v>
      </c>
    </row>
    <row r="2070" spans="1:7" ht="15">
      <c r="A2070" s="112" t="s">
        <v>3952</v>
      </c>
      <c r="B2070" s="112">
        <v>2</v>
      </c>
      <c r="C2070" s="117">
        <v>0.0010130829420760378</v>
      </c>
      <c r="D2070" s="112" t="s">
        <v>3043</v>
      </c>
      <c r="E2070" s="112" t="b">
        <v>0</v>
      </c>
      <c r="F2070" s="112" t="b">
        <v>0</v>
      </c>
      <c r="G2070" s="112" t="b">
        <v>0</v>
      </c>
    </row>
    <row r="2071" spans="1:7" ht="15">
      <c r="A2071" s="112" t="s">
        <v>3419</v>
      </c>
      <c r="B2071" s="112">
        <v>2</v>
      </c>
      <c r="C2071" s="117">
        <v>0.0010130829420760378</v>
      </c>
      <c r="D2071" s="112" t="s">
        <v>3043</v>
      </c>
      <c r="E2071" s="112" t="b">
        <v>0</v>
      </c>
      <c r="F2071" s="112" t="b">
        <v>0</v>
      </c>
      <c r="G2071" s="112" t="b">
        <v>0</v>
      </c>
    </row>
    <row r="2072" spans="1:7" ht="15">
      <c r="A2072" s="112" t="s">
        <v>3953</v>
      </c>
      <c r="B2072" s="112">
        <v>2</v>
      </c>
      <c r="C2072" s="117">
        <v>0.0010130829420760378</v>
      </c>
      <c r="D2072" s="112" t="s">
        <v>3043</v>
      </c>
      <c r="E2072" s="112" t="b">
        <v>0</v>
      </c>
      <c r="F2072" s="112" t="b">
        <v>1</v>
      </c>
      <c r="G2072" s="112" t="b">
        <v>0</v>
      </c>
    </row>
    <row r="2073" spans="1:7" ht="15">
      <c r="A2073" s="112" t="s">
        <v>3719</v>
      </c>
      <c r="B2073" s="112">
        <v>2</v>
      </c>
      <c r="C2073" s="117">
        <v>0.0010130829420760378</v>
      </c>
      <c r="D2073" s="112" t="s">
        <v>3043</v>
      </c>
      <c r="E2073" s="112" t="b">
        <v>0</v>
      </c>
      <c r="F2073" s="112" t="b">
        <v>0</v>
      </c>
      <c r="G2073" s="112" t="b">
        <v>0</v>
      </c>
    </row>
    <row r="2074" spans="1:7" ht="15">
      <c r="A2074" s="112" t="s">
        <v>3588</v>
      </c>
      <c r="B2074" s="112">
        <v>2</v>
      </c>
      <c r="C2074" s="117">
        <v>0.0010130829420760378</v>
      </c>
      <c r="D2074" s="112" t="s">
        <v>3043</v>
      </c>
      <c r="E2074" s="112" t="b">
        <v>0</v>
      </c>
      <c r="F2074" s="112" t="b">
        <v>1</v>
      </c>
      <c r="G2074" s="112" t="b">
        <v>0</v>
      </c>
    </row>
    <row r="2075" spans="1:7" ht="15">
      <c r="A2075" s="112" t="s">
        <v>3954</v>
      </c>
      <c r="B2075" s="112">
        <v>2</v>
      </c>
      <c r="C2075" s="117">
        <v>0.0010130829420760378</v>
      </c>
      <c r="D2075" s="112" t="s">
        <v>3043</v>
      </c>
      <c r="E2075" s="112" t="b">
        <v>0</v>
      </c>
      <c r="F2075" s="112" t="b">
        <v>0</v>
      </c>
      <c r="G2075" s="112" t="b">
        <v>0</v>
      </c>
    </row>
    <row r="2076" spans="1:7" ht="15">
      <c r="A2076" s="112" t="s">
        <v>3955</v>
      </c>
      <c r="B2076" s="112">
        <v>2</v>
      </c>
      <c r="C2076" s="117">
        <v>0.0010130829420760378</v>
      </c>
      <c r="D2076" s="112" t="s">
        <v>3043</v>
      </c>
      <c r="E2076" s="112" t="b">
        <v>0</v>
      </c>
      <c r="F2076" s="112" t="b">
        <v>0</v>
      </c>
      <c r="G2076" s="112" t="b">
        <v>0</v>
      </c>
    </row>
    <row r="2077" spans="1:7" ht="15">
      <c r="A2077" s="112" t="s">
        <v>3956</v>
      </c>
      <c r="B2077" s="112">
        <v>2</v>
      </c>
      <c r="C2077" s="117">
        <v>0.0010130829420760378</v>
      </c>
      <c r="D2077" s="112" t="s">
        <v>3043</v>
      </c>
      <c r="E2077" s="112" t="b">
        <v>0</v>
      </c>
      <c r="F2077" s="112" t="b">
        <v>0</v>
      </c>
      <c r="G2077" s="112" t="b">
        <v>0</v>
      </c>
    </row>
    <row r="2078" spans="1:7" ht="15">
      <c r="A2078" s="112" t="s">
        <v>3957</v>
      </c>
      <c r="B2078" s="112">
        <v>2</v>
      </c>
      <c r="C2078" s="117">
        <v>0.0010130829420760378</v>
      </c>
      <c r="D2078" s="112" t="s">
        <v>3043</v>
      </c>
      <c r="E2078" s="112" t="b">
        <v>0</v>
      </c>
      <c r="F2078" s="112" t="b">
        <v>0</v>
      </c>
      <c r="G2078" s="112" t="b">
        <v>0</v>
      </c>
    </row>
    <row r="2079" spans="1:7" ht="15">
      <c r="A2079" s="112" t="s">
        <v>3958</v>
      </c>
      <c r="B2079" s="112">
        <v>2</v>
      </c>
      <c r="C2079" s="117">
        <v>0.0010130829420760378</v>
      </c>
      <c r="D2079" s="112" t="s">
        <v>3043</v>
      </c>
      <c r="E2079" s="112" t="b">
        <v>0</v>
      </c>
      <c r="F2079" s="112" t="b">
        <v>0</v>
      </c>
      <c r="G2079" s="112" t="b">
        <v>0</v>
      </c>
    </row>
    <row r="2080" spans="1:7" ht="15">
      <c r="A2080" s="112" t="s">
        <v>3720</v>
      </c>
      <c r="B2080" s="112">
        <v>2</v>
      </c>
      <c r="C2080" s="117">
        <v>0.0010130829420760378</v>
      </c>
      <c r="D2080" s="112" t="s">
        <v>3043</v>
      </c>
      <c r="E2080" s="112" t="b">
        <v>0</v>
      </c>
      <c r="F2080" s="112" t="b">
        <v>0</v>
      </c>
      <c r="G2080" s="112" t="b">
        <v>0</v>
      </c>
    </row>
    <row r="2081" spans="1:7" ht="15">
      <c r="A2081" s="112" t="s">
        <v>3529</v>
      </c>
      <c r="B2081" s="112">
        <v>2</v>
      </c>
      <c r="C2081" s="117">
        <v>0.0010130829420760378</v>
      </c>
      <c r="D2081" s="112" t="s">
        <v>3043</v>
      </c>
      <c r="E2081" s="112" t="b">
        <v>0</v>
      </c>
      <c r="F2081" s="112" t="b">
        <v>0</v>
      </c>
      <c r="G2081" s="112" t="b">
        <v>0</v>
      </c>
    </row>
    <row r="2082" spans="1:7" ht="15">
      <c r="A2082" s="112" t="s">
        <v>3626</v>
      </c>
      <c r="B2082" s="112">
        <v>2</v>
      </c>
      <c r="C2082" s="117">
        <v>0.0010130829420760378</v>
      </c>
      <c r="D2082" s="112" t="s">
        <v>3043</v>
      </c>
      <c r="E2082" s="112" t="b">
        <v>0</v>
      </c>
      <c r="F2082" s="112" t="b">
        <v>0</v>
      </c>
      <c r="G2082" s="112" t="b">
        <v>0</v>
      </c>
    </row>
    <row r="2083" spans="1:7" ht="15">
      <c r="A2083" s="112" t="s">
        <v>3959</v>
      </c>
      <c r="B2083" s="112">
        <v>2</v>
      </c>
      <c r="C2083" s="117">
        <v>0.0010130829420760378</v>
      </c>
      <c r="D2083" s="112" t="s">
        <v>3043</v>
      </c>
      <c r="E2083" s="112" t="b">
        <v>0</v>
      </c>
      <c r="F2083" s="112" t="b">
        <v>0</v>
      </c>
      <c r="G2083" s="112" t="b">
        <v>0</v>
      </c>
    </row>
    <row r="2084" spans="1:7" ht="15">
      <c r="A2084" s="112" t="s">
        <v>3960</v>
      </c>
      <c r="B2084" s="112">
        <v>2</v>
      </c>
      <c r="C2084" s="117">
        <v>0.0010130829420760378</v>
      </c>
      <c r="D2084" s="112" t="s">
        <v>3043</v>
      </c>
      <c r="E2084" s="112" t="b">
        <v>0</v>
      </c>
      <c r="F2084" s="112" t="b">
        <v>0</v>
      </c>
      <c r="G2084" s="112" t="b">
        <v>0</v>
      </c>
    </row>
    <row r="2085" spans="1:7" ht="15">
      <c r="A2085" s="112" t="s">
        <v>3961</v>
      </c>
      <c r="B2085" s="112">
        <v>2</v>
      </c>
      <c r="C2085" s="117">
        <v>0.0010130829420760378</v>
      </c>
      <c r="D2085" s="112" t="s">
        <v>3043</v>
      </c>
      <c r="E2085" s="112" t="b">
        <v>0</v>
      </c>
      <c r="F2085" s="112" t="b">
        <v>0</v>
      </c>
      <c r="G2085" s="112" t="b">
        <v>0</v>
      </c>
    </row>
    <row r="2086" spans="1:7" ht="15">
      <c r="A2086" s="112" t="s">
        <v>3962</v>
      </c>
      <c r="B2086" s="112">
        <v>2</v>
      </c>
      <c r="C2086" s="117">
        <v>0.0010130829420760378</v>
      </c>
      <c r="D2086" s="112" t="s">
        <v>3043</v>
      </c>
      <c r="E2086" s="112" t="b">
        <v>0</v>
      </c>
      <c r="F2086" s="112" t="b">
        <v>0</v>
      </c>
      <c r="G2086" s="112" t="b">
        <v>0</v>
      </c>
    </row>
    <row r="2087" spans="1:7" ht="15">
      <c r="A2087" s="112" t="s">
        <v>3963</v>
      </c>
      <c r="B2087" s="112">
        <v>2</v>
      </c>
      <c r="C2087" s="117">
        <v>0.0010130829420760378</v>
      </c>
      <c r="D2087" s="112" t="s">
        <v>3043</v>
      </c>
      <c r="E2087" s="112" t="b">
        <v>0</v>
      </c>
      <c r="F2087" s="112" t="b">
        <v>0</v>
      </c>
      <c r="G2087" s="112" t="b">
        <v>0</v>
      </c>
    </row>
    <row r="2088" spans="1:7" ht="15">
      <c r="A2088" s="112" t="s">
        <v>3964</v>
      </c>
      <c r="B2088" s="112">
        <v>2</v>
      </c>
      <c r="C2088" s="117">
        <v>0.0010130829420760378</v>
      </c>
      <c r="D2088" s="112" t="s">
        <v>3043</v>
      </c>
      <c r="E2088" s="112" t="b">
        <v>0</v>
      </c>
      <c r="F2088" s="112" t="b">
        <v>0</v>
      </c>
      <c r="G2088" s="112" t="b">
        <v>0</v>
      </c>
    </row>
    <row r="2089" spans="1:7" ht="15">
      <c r="A2089" s="112" t="s">
        <v>3965</v>
      </c>
      <c r="B2089" s="112">
        <v>2</v>
      </c>
      <c r="C2089" s="117">
        <v>0.0010130829420760378</v>
      </c>
      <c r="D2089" s="112" t="s">
        <v>3043</v>
      </c>
      <c r="E2089" s="112" t="b">
        <v>0</v>
      </c>
      <c r="F2089" s="112" t="b">
        <v>0</v>
      </c>
      <c r="G2089" s="112" t="b">
        <v>0</v>
      </c>
    </row>
    <row r="2090" spans="1:7" ht="15">
      <c r="A2090" s="112" t="s">
        <v>3966</v>
      </c>
      <c r="B2090" s="112">
        <v>2</v>
      </c>
      <c r="C2090" s="117">
        <v>0.0010130829420760378</v>
      </c>
      <c r="D2090" s="112" t="s">
        <v>3043</v>
      </c>
      <c r="E2090" s="112" t="b">
        <v>0</v>
      </c>
      <c r="F2090" s="112" t="b">
        <v>0</v>
      </c>
      <c r="G2090" s="112" t="b">
        <v>0</v>
      </c>
    </row>
    <row r="2091" spans="1:7" ht="15">
      <c r="A2091" s="112" t="s">
        <v>3967</v>
      </c>
      <c r="B2091" s="112">
        <v>2</v>
      </c>
      <c r="C2091" s="117">
        <v>0.0010130829420760378</v>
      </c>
      <c r="D2091" s="112" t="s">
        <v>3043</v>
      </c>
      <c r="E2091" s="112" t="b">
        <v>0</v>
      </c>
      <c r="F2091" s="112" t="b">
        <v>0</v>
      </c>
      <c r="G2091" s="112" t="b">
        <v>0</v>
      </c>
    </row>
    <row r="2092" spans="1:7" ht="15">
      <c r="A2092" s="112" t="s">
        <v>3968</v>
      </c>
      <c r="B2092" s="112">
        <v>2</v>
      </c>
      <c r="C2092" s="117">
        <v>0.0010130829420760378</v>
      </c>
      <c r="D2092" s="112" t="s">
        <v>3043</v>
      </c>
      <c r="E2092" s="112" t="b">
        <v>0</v>
      </c>
      <c r="F2092" s="112" t="b">
        <v>0</v>
      </c>
      <c r="G2092" s="112" t="b">
        <v>0</v>
      </c>
    </row>
    <row r="2093" spans="1:7" ht="15">
      <c r="A2093" s="112" t="s">
        <v>3969</v>
      </c>
      <c r="B2093" s="112">
        <v>2</v>
      </c>
      <c r="C2093" s="117">
        <v>0.0010130829420760378</v>
      </c>
      <c r="D2093" s="112" t="s">
        <v>3043</v>
      </c>
      <c r="E2093" s="112" t="b">
        <v>0</v>
      </c>
      <c r="F2093" s="112" t="b">
        <v>0</v>
      </c>
      <c r="G2093" s="112" t="b">
        <v>0</v>
      </c>
    </row>
    <row r="2094" spans="1:7" ht="15">
      <c r="A2094" s="112" t="s">
        <v>3970</v>
      </c>
      <c r="B2094" s="112">
        <v>2</v>
      </c>
      <c r="C2094" s="117">
        <v>0.0010130829420760378</v>
      </c>
      <c r="D2094" s="112" t="s">
        <v>3043</v>
      </c>
      <c r="E2094" s="112" t="b">
        <v>0</v>
      </c>
      <c r="F2094" s="112" t="b">
        <v>0</v>
      </c>
      <c r="G2094" s="112" t="b">
        <v>0</v>
      </c>
    </row>
    <row r="2095" spans="1:7" ht="15">
      <c r="A2095" s="112" t="s">
        <v>3971</v>
      </c>
      <c r="B2095" s="112">
        <v>2</v>
      </c>
      <c r="C2095" s="117">
        <v>0.0010130829420760378</v>
      </c>
      <c r="D2095" s="112" t="s">
        <v>3043</v>
      </c>
      <c r="E2095" s="112" t="b">
        <v>0</v>
      </c>
      <c r="F2095" s="112" t="b">
        <v>0</v>
      </c>
      <c r="G2095" s="112" t="b">
        <v>0</v>
      </c>
    </row>
    <row r="2096" spans="1:7" ht="15">
      <c r="A2096" s="112" t="s">
        <v>3972</v>
      </c>
      <c r="B2096" s="112">
        <v>2</v>
      </c>
      <c r="C2096" s="117">
        <v>0.0010130829420760378</v>
      </c>
      <c r="D2096" s="112" t="s">
        <v>3043</v>
      </c>
      <c r="E2096" s="112" t="b">
        <v>0</v>
      </c>
      <c r="F2096" s="112" t="b">
        <v>0</v>
      </c>
      <c r="G2096" s="112" t="b">
        <v>0</v>
      </c>
    </row>
    <row r="2097" spans="1:7" ht="15">
      <c r="A2097" s="112" t="s">
        <v>3973</v>
      </c>
      <c r="B2097" s="112">
        <v>2</v>
      </c>
      <c r="C2097" s="117">
        <v>0.0010130829420760378</v>
      </c>
      <c r="D2097" s="112" t="s">
        <v>3043</v>
      </c>
      <c r="E2097" s="112" t="b">
        <v>0</v>
      </c>
      <c r="F2097" s="112" t="b">
        <v>0</v>
      </c>
      <c r="G2097" s="112" t="b">
        <v>0</v>
      </c>
    </row>
    <row r="2098" spans="1:7" ht="15">
      <c r="A2098" s="112" t="s">
        <v>3974</v>
      </c>
      <c r="B2098" s="112">
        <v>2</v>
      </c>
      <c r="C2098" s="117">
        <v>0.0010130829420760378</v>
      </c>
      <c r="D2098" s="112" t="s">
        <v>3043</v>
      </c>
      <c r="E2098" s="112" t="b">
        <v>0</v>
      </c>
      <c r="F2098" s="112" t="b">
        <v>0</v>
      </c>
      <c r="G2098" s="112" t="b">
        <v>0</v>
      </c>
    </row>
    <row r="2099" spans="1:7" ht="15">
      <c r="A2099" s="112" t="s">
        <v>3340</v>
      </c>
      <c r="B2099" s="112">
        <v>2</v>
      </c>
      <c r="C2099" s="117">
        <v>0.0010130829420760378</v>
      </c>
      <c r="D2099" s="112" t="s">
        <v>3043</v>
      </c>
      <c r="E2099" s="112" t="b">
        <v>0</v>
      </c>
      <c r="F2099" s="112" t="b">
        <v>0</v>
      </c>
      <c r="G2099" s="112" t="b">
        <v>0</v>
      </c>
    </row>
    <row r="2100" spans="1:7" ht="15">
      <c r="A2100" s="112" t="s">
        <v>3975</v>
      </c>
      <c r="B2100" s="112">
        <v>2</v>
      </c>
      <c r="C2100" s="117">
        <v>0.0010130829420760378</v>
      </c>
      <c r="D2100" s="112" t="s">
        <v>3043</v>
      </c>
      <c r="E2100" s="112" t="b">
        <v>0</v>
      </c>
      <c r="F2100" s="112" t="b">
        <v>0</v>
      </c>
      <c r="G2100" s="112" t="b">
        <v>0</v>
      </c>
    </row>
    <row r="2101" spans="1:7" ht="15">
      <c r="A2101" s="112" t="s">
        <v>3976</v>
      </c>
      <c r="B2101" s="112">
        <v>2</v>
      </c>
      <c r="C2101" s="117">
        <v>0.0010130829420760378</v>
      </c>
      <c r="D2101" s="112" t="s">
        <v>3043</v>
      </c>
      <c r="E2101" s="112" t="b">
        <v>0</v>
      </c>
      <c r="F2101" s="112" t="b">
        <v>0</v>
      </c>
      <c r="G2101" s="112" t="b">
        <v>0</v>
      </c>
    </row>
    <row r="2102" spans="1:7" ht="15">
      <c r="A2102" s="112" t="s">
        <v>3977</v>
      </c>
      <c r="B2102" s="112">
        <v>2</v>
      </c>
      <c r="C2102" s="117">
        <v>0.0010130829420760378</v>
      </c>
      <c r="D2102" s="112" t="s">
        <v>3043</v>
      </c>
      <c r="E2102" s="112" t="b">
        <v>0</v>
      </c>
      <c r="F2102" s="112" t="b">
        <v>0</v>
      </c>
      <c r="G2102" s="112" t="b">
        <v>0</v>
      </c>
    </row>
    <row r="2103" spans="1:7" ht="15">
      <c r="A2103" s="112" t="s">
        <v>3978</v>
      </c>
      <c r="B2103" s="112">
        <v>2</v>
      </c>
      <c r="C2103" s="117">
        <v>0.0010130829420760378</v>
      </c>
      <c r="D2103" s="112" t="s">
        <v>3043</v>
      </c>
      <c r="E2103" s="112" t="b">
        <v>0</v>
      </c>
      <c r="F2103" s="112" t="b">
        <v>0</v>
      </c>
      <c r="G2103" s="112" t="b">
        <v>0</v>
      </c>
    </row>
    <row r="2104" spans="1:7" ht="15">
      <c r="A2104" s="112" t="s">
        <v>3979</v>
      </c>
      <c r="B2104" s="112">
        <v>2</v>
      </c>
      <c r="C2104" s="117">
        <v>0.0010130829420760378</v>
      </c>
      <c r="D2104" s="112" t="s">
        <v>3043</v>
      </c>
      <c r="E2104" s="112" t="b">
        <v>0</v>
      </c>
      <c r="F2104" s="112" t="b">
        <v>0</v>
      </c>
      <c r="G2104" s="112" t="b">
        <v>0</v>
      </c>
    </row>
    <row r="2105" spans="1:7" ht="15">
      <c r="A2105" s="112" t="s">
        <v>3980</v>
      </c>
      <c r="B2105" s="112">
        <v>2</v>
      </c>
      <c r="C2105" s="117">
        <v>0.0010130829420760378</v>
      </c>
      <c r="D2105" s="112" t="s">
        <v>3043</v>
      </c>
      <c r="E2105" s="112" t="b">
        <v>0</v>
      </c>
      <c r="F2105" s="112" t="b">
        <v>0</v>
      </c>
      <c r="G2105" s="112" t="b">
        <v>0</v>
      </c>
    </row>
    <row r="2106" spans="1:7" ht="15">
      <c r="A2106" s="112" t="s">
        <v>3981</v>
      </c>
      <c r="B2106" s="112">
        <v>2</v>
      </c>
      <c r="C2106" s="117">
        <v>0.0010130829420760378</v>
      </c>
      <c r="D2106" s="112" t="s">
        <v>3043</v>
      </c>
      <c r="E2106" s="112" t="b">
        <v>0</v>
      </c>
      <c r="F2106" s="112" t="b">
        <v>0</v>
      </c>
      <c r="G2106" s="112" t="b">
        <v>0</v>
      </c>
    </row>
    <row r="2107" spans="1:7" ht="15">
      <c r="A2107" s="112" t="s">
        <v>3463</v>
      </c>
      <c r="B2107" s="112">
        <v>2</v>
      </c>
      <c r="C2107" s="117">
        <v>0.0010130829420760378</v>
      </c>
      <c r="D2107" s="112" t="s">
        <v>3043</v>
      </c>
      <c r="E2107" s="112" t="b">
        <v>0</v>
      </c>
      <c r="F2107" s="112" t="b">
        <v>0</v>
      </c>
      <c r="G2107" s="112" t="b">
        <v>0</v>
      </c>
    </row>
    <row r="2108" spans="1:7" ht="15">
      <c r="A2108" s="112" t="s">
        <v>3982</v>
      </c>
      <c r="B2108" s="112">
        <v>2</v>
      </c>
      <c r="C2108" s="117">
        <v>0.0010130829420760378</v>
      </c>
      <c r="D2108" s="112" t="s">
        <v>3043</v>
      </c>
      <c r="E2108" s="112" t="b">
        <v>0</v>
      </c>
      <c r="F2108" s="112" t="b">
        <v>0</v>
      </c>
      <c r="G2108" s="112" t="b">
        <v>0</v>
      </c>
    </row>
    <row r="2109" spans="1:7" ht="15">
      <c r="A2109" s="112" t="s">
        <v>3983</v>
      </c>
      <c r="B2109" s="112">
        <v>2</v>
      </c>
      <c r="C2109" s="117">
        <v>0.0010130829420760378</v>
      </c>
      <c r="D2109" s="112" t="s">
        <v>3043</v>
      </c>
      <c r="E2109" s="112" t="b">
        <v>0</v>
      </c>
      <c r="F2109" s="112" t="b">
        <v>0</v>
      </c>
      <c r="G2109" s="112" t="b">
        <v>0</v>
      </c>
    </row>
    <row r="2110" spans="1:7" ht="15">
      <c r="A2110" s="112" t="s">
        <v>3984</v>
      </c>
      <c r="B2110" s="112">
        <v>2</v>
      </c>
      <c r="C2110" s="117">
        <v>0.0010130829420760378</v>
      </c>
      <c r="D2110" s="112" t="s">
        <v>3043</v>
      </c>
      <c r="E2110" s="112" t="b">
        <v>0</v>
      </c>
      <c r="F2110" s="112" t="b">
        <v>0</v>
      </c>
      <c r="G2110" s="112" t="b">
        <v>0</v>
      </c>
    </row>
    <row r="2111" spans="1:7" ht="15">
      <c r="A2111" s="112" t="s">
        <v>3985</v>
      </c>
      <c r="B2111" s="112">
        <v>2</v>
      </c>
      <c r="C2111" s="117">
        <v>0.0010130829420760378</v>
      </c>
      <c r="D2111" s="112" t="s">
        <v>3043</v>
      </c>
      <c r="E2111" s="112" t="b">
        <v>0</v>
      </c>
      <c r="F2111" s="112" t="b">
        <v>0</v>
      </c>
      <c r="G2111" s="112" t="b">
        <v>0</v>
      </c>
    </row>
    <row r="2112" spans="1:7" ht="15">
      <c r="A2112" s="112" t="s">
        <v>3986</v>
      </c>
      <c r="B2112" s="112">
        <v>2</v>
      </c>
      <c r="C2112" s="117">
        <v>0.0010130829420760378</v>
      </c>
      <c r="D2112" s="112" t="s">
        <v>3043</v>
      </c>
      <c r="E2112" s="112" t="b">
        <v>0</v>
      </c>
      <c r="F2112" s="112" t="b">
        <v>0</v>
      </c>
      <c r="G2112" s="112" t="b">
        <v>0</v>
      </c>
    </row>
    <row r="2113" spans="1:7" ht="15">
      <c r="A2113" s="112" t="s">
        <v>3987</v>
      </c>
      <c r="B2113" s="112">
        <v>2</v>
      </c>
      <c r="C2113" s="117">
        <v>0.0010130829420760378</v>
      </c>
      <c r="D2113" s="112" t="s">
        <v>3043</v>
      </c>
      <c r="E2113" s="112" t="b">
        <v>0</v>
      </c>
      <c r="F2113" s="112" t="b">
        <v>0</v>
      </c>
      <c r="G2113" s="112" t="b">
        <v>0</v>
      </c>
    </row>
    <row r="2114" spans="1:7" ht="15">
      <c r="A2114" s="112" t="s">
        <v>3988</v>
      </c>
      <c r="B2114" s="112">
        <v>2</v>
      </c>
      <c r="C2114" s="117">
        <v>0.0010130829420760378</v>
      </c>
      <c r="D2114" s="112" t="s">
        <v>3043</v>
      </c>
      <c r="E2114" s="112" t="b">
        <v>0</v>
      </c>
      <c r="F2114" s="112" t="b">
        <v>0</v>
      </c>
      <c r="G2114" s="112" t="b">
        <v>0</v>
      </c>
    </row>
    <row r="2115" spans="1:7" ht="15">
      <c r="A2115" s="112" t="s">
        <v>3989</v>
      </c>
      <c r="B2115" s="112">
        <v>2</v>
      </c>
      <c r="C2115" s="117">
        <v>0.0010130829420760378</v>
      </c>
      <c r="D2115" s="112" t="s">
        <v>3043</v>
      </c>
      <c r="E2115" s="112" t="b">
        <v>0</v>
      </c>
      <c r="F2115" s="112" t="b">
        <v>0</v>
      </c>
      <c r="G2115" s="112" t="b">
        <v>0</v>
      </c>
    </row>
    <row r="2116" spans="1:7" ht="15">
      <c r="A2116" s="112" t="s">
        <v>3990</v>
      </c>
      <c r="B2116" s="112">
        <v>2</v>
      </c>
      <c r="C2116" s="117">
        <v>0.0010130829420760378</v>
      </c>
      <c r="D2116" s="112" t="s">
        <v>3043</v>
      </c>
      <c r="E2116" s="112" t="b">
        <v>0</v>
      </c>
      <c r="F2116" s="112" t="b">
        <v>0</v>
      </c>
      <c r="G2116" s="112" t="b">
        <v>0</v>
      </c>
    </row>
    <row r="2117" spans="1:7" ht="15">
      <c r="A2117" s="112" t="s">
        <v>3991</v>
      </c>
      <c r="B2117" s="112">
        <v>2</v>
      </c>
      <c r="C2117" s="117">
        <v>0.0010130829420760378</v>
      </c>
      <c r="D2117" s="112" t="s">
        <v>3043</v>
      </c>
      <c r="E2117" s="112" t="b">
        <v>0</v>
      </c>
      <c r="F2117" s="112" t="b">
        <v>0</v>
      </c>
      <c r="G2117" s="112" t="b">
        <v>0</v>
      </c>
    </row>
    <row r="2118" spans="1:7" ht="15">
      <c r="A2118" s="112" t="s">
        <v>3992</v>
      </c>
      <c r="B2118" s="112">
        <v>2</v>
      </c>
      <c r="C2118" s="117">
        <v>0.0010130829420760378</v>
      </c>
      <c r="D2118" s="112" t="s">
        <v>3043</v>
      </c>
      <c r="E2118" s="112" t="b">
        <v>0</v>
      </c>
      <c r="F2118" s="112" t="b">
        <v>0</v>
      </c>
      <c r="G2118" s="112" t="b">
        <v>0</v>
      </c>
    </row>
    <row r="2119" spans="1:7" ht="15">
      <c r="A2119" s="112" t="s">
        <v>3993</v>
      </c>
      <c r="B2119" s="112">
        <v>2</v>
      </c>
      <c r="C2119" s="117">
        <v>0.0010130829420760378</v>
      </c>
      <c r="D2119" s="112" t="s">
        <v>3043</v>
      </c>
      <c r="E2119" s="112" t="b">
        <v>0</v>
      </c>
      <c r="F2119" s="112" t="b">
        <v>0</v>
      </c>
      <c r="G2119" s="112" t="b">
        <v>0</v>
      </c>
    </row>
    <row r="2120" spans="1:7" ht="15">
      <c r="A2120" s="112" t="s">
        <v>3994</v>
      </c>
      <c r="B2120" s="112">
        <v>2</v>
      </c>
      <c r="C2120" s="117">
        <v>0.0010130829420760378</v>
      </c>
      <c r="D2120" s="112" t="s">
        <v>3043</v>
      </c>
      <c r="E2120" s="112" t="b">
        <v>0</v>
      </c>
      <c r="F2120" s="112" t="b">
        <v>0</v>
      </c>
      <c r="G2120" s="112" t="b">
        <v>0</v>
      </c>
    </row>
    <row r="2121" spans="1:7" ht="15">
      <c r="A2121" s="112" t="s">
        <v>3995</v>
      </c>
      <c r="B2121" s="112">
        <v>2</v>
      </c>
      <c r="C2121" s="117">
        <v>0.0010130829420760378</v>
      </c>
      <c r="D2121" s="112" t="s">
        <v>3043</v>
      </c>
      <c r="E2121" s="112" t="b">
        <v>0</v>
      </c>
      <c r="F2121" s="112" t="b">
        <v>0</v>
      </c>
      <c r="G2121" s="112" t="b">
        <v>0</v>
      </c>
    </row>
    <row r="2122" spans="1:7" ht="15">
      <c r="A2122" s="112" t="s">
        <v>3996</v>
      </c>
      <c r="B2122" s="112">
        <v>2</v>
      </c>
      <c r="C2122" s="117">
        <v>0.0010130829420760378</v>
      </c>
      <c r="D2122" s="112" t="s">
        <v>3043</v>
      </c>
      <c r="E2122" s="112" t="b">
        <v>0</v>
      </c>
      <c r="F2122" s="112" t="b">
        <v>0</v>
      </c>
      <c r="G2122" s="112" t="b">
        <v>0</v>
      </c>
    </row>
    <row r="2123" spans="1:7" ht="15">
      <c r="A2123" s="112" t="s">
        <v>3997</v>
      </c>
      <c r="B2123" s="112">
        <v>2</v>
      </c>
      <c r="C2123" s="117">
        <v>0.0010130829420760378</v>
      </c>
      <c r="D2123" s="112" t="s">
        <v>3043</v>
      </c>
      <c r="E2123" s="112" t="b">
        <v>0</v>
      </c>
      <c r="F2123" s="112" t="b">
        <v>0</v>
      </c>
      <c r="G2123" s="112" t="b">
        <v>0</v>
      </c>
    </row>
    <row r="2124" spans="1:7" ht="15">
      <c r="A2124" s="112" t="s">
        <v>3998</v>
      </c>
      <c r="B2124" s="112">
        <v>2</v>
      </c>
      <c r="C2124" s="117">
        <v>0.0010130829420760378</v>
      </c>
      <c r="D2124" s="112" t="s">
        <v>3043</v>
      </c>
      <c r="E2124" s="112" t="b">
        <v>0</v>
      </c>
      <c r="F2124" s="112" t="b">
        <v>0</v>
      </c>
      <c r="G2124" s="112" t="b">
        <v>0</v>
      </c>
    </row>
    <row r="2125" spans="1:7" ht="15">
      <c r="A2125" s="112" t="s">
        <v>3999</v>
      </c>
      <c r="B2125" s="112">
        <v>2</v>
      </c>
      <c r="C2125" s="117">
        <v>0.0010130829420760378</v>
      </c>
      <c r="D2125" s="112" t="s">
        <v>3043</v>
      </c>
      <c r="E2125" s="112" t="b">
        <v>0</v>
      </c>
      <c r="F2125" s="112" t="b">
        <v>0</v>
      </c>
      <c r="G2125" s="112" t="b">
        <v>0</v>
      </c>
    </row>
    <row r="2126" spans="1:7" ht="15">
      <c r="A2126" s="112" t="s">
        <v>4000</v>
      </c>
      <c r="B2126" s="112">
        <v>2</v>
      </c>
      <c r="C2126" s="117">
        <v>0.0010130829420760378</v>
      </c>
      <c r="D2126" s="112" t="s">
        <v>3043</v>
      </c>
      <c r="E2126" s="112" t="b">
        <v>0</v>
      </c>
      <c r="F2126" s="112" t="b">
        <v>0</v>
      </c>
      <c r="G2126" s="112" t="b">
        <v>0</v>
      </c>
    </row>
    <row r="2127" spans="1:7" ht="15">
      <c r="A2127" s="112" t="s">
        <v>3523</v>
      </c>
      <c r="B2127" s="112">
        <v>2</v>
      </c>
      <c r="C2127" s="117">
        <v>0.0010130829420760378</v>
      </c>
      <c r="D2127" s="112" t="s">
        <v>3043</v>
      </c>
      <c r="E2127" s="112" t="b">
        <v>0</v>
      </c>
      <c r="F2127" s="112" t="b">
        <v>0</v>
      </c>
      <c r="G2127" s="112" t="b">
        <v>0</v>
      </c>
    </row>
    <row r="2128" spans="1:7" ht="15">
      <c r="A2128" s="112" t="s">
        <v>4001</v>
      </c>
      <c r="B2128" s="112">
        <v>2</v>
      </c>
      <c r="C2128" s="117">
        <v>0.0010130829420760378</v>
      </c>
      <c r="D2128" s="112" t="s">
        <v>3043</v>
      </c>
      <c r="E2128" s="112" t="b">
        <v>0</v>
      </c>
      <c r="F2128" s="112" t="b">
        <v>0</v>
      </c>
      <c r="G2128" s="112" t="b">
        <v>0</v>
      </c>
    </row>
    <row r="2129" spans="1:7" ht="15">
      <c r="A2129" s="112" t="s">
        <v>4002</v>
      </c>
      <c r="B2129" s="112">
        <v>2</v>
      </c>
      <c r="C2129" s="117">
        <v>0.0010130829420760378</v>
      </c>
      <c r="D2129" s="112" t="s">
        <v>3043</v>
      </c>
      <c r="E2129" s="112" t="b">
        <v>0</v>
      </c>
      <c r="F2129" s="112" t="b">
        <v>0</v>
      </c>
      <c r="G2129" s="112" t="b">
        <v>0</v>
      </c>
    </row>
    <row r="2130" spans="1:7" ht="15">
      <c r="A2130" s="112" t="s">
        <v>3721</v>
      </c>
      <c r="B2130" s="112">
        <v>2</v>
      </c>
      <c r="C2130" s="117">
        <v>0.0010130829420760378</v>
      </c>
      <c r="D2130" s="112" t="s">
        <v>3043</v>
      </c>
      <c r="E2130" s="112" t="b">
        <v>0</v>
      </c>
      <c r="F2130" s="112" t="b">
        <v>0</v>
      </c>
      <c r="G2130" s="112" t="b">
        <v>0</v>
      </c>
    </row>
    <row r="2131" spans="1:7" ht="15">
      <c r="A2131" s="112" t="s">
        <v>4003</v>
      </c>
      <c r="B2131" s="112">
        <v>2</v>
      </c>
      <c r="C2131" s="117">
        <v>0.0010130829420760378</v>
      </c>
      <c r="D2131" s="112" t="s">
        <v>3043</v>
      </c>
      <c r="E2131" s="112" t="b">
        <v>0</v>
      </c>
      <c r="F2131" s="112" t="b">
        <v>1</v>
      </c>
      <c r="G2131" s="112" t="b">
        <v>0</v>
      </c>
    </row>
    <row r="2132" spans="1:7" ht="15">
      <c r="A2132" s="112" t="s">
        <v>3415</v>
      </c>
      <c r="B2132" s="112">
        <v>2</v>
      </c>
      <c r="C2132" s="117">
        <v>0.0010130829420760378</v>
      </c>
      <c r="D2132" s="112" t="s">
        <v>3043</v>
      </c>
      <c r="E2132" s="112" t="b">
        <v>0</v>
      </c>
      <c r="F2132" s="112" t="b">
        <v>0</v>
      </c>
      <c r="G2132" s="112" t="b">
        <v>0</v>
      </c>
    </row>
    <row r="2133" spans="1:7" ht="15">
      <c r="A2133" s="112" t="s">
        <v>4004</v>
      </c>
      <c r="B2133" s="112">
        <v>2</v>
      </c>
      <c r="C2133" s="117">
        <v>0.0010130829420760378</v>
      </c>
      <c r="D2133" s="112" t="s">
        <v>3043</v>
      </c>
      <c r="E2133" s="112" t="b">
        <v>0</v>
      </c>
      <c r="F2133" s="112" t="b">
        <v>0</v>
      </c>
      <c r="G2133" s="112" t="b">
        <v>0</v>
      </c>
    </row>
    <row r="2134" spans="1:7" ht="15">
      <c r="A2134" s="112" t="s">
        <v>4426</v>
      </c>
      <c r="B2134" s="112">
        <v>2</v>
      </c>
      <c r="C2134" s="117">
        <v>0.0010130829420760378</v>
      </c>
      <c r="D2134" s="112" t="s">
        <v>3043</v>
      </c>
      <c r="E2134" s="112" t="b">
        <v>0</v>
      </c>
      <c r="F2134" s="112" t="b">
        <v>0</v>
      </c>
      <c r="G2134" s="112" t="b">
        <v>0</v>
      </c>
    </row>
    <row r="2135" spans="1:7" ht="15">
      <c r="A2135" s="112" t="s">
        <v>3868</v>
      </c>
      <c r="B2135" s="112">
        <v>2</v>
      </c>
      <c r="C2135" s="117">
        <v>0.0010130829420760378</v>
      </c>
      <c r="D2135" s="112" t="s">
        <v>3043</v>
      </c>
      <c r="E2135" s="112" t="b">
        <v>0</v>
      </c>
      <c r="F2135" s="112" t="b">
        <v>0</v>
      </c>
      <c r="G2135" s="112" t="b">
        <v>0</v>
      </c>
    </row>
    <row r="2136" spans="1:7" ht="15">
      <c r="A2136" s="112" t="s">
        <v>3222</v>
      </c>
      <c r="B2136" s="112">
        <v>2</v>
      </c>
      <c r="C2136" s="117">
        <v>0.0010130829420760378</v>
      </c>
      <c r="D2136" s="112" t="s">
        <v>3043</v>
      </c>
      <c r="E2136" s="112" t="b">
        <v>0</v>
      </c>
      <c r="F2136" s="112" t="b">
        <v>0</v>
      </c>
      <c r="G2136" s="112" t="b">
        <v>0</v>
      </c>
    </row>
    <row r="2137" spans="1:7" ht="15">
      <c r="A2137" s="112" t="s">
        <v>3446</v>
      </c>
      <c r="B2137" s="112">
        <v>2</v>
      </c>
      <c r="C2137" s="117">
        <v>0.0010130829420760378</v>
      </c>
      <c r="D2137" s="112" t="s">
        <v>3043</v>
      </c>
      <c r="E2137" s="112" t="b">
        <v>0</v>
      </c>
      <c r="F2137" s="112" t="b">
        <v>0</v>
      </c>
      <c r="G2137" s="112" t="b">
        <v>0</v>
      </c>
    </row>
    <row r="2138" spans="1:7" ht="15">
      <c r="A2138" s="112" t="s">
        <v>3833</v>
      </c>
      <c r="B2138" s="112">
        <v>2</v>
      </c>
      <c r="C2138" s="117">
        <v>0.0010130829420760378</v>
      </c>
      <c r="D2138" s="112" t="s">
        <v>3043</v>
      </c>
      <c r="E2138" s="112" t="b">
        <v>0</v>
      </c>
      <c r="F2138" s="112" t="b">
        <v>0</v>
      </c>
      <c r="G2138" s="112" t="b">
        <v>0</v>
      </c>
    </row>
    <row r="2139" spans="1:7" ht="15">
      <c r="A2139" s="112" t="s">
        <v>3357</v>
      </c>
      <c r="B2139" s="112">
        <v>2</v>
      </c>
      <c r="C2139" s="117">
        <v>0.0010130829420760378</v>
      </c>
      <c r="D2139" s="112" t="s">
        <v>3043</v>
      </c>
      <c r="E2139" s="112" t="b">
        <v>0</v>
      </c>
      <c r="F2139" s="112" t="b">
        <v>0</v>
      </c>
      <c r="G2139" s="112" t="b">
        <v>0</v>
      </c>
    </row>
    <row r="2140" spans="1:7" ht="15">
      <c r="A2140" s="112" t="s">
        <v>3167</v>
      </c>
      <c r="B2140" s="112">
        <v>2</v>
      </c>
      <c r="C2140" s="117">
        <v>0.0010130829420760378</v>
      </c>
      <c r="D2140" s="112" t="s">
        <v>3043</v>
      </c>
      <c r="E2140" s="112" t="b">
        <v>0</v>
      </c>
      <c r="F2140" s="112" t="b">
        <v>0</v>
      </c>
      <c r="G2140" s="112" t="b">
        <v>0</v>
      </c>
    </row>
    <row r="2141" spans="1:7" ht="15">
      <c r="A2141" s="112" t="s">
        <v>3435</v>
      </c>
      <c r="B2141" s="112">
        <v>2</v>
      </c>
      <c r="C2141" s="117">
        <v>0.0010130829420760378</v>
      </c>
      <c r="D2141" s="112" t="s">
        <v>3043</v>
      </c>
      <c r="E2141" s="112" t="b">
        <v>0</v>
      </c>
      <c r="F2141" s="112" t="b">
        <v>0</v>
      </c>
      <c r="G2141" s="112" t="b">
        <v>0</v>
      </c>
    </row>
    <row r="2142" spans="1:7" ht="15">
      <c r="A2142" s="112" t="s">
        <v>3649</v>
      </c>
      <c r="B2142" s="112">
        <v>2</v>
      </c>
      <c r="C2142" s="117">
        <v>0.0010130829420760378</v>
      </c>
      <c r="D2142" s="112" t="s">
        <v>3043</v>
      </c>
      <c r="E2142" s="112" t="b">
        <v>0</v>
      </c>
      <c r="F2142" s="112" t="b">
        <v>0</v>
      </c>
      <c r="G2142" s="112" t="b">
        <v>0</v>
      </c>
    </row>
    <row r="2143" spans="1:7" ht="15">
      <c r="A2143" s="112" t="s">
        <v>3872</v>
      </c>
      <c r="B2143" s="112">
        <v>2</v>
      </c>
      <c r="C2143" s="117">
        <v>0.0010130829420760378</v>
      </c>
      <c r="D2143" s="112" t="s">
        <v>3043</v>
      </c>
      <c r="E2143" s="112" t="b">
        <v>0</v>
      </c>
      <c r="F2143" s="112" t="b">
        <v>0</v>
      </c>
      <c r="G2143" s="112" t="b">
        <v>0</v>
      </c>
    </row>
    <row r="2144" spans="1:7" ht="15">
      <c r="A2144" s="112" t="s">
        <v>3865</v>
      </c>
      <c r="B2144" s="112">
        <v>2</v>
      </c>
      <c r="C2144" s="117">
        <v>0.0010130829420760378</v>
      </c>
      <c r="D2144" s="112" t="s">
        <v>3043</v>
      </c>
      <c r="E2144" s="112" t="b">
        <v>0</v>
      </c>
      <c r="F2144" s="112" t="b">
        <v>0</v>
      </c>
      <c r="G2144" s="112" t="b">
        <v>0</v>
      </c>
    </row>
    <row r="2145" spans="1:7" ht="15">
      <c r="A2145" s="112" t="s">
        <v>3831</v>
      </c>
      <c r="B2145" s="112">
        <v>2</v>
      </c>
      <c r="C2145" s="117">
        <v>0.0013005996523568221</v>
      </c>
      <c r="D2145" s="112" t="s">
        <v>3043</v>
      </c>
      <c r="E2145" s="112" t="b">
        <v>0</v>
      </c>
      <c r="F2145" s="112" t="b">
        <v>0</v>
      </c>
      <c r="G2145" s="112" t="b">
        <v>0</v>
      </c>
    </row>
    <row r="2146" spans="1:7" ht="15">
      <c r="A2146" s="112" t="s">
        <v>3832</v>
      </c>
      <c r="B2146" s="112">
        <v>2</v>
      </c>
      <c r="C2146" s="117">
        <v>0.0013005996523568221</v>
      </c>
      <c r="D2146" s="112" t="s">
        <v>3043</v>
      </c>
      <c r="E2146" s="112" t="b">
        <v>0</v>
      </c>
      <c r="F2146" s="112" t="b">
        <v>0</v>
      </c>
      <c r="G2146" s="112" t="b">
        <v>0</v>
      </c>
    </row>
    <row r="2147" spans="1:7" ht="15">
      <c r="A2147" s="112" t="s">
        <v>3578</v>
      </c>
      <c r="B2147" s="112">
        <v>2</v>
      </c>
      <c r="C2147" s="117">
        <v>0.0010130829420760378</v>
      </c>
      <c r="D2147" s="112" t="s">
        <v>3043</v>
      </c>
      <c r="E2147" s="112" t="b">
        <v>0</v>
      </c>
      <c r="F2147" s="112" t="b">
        <v>1</v>
      </c>
      <c r="G2147" s="112" t="b">
        <v>0</v>
      </c>
    </row>
    <row r="2148" spans="1:7" ht="15">
      <c r="A2148" s="112" t="s">
        <v>3273</v>
      </c>
      <c r="B2148" s="112">
        <v>2</v>
      </c>
      <c r="C2148" s="117">
        <v>0.0010130829420760378</v>
      </c>
      <c r="D2148" s="112" t="s">
        <v>3043</v>
      </c>
      <c r="E2148" s="112" t="b">
        <v>0</v>
      </c>
      <c r="F2148" s="112" t="b">
        <v>0</v>
      </c>
      <c r="G2148" s="112" t="b">
        <v>0</v>
      </c>
    </row>
    <row r="2149" spans="1:7" ht="15">
      <c r="A2149" s="112" t="s">
        <v>3480</v>
      </c>
      <c r="B2149" s="112">
        <v>2</v>
      </c>
      <c r="C2149" s="117">
        <v>0.0010130829420760378</v>
      </c>
      <c r="D2149" s="112" t="s">
        <v>3043</v>
      </c>
      <c r="E2149" s="112" t="b">
        <v>0</v>
      </c>
      <c r="F2149" s="112" t="b">
        <v>0</v>
      </c>
      <c r="G2149" s="112" t="b">
        <v>0</v>
      </c>
    </row>
    <row r="2150" spans="1:7" ht="15">
      <c r="A2150" s="112" t="s">
        <v>3681</v>
      </c>
      <c r="B2150" s="112">
        <v>2</v>
      </c>
      <c r="C2150" s="117">
        <v>0.0010130829420760378</v>
      </c>
      <c r="D2150" s="112" t="s">
        <v>3043</v>
      </c>
      <c r="E2150" s="112" t="b">
        <v>0</v>
      </c>
      <c r="F2150" s="112" t="b">
        <v>0</v>
      </c>
      <c r="G2150" s="112" t="b">
        <v>0</v>
      </c>
    </row>
    <row r="2151" spans="1:7" ht="15">
      <c r="A2151" s="112" t="s">
        <v>3680</v>
      </c>
      <c r="B2151" s="112">
        <v>2</v>
      </c>
      <c r="C2151" s="117">
        <v>0.0010130829420760378</v>
      </c>
      <c r="D2151" s="112" t="s">
        <v>3043</v>
      </c>
      <c r="E2151" s="112" t="b">
        <v>0</v>
      </c>
      <c r="F2151" s="112" t="b">
        <v>0</v>
      </c>
      <c r="G2151" s="112" t="b">
        <v>0</v>
      </c>
    </row>
    <row r="2152" spans="1:7" ht="15">
      <c r="A2152" s="112" t="s">
        <v>3866</v>
      </c>
      <c r="B2152" s="112">
        <v>2</v>
      </c>
      <c r="C2152" s="117">
        <v>0.0010130829420760378</v>
      </c>
      <c r="D2152" s="112" t="s">
        <v>3043</v>
      </c>
      <c r="E2152" s="112" t="b">
        <v>0</v>
      </c>
      <c r="F2152" s="112" t="b">
        <v>0</v>
      </c>
      <c r="G2152" s="112" t="b">
        <v>0</v>
      </c>
    </row>
    <row r="2153" spans="1:7" ht="15">
      <c r="A2153" s="112" t="s">
        <v>3562</v>
      </c>
      <c r="B2153" s="112">
        <v>2</v>
      </c>
      <c r="C2153" s="117">
        <v>0.0010130829420760378</v>
      </c>
      <c r="D2153" s="112" t="s">
        <v>3043</v>
      </c>
      <c r="E2153" s="112" t="b">
        <v>0</v>
      </c>
      <c r="F2153" s="112" t="b">
        <v>0</v>
      </c>
      <c r="G2153" s="112" t="b">
        <v>0</v>
      </c>
    </row>
    <row r="2154" spans="1:7" ht="15">
      <c r="A2154" s="112" t="s">
        <v>3867</v>
      </c>
      <c r="B2154" s="112">
        <v>2</v>
      </c>
      <c r="C2154" s="117">
        <v>0.0010130829420760378</v>
      </c>
      <c r="D2154" s="112" t="s">
        <v>3043</v>
      </c>
      <c r="E2154" s="112" t="b">
        <v>0</v>
      </c>
      <c r="F2154" s="112" t="b">
        <v>0</v>
      </c>
      <c r="G2154" s="112" t="b">
        <v>0</v>
      </c>
    </row>
    <row r="2155" spans="1:7" ht="15">
      <c r="A2155" s="112" t="s">
        <v>3460</v>
      </c>
      <c r="B2155" s="112">
        <v>2</v>
      </c>
      <c r="C2155" s="117">
        <v>0.0013005996523568221</v>
      </c>
      <c r="D2155" s="112" t="s">
        <v>3043</v>
      </c>
      <c r="E2155" s="112" t="b">
        <v>1</v>
      </c>
      <c r="F2155" s="112" t="b">
        <v>0</v>
      </c>
      <c r="G2155" s="112" t="b">
        <v>0</v>
      </c>
    </row>
    <row r="2156" spans="1:7" ht="15">
      <c r="A2156" s="112" t="s">
        <v>3109</v>
      </c>
      <c r="B2156" s="112">
        <v>2</v>
      </c>
      <c r="C2156" s="117">
        <v>0.0010130829420760378</v>
      </c>
      <c r="D2156" s="112" t="s">
        <v>3043</v>
      </c>
      <c r="E2156" s="112" t="b">
        <v>0</v>
      </c>
      <c r="F2156" s="112" t="b">
        <v>0</v>
      </c>
      <c r="G2156" s="112" t="b">
        <v>0</v>
      </c>
    </row>
    <row r="2157" spans="1:7" ht="15">
      <c r="A2157" s="112" t="s">
        <v>3876</v>
      </c>
      <c r="B2157" s="112">
        <v>2</v>
      </c>
      <c r="C2157" s="117">
        <v>0.0010130829420760378</v>
      </c>
      <c r="D2157" s="112" t="s">
        <v>3043</v>
      </c>
      <c r="E2157" s="112" t="b">
        <v>0</v>
      </c>
      <c r="F2157" s="112" t="b">
        <v>0</v>
      </c>
      <c r="G2157" s="112" t="b">
        <v>0</v>
      </c>
    </row>
    <row r="2158" spans="1:7" ht="15">
      <c r="A2158" s="112" t="s">
        <v>3247</v>
      </c>
      <c r="B2158" s="112">
        <v>2</v>
      </c>
      <c r="C2158" s="117">
        <v>0.0010130829420760378</v>
      </c>
      <c r="D2158" s="112" t="s">
        <v>3043</v>
      </c>
      <c r="E2158" s="112" t="b">
        <v>0</v>
      </c>
      <c r="F2158" s="112" t="b">
        <v>0</v>
      </c>
      <c r="G2158" s="112" t="b">
        <v>0</v>
      </c>
    </row>
    <row r="2159" spans="1:7" ht="15">
      <c r="A2159" s="112" t="s">
        <v>3797</v>
      </c>
      <c r="B2159" s="112">
        <v>2</v>
      </c>
      <c r="C2159" s="117">
        <v>0.0010130829420760378</v>
      </c>
      <c r="D2159" s="112" t="s">
        <v>3043</v>
      </c>
      <c r="E2159" s="112" t="b">
        <v>0</v>
      </c>
      <c r="F2159" s="112" t="b">
        <v>0</v>
      </c>
      <c r="G2159" s="112" t="b">
        <v>0</v>
      </c>
    </row>
    <row r="2160" spans="1:7" ht="15">
      <c r="A2160" s="112" t="s">
        <v>3432</v>
      </c>
      <c r="B2160" s="112">
        <v>2</v>
      </c>
      <c r="C2160" s="117">
        <v>0.0010130829420760378</v>
      </c>
      <c r="D2160" s="112" t="s">
        <v>3043</v>
      </c>
      <c r="E2160" s="112" t="b">
        <v>0</v>
      </c>
      <c r="F2160" s="112" t="b">
        <v>0</v>
      </c>
      <c r="G2160" s="112" t="b">
        <v>0</v>
      </c>
    </row>
    <row r="2161" spans="1:7" ht="15">
      <c r="A2161" s="112" t="s">
        <v>3873</v>
      </c>
      <c r="B2161" s="112">
        <v>2</v>
      </c>
      <c r="C2161" s="117">
        <v>0.0010130829420760378</v>
      </c>
      <c r="D2161" s="112" t="s">
        <v>3043</v>
      </c>
      <c r="E2161" s="112" t="b">
        <v>0</v>
      </c>
      <c r="F2161" s="112" t="b">
        <v>0</v>
      </c>
      <c r="G2161" s="112" t="b">
        <v>0</v>
      </c>
    </row>
    <row r="2162" spans="1:7" ht="15">
      <c r="A2162" s="112" t="s">
        <v>4348</v>
      </c>
      <c r="B2162" s="112">
        <v>2</v>
      </c>
      <c r="C2162" s="117">
        <v>0.0010130829420760378</v>
      </c>
      <c r="D2162" s="112" t="s">
        <v>3043</v>
      </c>
      <c r="E2162" s="112" t="b">
        <v>0</v>
      </c>
      <c r="F2162" s="112" t="b">
        <v>0</v>
      </c>
      <c r="G2162" s="112" t="b">
        <v>0</v>
      </c>
    </row>
    <row r="2163" spans="1:7" ht="15">
      <c r="A2163" s="112" t="s">
        <v>3356</v>
      </c>
      <c r="B2163" s="112">
        <v>2</v>
      </c>
      <c r="C2163" s="117">
        <v>0.0010130829420760378</v>
      </c>
      <c r="D2163" s="112" t="s">
        <v>3043</v>
      </c>
      <c r="E2163" s="112" t="b">
        <v>0</v>
      </c>
      <c r="F2163" s="112" t="b">
        <v>0</v>
      </c>
      <c r="G2163" s="112" t="b">
        <v>0</v>
      </c>
    </row>
    <row r="2164" spans="1:7" ht="15">
      <c r="A2164" s="112" t="s">
        <v>4481</v>
      </c>
      <c r="B2164" s="112">
        <v>2</v>
      </c>
      <c r="C2164" s="117">
        <v>0.0013005996523568221</v>
      </c>
      <c r="D2164" s="112" t="s">
        <v>3043</v>
      </c>
      <c r="E2164" s="112" t="b">
        <v>0</v>
      </c>
      <c r="F2164" s="112" t="b">
        <v>0</v>
      </c>
      <c r="G2164" s="112" t="b">
        <v>0</v>
      </c>
    </row>
    <row r="2165" spans="1:7" ht="15">
      <c r="A2165" s="112" t="s">
        <v>4482</v>
      </c>
      <c r="B2165" s="112">
        <v>2</v>
      </c>
      <c r="C2165" s="117">
        <v>0.0013005996523568221</v>
      </c>
      <c r="D2165" s="112" t="s">
        <v>3043</v>
      </c>
      <c r="E2165" s="112" t="b">
        <v>0</v>
      </c>
      <c r="F2165" s="112" t="b">
        <v>0</v>
      </c>
      <c r="G2165" s="112" t="b">
        <v>0</v>
      </c>
    </row>
    <row r="2166" spans="1:7" ht="15">
      <c r="A2166" s="112" t="s">
        <v>3878</v>
      </c>
      <c r="B2166" s="112">
        <v>2</v>
      </c>
      <c r="C2166" s="117">
        <v>0.0010130829420760378</v>
      </c>
      <c r="D2166" s="112" t="s">
        <v>3043</v>
      </c>
      <c r="E2166" s="112" t="b">
        <v>0</v>
      </c>
      <c r="F2166" s="112" t="b">
        <v>0</v>
      </c>
      <c r="G2166" s="112" t="b">
        <v>0</v>
      </c>
    </row>
    <row r="2167" spans="1:7" ht="15">
      <c r="A2167" s="112" t="s">
        <v>3315</v>
      </c>
      <c r="B2167" s="112">
        <v>2</v>
      </c>
      <c r="C2167" s="117">
        <v>0.0010130829420760378</v>
      </c>
      <c r="D2167" s="112" t="s">
        <v>3043</v>
      </c>
      <c r="E2167" s="112" t="b">
        <v>0</v>
      </c>
      <c r="F2167" s="112" t="b">
        <v>0</v>
      </c>
      <c r="G2167" s="112" t="b">
        <v>0</v>
      </c>
    </row>
    <row r="2168" spans="1:7" ht="15">
      <c r="A2168" s="112" t="s">
        <v>4288</v>
      </c>
      <c r="B2168" s="112">
        <v>2</v>
      </c>
      <c r="C2168" s="117">
        <v>0.0010130829420760378</v>
      </c>
      <c r="D2168" s="112" t="s">
        <v>3043</v>
      </c>
      <c r="E2168" s="112" t="b">
        <v>0</v>
      </c>
      <c r="F2168" s="112" t="b">
        <v>0</v>
      </c>
      <c r="G2168" s="112" t="b">
        <v>0</v>
      </c>
    </row>
    <row r="2169" spans="1:7" ht="15">
      <c r="A2169" s="112" t="s">
        <v>3263</v>
      </c>
      <c r="B2169" s="112">
        <v>2</v>
      </c>
      <c r="C2169" s="117">
        <v>0.0013005996523568221</v>
      </c>
      <c r="D2169" s="112" t="s">
        <v>3043</v>
      </c>
      <c r="E2169" s="112" t="b">
        <v>0</v>
      </c>
      <c r="F2169" s="112" t="b">
        <v>0</v>
      </c>
      <c r="G2169" s="112" t="b">
        <v>0</v>
      </c>
    </row>
    <row r="2170" spans="1:7" ht="15">
      <c r="A2170" s="112" t="s">
        <v>3430</v>
      </c>
      <c r="B2170" s="112">
        <v>2</v>
      </c>
      <c r="C2170" s="117">
        <v>0.0013005996523568221</v>
      </c>
      <c r="D2170" s="112" t="s">
        <v>3043</v>
      </c>
      <c r="E2170" s="112" t="b">
        <v>0</v>
      </c>
      <c r="F2170" s="112" t="b">
        <v>0</v>
      </c>
      <c r="G2170" s="112" t="b">
        <v>0</v>
      </c>
    </row>
    <row r="2171" spans="1:7" ht="15">
      <c r="A2171" s="112" t="s">
        <v>4289</v>
      </c>
      <c r="B2171" s="112">
        <v>2</v>
      </c>
      <c r="C2171" s="117">
        <v>0.0010130829420760378</v>
      </c>
      <c r="D2171" s="112" t="s">
        <v>3043</v>
      </c>
      <c r="E2171" s="112" t="b">
        <v>0</v>
      </c>
      <c r="F2171" s="112" t="b">
        <v>0</v>
      </c>
      <c r="G2171" s="112" t="b">
        <v>0</v>
      </c>
    </row>
    <row r="2172" spans="1:7" ht="15">
      <c r="A2172" s="112" t="s">
        <v>3336</v>
      </c>
      <c r="B2172" s="112">
        <v>2</v>
      </c>
      <c r="C2172" s="117">
        <v>0.0010130829420760378</v>
      </c>
      <c r="D2172" s="112" t="s">
        <v>3043</v>
      </c>
      <c r="E2172" s="112" t="b">
        <v>0</v>
      </c>
      <c r="F2172" s="112" t="b">
        <v>0</v>
      </c>
      <c r="G2172" s="112" t="b">
        <v>0</v>
      </c>
    </row>
    <row r="2173" spans="1:7" ht="15">
      <c r="A2173" s="112" t="s">
        <v>3517</v>
      </c>
      <c r="B2173" s="112">
        <v>2</v>
      </c>
      <c r="C2173" s="117">
        <v>0.0010130829420760378</v>
      </c>
      <c r="D2173" s="112" t="s">
        <v>3043</v>
      </c>
      <c r="E2173" s="112" t="b">
        <v>0</v>
      </c>
      <c r="F2173" s="112" t="b">
        <v>0</v>
      </c>
      <c r="G2173" s="112" t="b">
        <v>0</v>
      </c>
    </row>
    <row r="2174" spans="1:7" ht="15">
      <c r="A2174" s="112" t="s">
        <v>4335</v>
      </c>
      <c r="B2174" s="112">
        <v>2</v>
      </c>
      <c r="C2174" s="117">
        <v>0.0013005996523568221</v>
      </c>
      <c r="D2174" s="112" t="s">
        <v>3043</v>
      </c>
      <c r="E2174" s="112" t="b">
        <v>0</v>
      </c>
      <c r="F2174" s="112" t="b">
        <v>0</v>
      </c>
      <c r="G2174" s="112" t="b">
        <v>0</v>
      </c>
    </row>
    <row r="2175" spans="1:7" ht="15">
      <c r="A2175" s="112" t="s">
        <v>3299</v>
      </c>
      <c r="B2175" s="112">
        <v>2</v>
      </c>
      <c r="C2175" s="117">
        <v>0.0010130829420760378</v>
      </c>
      <c r="D2175" s="112" t="s">
        <v>3043</v>
      </c>
      <c r="E2175" s="112" t="b">
        <v>0</v>
      </c>
      <c r="F2175" s="112" t="b">
        <v>0</v>
      </c>
      <c r="G2175" s="112" t="b">
        <v>0</v>
      </c>
    </row>
    <row r="2176" spans="1:7" ht="15">
      <c r="A2176" s="112" t="s">
        <v>4440</v>
      </c>
      <c r="B2176" s="112">
        <v>2</v>
      </c>
      <c r="C2176" s="117">
        <v>0.0013005996523568221</v>
      </c>
      <c r="D2176" s="112" t="s">
        <v>3043</v>
      </c>
      <c r="E2176" s="112" t="b">
        <v>0</v>
      </c>
      <c r="F2176" s="112" t="b">
        <v>0</v>
      </c>
      <c r="G2176" s="112" t="b">
        <v>0</v>
      </c>
    </row>
    <row r="2177" spans="1:7" ht="15">
      <c r="A2177" s="112" t="s">
        <v>4313</v>
      </c>
      <c r="B2177" s="112">
        <v>2</v>
      </c>
      <c r="C2177" s="117">
        <v>0.0010130829420760378</v>
      </c>
      <c r="D2177" s="112" t="s">
        <v>3043</v>
      </c>
      <c r="E2177" s="112" t="b">
        <v>0</v>
      </c>
      <c r="F2177" s="112" t="b">
        <v>0</v>
      </c>
      <c r="G2177" s="112" t="b">
        <v>0</v>
      </c>
    </row>
    <row r="2178" spans="1:7" ht="15">
      <c r="A2178" s="112" t="s">
        <v>3713</v>
      </c>
      <c r="B2178" s="112">
        <v>2</v>
      </c>
      <c r="C2178" s="117">
        <v>0.0013005996523568221</v>
      </c>
      <c r="D2178" s="112" t="s">
        <v>3043</v>
      </c>
      <c r="E2178" s="112" t="b">
        <v>0</v>
      </c>
      <c r="F2178" s="112" t="b">
        <v>0</v>
      </c>
      <c r="G2178" s="112" t="b">
        <v>0</v>
      </c>
    </row>
    <row r="2179" spans="1:7" ht="15">
      <c r="A2179" s="112" t="s">
        <v>4441</v>
      </c>
      <c r="B2179" s="112">
        <v>2</v>
      </c>
      <c r="C2179" s="117">
        <v>0.0013005996523568221</v>
      </c>
      <c r="D2179" s="112" t="s">
        <v>3043</v>
      </c>
      <c r="E2179" s="112" t="b">
        <v>0</v>
      </c>
      <c r="F2179" s="112" t="b">
        <v>0</v>
      </c>
      <c r="G2179" s="112" t="b">
        <v>0</v>
      </c>
    </row>
    <row r="2180" spans="1:7" ht="15">
      <c r="A2180" s="112" t="s">
        <v>4442</v>
      </c>
      <c r="B2180" s="112">
        <v>2</v>
      </c>
      <c r="C2180" s="117">
        <v>0.0013005996523568221</v>
      </c>
      <c r="D2180" s="112" t="s">
        <v>3043</v>
      </c>
      <c r="E2180" s="112" t="b">
        <v>0</v>
      </c>
      <c r="F2180" s="112" t="b">
        <v>0</v>
      </c>
      <c r="G2180" s="112" t="b">
        <v>0</v>
      </c>
    </row>
    <row r="2181" spans="1:7" ht="15">
      <c r="A2181" s="112" t="s">
        <v>3320</v>
      </c>
      <c r="B2181" s="112">
        <v>2</v>
      </c>
      <c r="C2181" s="117">
        <v>0.0013005996523568221</v>
      </c>
      <c r="D2181" s="112" t="s">
        <v>3043</v>
      </c>
      <c r="E2181" s="112" t="b">
        <v>0</v>
      </c>
      <c r="F2181" s="112" t="b">
        <v>0</v>
      </c>
      <c r="G2181" s="112" t="b">
        <v>0</v>
      </c>
    </row>
    <row r="2182" spans="1:7" ht="15">
      <c r="A2182" s="112" t="s">
        <v>3630</v>
      </c>
      <c r="B2182" s="112">
        <v>2</v>
      </c>
      <c r="C2182" s="117">
        <v>0.0010130829420760378</v>
      </c>
      <c r="D2182" s="112" t="s">
        <v>3043</v>
      </c>
      <c r="E2182" s="112" t="b">
        <v>0</v>
      </c>
      <c r="F2182" s="112" t="b">
        <v>0</v>
      </c>
      <c r="G2182" s="112" t="b">
        <v>0</v>
      </c>
    </row>
    <row r="2183" spans="1:7" ht="15">
      <c r="A2183" s="112" t="s">
        <v>3203</v>
      </c>
      <c r="B2183" s="112">
        <v>2</v>
      </c>
      <c r="C2183" s="117">
        <v>0.0010130829420760378</v>
      </c>
      <c r="D2183" s="112" t="s">
        <v>3043</v>
      </c>
      <c r="E2183" s="112" t="b">
        <v>0</v>
      </c>
      <c r="F2183" s="112" t="b">
        <v>0</v>
      </c>
      <c r="G2183" s="112" t="b">
        <v>0</v>
      </c>
    </row>
    <row r="2184" spans="1:7" ht="15">
      <c r="A2184" s="112" t="s">
        <v>3675</v>
      </c>
      <c r="B2184" s="112">
        <v>2</v>
      </c>
      <c r="C2184" s="117">
        <v>0.0010130829420760378</v>
      </c>
      <c r="D2184" s="112" t="s">
        <v>3043</v>
      </c>
      <c r="E2184" s="112" t="b">
        <v>0</v>
      </c>
      <c r="F2184" s="112" t="b">
        <v>0</v>
      </c>
      <c r="G2184" s="112" t="b">
        <v>0</v>
      </c>
    </row>
    <row r="2185" spans="1:7" ht="15">
      <c r="A2185" s="112" t="s">
        <v>4315</v>
      </c>
      <c r="B2185" s="112">
        <v>2</v>
      </c>
      <c r="C2185" s="117">
        <v>0.0010130829420760378</v>
      </c>
      <c r="D2185" s="112" t="s">
        <v>3043</v>
      </c>
      <c r="E2185" s="112" t="b">
        <v>0</v>
      </c>
      <c r="F2185" s="112" t="b">
        <v>0</v>
      </c>
      <c r="G2185" s="112" t="b">
        <v>0</v>
      </c>
    </row>
    <row r="2186" spans="1:7" ht="15">
      <c r="A2186" s="112" t="s">
        <v>3221</v>
      </c>
      <c r="B2186" s="112">
        <v>2</v>
      </c>
      <c r="C2186" s="117">
        <v>0.0010130829420760378</v>
      </c>
      <c r="D2186" s="112" t="s">
        <v>3043</v>
      </c>
      <c r="E2186" s="112" t="b">
        <v>0</v>
      </c>
      <c r="F2186" s="112" t="b">
        <v>0</v>
      </c>
      <c r="G2186" s="112" t="b">
        <v>0</v>
      </c>
    </row>
    <row r="2187" spans="1:7" ht="15">
      <c r="A2187" s="112" t="s">
        <v>3698</v>
      </c>
      <c r="B2187" s="112">
        <v>2</v>
      </c>
      <c r="C2187" s="117">
        <v>0.0010130829420760378</v>
      </c>
      <c r="D2187" s="112" t="s">
        <v>3043</v>
      </c>
      <c r="E2187" s="112" t="b">
        <v>0</v>
      </c>
      <c r="F2187" s="112" t="b">
        <v>0</v>
      </c>
      <c r="G2187" s="112" t="b">
        <v>0</v>
      </c>
    </row>
    <row r="2188" spans="1:7" ht="15">
      <c r="A2188" s="112" t="s">
        <v>3492</v>
      </c>
      <c r="B2188" s="112">
        <v>2</v>
      </c>
      <c r="C2188" s="117">
        <v>0.0010130829420760378</v>
      </c>
      <c r="D2188" s="112" t="s">
        <v>3043</v>
      </c>
      <c r="E2188" s="112" t="b">
        <v>0</v>
      </c>
      <c r="F2188" s="112" t="b">
        <v>0</v>
      </c>
      <c r="G2188" s="112" t="b">
        <v>0</v>
      </c>
    </row>
    <row r="2189" spans="1:7" ht="15">
      <c r="A2189" s="112" t="s">
        <v>3632</v>
      </c>
      <c r="B2189" s="112">
        <v>2</v>
      </c>
      <c r="C2189" s="117">
        <v>0.0010130829420760378</v>
      </c>
      <c r="D2189" s="112" t="s">
        <v>3043</v>
      </c>
      <c r="E2189" s="112" t="b">
        <v>0</v>
      </c>
      <c r="F2189" s="112" t="b">
        <v>0</v>
      </c>
      <c r="G2189" s="112" t="b">
        <v>0</v>
      </c>
    </row>
    <row r="2190" spans="1:7" ht="15">
      <c r="A2190" s="112" t="s">
        <v>4449</v>
      </c>
      <c r="B2190" s="112">
        <v>2</v>
      </c>
      <c r="C2190" s="117">
        <v>0.0010130829420760378</v>
      </c>
      <c r="D2190" s="112" t="s">
        <v>3043</v>
      </c>
      <c r="E2190" s="112" t="b">
        <v>0</v>
      </c>
      <c r="F2190" s="112" t="b">
        <v>0</v>
      </c>
      <c r="G2190" s="112" t="b">
        <v>0</v>
      </c>
    </row>
    <row r="2191" spans="1:7" ht="15">
      <c r="A2191" s="112" t="s">
        <v>4450</v>
      </c>
      <c r="B2191" s="112">
        <v>2</v>
      </c>
      <c r="C2191" s="117">
        <v>0.0010130829420760378</v>
      </c>
      <c r="D2191" s="112" t="s">
        <v>3043</v>
      </c>
      <c r="E2191" s="112" t="b">
        <v>0</v>
      </c>
      <c r="F2191" s="112" t="b">
        <v>0</v>
      </c>
      <c r="G2191" s="112" t="b">
        <v>0</v>
      </c>
    </row>
    <row r="2192" spans="1:7" ht="15">
      <c r="A2192" s="112" t="s">
        <v>3669</v>
      </c>
      <c r="B2192" s="112">
        <v>2</v>
      </c>
      <c r="C2192" s="117">
        <v>0.0010130829420760378</v>
      </c>
      <c r="D2192" s="112" t="s">
        <v>3043</v>
      </c>
      <c r="E2192" s="112" t="b">
        <v>0</v>
      </c>
      <c r="F2192" s="112" t="b">
        <v>0</v>
      </c>
      <c r="G2192" s="112" t="b">
        <v>0</v>
      </c>
    </row>
    <row r="2193" spans="1:7" ht="15">
      <c r="A2193" s="112" t="s">
        <v>4451</v>
      </c>
      <c r="B2193" s="112">
        <v>2</v>
      </c>
      <c r="C2193" s="117">
        <v>0.0010130829420760378</v>
      </c>
      <c r="D2193" s="112" t="s">
        <v>3043</v>
      </c>
      <c r="E2193" s="112" t="b">
        <v>0</v>
      </c>
      <c r="F2193" s="112" t="b">
        <v>0</v>
      </c>
      <c r="G2193" s="112" t="b">
        <v>0</v>
      </c>
    </row>
    <row r="2194" spans="1:7" ht="15">
      <c r="A2194" s="112" t="s">
        <v>3919</v>
      </c>
      <c r="B2194" s="112">
        <v>2</v>
      </c>
      <c r="C2194" s="117">
        <v>0.0010130829420760378</v>
      </c>
      <c r="D2194" s="112" t="s">
        <v>3043</v>
      </c>
      <c r="E2194" s="112" t="b">
        <v>0</v>
      </c>
      <c r="F2194" s="112" t="b">
        <v>0</v>
      </c>
      <c r="G2194" s="112" t="b">
        <v>0</v>
      </c>
    </row>
    <row r="2195" spans="1:7" ht="15">
      <c r="A2195" s="112" t="s">
        <v>3920</v>
      </c>
      <c r="B2195" s="112">
        <v>2</v>
      </c>
      <c r="C2195" s="117">
        <v>0.0010130829420760378</v>
      </c>
      <c r="D2195" s="112" t="s">
        <v>3043</v>
      </c>
      <c r="E2195" s="112" t="b">
        <v>0</v>
      </c>
      <c r="F2195" s="112" t="b">
        <v>0</v>
      </c>
      <c r="G2195" s="112" t="b">
        <v>0</v>
      </c>
    </row>
    <row r="2196" spans="1:7" ht="15">
      <c r="A2196" s="112" t="s">
        <v>4452</v>
      </c>
      <c r="B2196" s="112">
        <v>2</v>
      </c>
      <c r="C2196" s="117">
        <v>0.0010130829420760378</v>
      </c>
      <c r="D2196" s="112" t="s">
        <v>3043</v>
      </c>
      <c r="E2196" s="112" t="b">
        <v>0</v>
      </c>
      <c r="F2196" s="112" t="b">
        <v>0</v>
      </c>
      <c r="G2196" s="112" t="b">
        <v>0</v>
      </c>
    </row>
    <row r="2197" spans="1:7" ht="15">
      <c r="A2197" s="112" t="s">
        <v>3413</v>
      </c>
      <c r="B2197" s="112">
        <v>2</v>
      </c>
      <c r="C2197" s="117">
        <v>0.0010130829420760378</v>
      </c>
      <c r="D2197" s="112" t="s">
        <v>3043</v>
      </c>
      <c r="E2197" s="112" t="b">
        <v>0</v>
      </c>
      <c r="F2197" s="112" t="b">
        <v>0</v>
      </c>
      <c r="G2197" s="112" t="b">
        <v>0</v>
      </c>
    </row>
    <row r="2198" spans="1:7" ht="15">
      <c r="A2198" s="112" t="s">
        <v>3256</v>
      </c>
      <c r="B2198" s="112">
        <v>2</v>
      </c>
      <c r="C2198" s="117">
        <v>0.0010130829420760378</v>
      </c>
      <c r="D2198" s="112" t="s">
        <v>3043</v>
      </c>
      <c r="E2198" s="112" t="b">
        <v>0</v>
      </c>
      <c r="F2198" s="112" t="b">
        <v>0</v>
      </c>
      <c r="G2198" s="112" t="b">
        <v>0</v>
      </c>
    </row>
    <row r="2199" spans="1:7" ht="15">
      <c r="A2199" s="112" t="s">
        <v>4453</v>
      </c>
      <c r="B2199" s="112">
        <v>2</v>
      </c>
      <c r="C2199" s="117">
        <v>0.0010130829420760378</v>
      </c>
      <c r="D2199" s="112" t="s">
        <v>3043</v>
      </c>
      <c r="E2199" s="112" t="b">
        <v>0</v>
      </c>
      <c r="F2199" s="112" t="b">
        <v>0</v>
      </c>
      <c r="G2199" s="112" t="b">
        <v>0</v>
      </c>
    </row>
    <row r="2200" spans="1:7" ht="15">
      <c r="A2200" s="112" t="s">
        <v>3300</v>
      </c>
      <c r="B2200" s="112">
        <v>2</v>
      </c>
      <c r="C2200" s="117">
        <v>0.0010130829420760378</v>
      </c>
      <c r="D2200" s="112" t="s">
        <v>3043</v>
      </c>
      <c r="E2200" s="112" t="b">
        <v>0</v>
      </c>
      <c r="F2200" s="112" t="b">
        <v>0</v>
      </c>
      <c r="G2200" s="112" t="b">
        <v>0</v>
      </c>
    </row>
    <row r="2201" spans="1:7" ht="15">
      <c r="A2201" s="112" t="s">
        <v>4454</v>
      </c>
      <c r="B2201" s="112">
        <v>2</v>
      </c>
      <c r="C2201" s="117">
        <v>0.0010130829420760378</v>
      </c>
      <c r="D2201" s="112" t="s">
        <v>3043</v>
      </c>
      <c r="E2201" s="112" t="b">
        <v>0</v>
      </c>
      <c r="F2201" s="112" t="b">
        <v>0</v>
      </c>
      <c r="G2201" s="112" t="b">
        <v>0</v>
      </c>
    </row>
    <row r="2202" spans="1:7" ht="15">
      <c r="A2202" s="112" t="s">
        <v>3194</v>
      </c>
      <c r="B2202" s="112">
        <v>2</v>
      </c>
      <c r="C2202" s="117">
        <v>0.0010130829420760378</v>
      </c>
      <c r="D2202" s="112" t="s">
        <v>3043</v>
      </c>
      <c r="E2202" s="112" t="b">
        <v>0</v>
      </c>
      <c r="F2202" s="112" t="b">
        <v>0</v>
      </c>
      <c r="G2202" s="112" t="b">
        <v>0</v>
      </c>
    </row>
    <row r="2203" spans="1:7" ht="15">
      <c r="A2203" s="112" t="s">
        <v>4455</v>
      </c>
      <c r="B2203" s="112">
        <v>2</v>
      </c>
      <c r="C2203" s="117">
        <v>0.0010130829420760378</v>
      </c>
      <c r="D2203" s="112" t="s">
        <v>3043</v>
      </c>
      <c r="E2203" s="112" t="b">
        <v>0</v>
      </c>
      <c r="F2203" s="112" t="b">
        <v>0</v>
      </c>
      <c r="G2203" s="112" t="b">
        <v>0</v>
      </c>
    </row>
    <row r="2204" spans="1:7" ht="15">
      <c r="A2204" s="112" t="s">
        <v>4456</v>
      </c>
      <c r="B2204" s="112">
        <v>2</v>
      </c>
      <c r="C2204" s="117">
        <v>0.0010130829420760378</v>
      </c>
      <c r="D2204" s="112" t="s">
        <v>3043</v>
      </c>
      <c r="E2204" s="112" t="b">
        <v>0</v>
      </c>
      <c r="F2204" s="112" t="b">
        <v>0</v>
      </c>
      <c r="G2204" s="112" t="b">
        <v>0</v>
      </c>
    </row>
    <row r="2205" spans="1:7" ht="15">
      <c r="A2205" s="112" t="s">
        <v>4005</v>
      </c>
      <c r="B2205" s="112">
        <v>2</v>
      </c>
      <c r="C2205" s="117">
        <v>0.0013005996523568221</v>
      </c>
      <c r="D2205" s="112" t="s">
        <v>3043</v>
      </c>
      <c r="E2205" s="112" t="b">
        <v>0</v>
      </c>
      <c r="F2205" s="112" t="b">
        <v>0</v>
      </c>
      <c r="G2205" s="112" t="b">
        <v>0</v>
      </c>
    </row>
    <row r="2206" spans="1:7" ht="15">
      <c r="A2206" s="112" t="s">
        <v>3444</v>
      </c>
      <c r="B2206" s="112">
        <v>2</v>
      </c>
      <c r="C2206" s="117">
        <v>0.0013005996523568221</v>
      </c>
      <c r="D2206" s="112" t="s">
        <v>3043</v>
      </c>
      <c r="E2206" s="112" t="b">
        <v>0</v>
      </c>
      <c r="F2206" s="112" t="b">
        <v>0</v>
      </c>
      <c r="G2206" s="112" t="b">
        <v>0</v>
      </c>
    </row>
    <row r="2207" spans="1:7" ht="15">
      <c r="A2207" s="112" t="s">
        <v>3271</v>
      </c>
      <c r="B2207" s="112">
        <v>2</v>
      </c>
      <c r="C2207" s="117">
        <v>0.0010130829420760378</v>
      </c>
      <c r="D2207" s="112" t="s">
        <v>3043</v>
      </c>
      <c r="E2207" s="112" t="b">
        <v>0</v>
      </c>
      <c r="F2207" s="112" t="b">
        <v>0</v>
      </c>
      <c r="G2207" s="112" t="b">
        <v>0</v>
      </c>
    </row>
    <row r="2208" spans="1:7" ht="15">
      <c r="A2208" s="112" t="s">
        <v>4337</v>
      </c>
      <c r="B2208" s="112">
        <v>2</v>
      </c>
      <c r="C2208" s="117">
        <v>0.0010130829420760378</v>
      </c>
      <c r="D2208" s="112" t="s">
        <v>3043</v>
      </c>
      <c r="E2208" s="112" t="b">
        <v>0</v>
      </c>
      <c r="F2208" s="112" t="b">
        <v>0</v>
      </c>
      <c r="G2208" s="112" t="b">
        <v>0</v>
      </c>
    </row>
    <row r="2209" spans="1:7" ht="15">
      <c r="A2209" s="112" t="s">
        <v>4432</v>
      </c>
      <c r="B2209" s="112">
        <v>2</v>
      </c>
      <c r="C2209" s="117">
        <v>0.0010130829420760378</v>
      </c>
      <c r="D2209" s="112" t="s">
        <v>3043</v>
      </c>
      <c r="E2209" s="112" t="b">
        <v>0</v>
      </c>
      <c r="F2209" s="112" t="b">
        <v>0</v>
      </c>
      <c r="G2209" s="112" t="b">
        <v>0</v>
      </c>
    </row>
    <row r="2210" spans="1:7" ht="15">
      <c r="A2210" s="112" t="s">
        <v>4485</v>
      </c>
      <c r="B2210" s="112">
        <v>2</v>
      </c>
      <c r="C2210" s="117">
        <v>0.0013005996523568221</v>
      </c>
      <c r="D2210" s="112" t="s">
        <v>3043</v>
      </c>
      <c r="E2210" s="112" t="b">
        <v>0</v>
      </c>
      <c r="F2210" s="112" t="b">
        <v>0</v>
      </c>
      <c r="G2210" s="112" t="b">
        <v>0</v>
      </c>
    </row>
    <row r="2211" spans="1:7" ht="15">
      <c r="A2211" s="112" t="s">
        <v>3332</v>
      </c>
      <c r="B2211" s="112">
        <v>2</v>
      </c>
      <c r="C2211" s="117">
        <v>0.0010130829420760378</v>
      </c>
      <c r="D2211" s="112" t="s">
        <v>3043</v>
      </c>
      <c r="E2211" s="112" t="b">
        <v>0</v>
      </c>
      <c r="F2211" s="112" t="b">
        <v>0</v>
      </c>
      <c r="G2211" s="112" t="b">
        <v>0</v>
      </c>
    </row>
    <row r="2212" spans="1:7" ht="15">
      <c r="A2212" s="112" t="s">
        <v>3280</v>
      </c>
      <c r="B2212" s="112">
        <v>2</v>
      </c>
      <c r="C2212" s="117">
        <v>0.0010130829420760378</v>
      </c>
      <c r="D2212" s="112" t="s">
        <v>3043</v>
      </c>
      <c r="E2212" s="112" t="b">
        <v>0</v>
      </c>
      <c r="F2212" s="112" t="b">
        <v>0</v>
      </c>
      <c r="G2212" s="112" t="b">
        <v>0</v>
      </c>
    </row>
    <row r="2213" spans="1:7" ht="15">
      <c r="A2213" s="112" t="s">
        <v>3700</v>
      </c>
      <c r="B2213" s="112">
        <v>2</v>
      </c>
      <c r="C2213" s="117">
        <v>0.0013005996523568221</v>
      </c>
      <c r="D2213" s="112" t="s">
        <v>3043</v>
      </c>
      <c r="E2213" s="112" t="b">
        <v>0</v>
      </c>
      <c r="F2213" s="112" t="b">
        <v>0</v>
      </c>
      <c r="G2213" s="112" t="b">
        <v>0</v>
      </c>
    </row>
    <row r="2214" spans="1:7" ht="15">
      <c r="A2214" s="112" t="s">
        <v>3711</v>
      </c>
      <c r="B2214" s="112">
        <v>2</v>
      </c>
      <c r="C2214" s="117">
        <v>0.0010130829420760378</v>
      </c>
      <c r="D2214" s="112" t="s">
        <v>3043</v>
      </c>
      <c r="E2214" s="112" t="b">
        <v>0</v>
      </c>
      <c r="F2214" s="112" t="b">
        <v>0</v>
      </c>
      <c r="G2214" s="112" t="b">
        <v>0</v>
      </c>
    </row>
    <row r="2215" spans="1:7" ht="15">
      <c r="A2215" s="112" t="s">
        <v>3905</v>
      </c>
      <c r="B2215" s="112">
        <v>2</v>
      </c>
      <c r="C2215" s="117">
        <v>0.0010130829420760378</v>
      </c>
      <c r="D2215" s="112" t="s">
        <v>3043</v>
      </c>
      <c r="E2215" s="112" t="b">
        <v>0</v>
      </c>
      <c r="F2215" s="112" t="b">
        <v>0</v>
      </c>
      <c r="G2215" s="112" t="b">
        <v>0</v>
      </c>
    </row>
    <row r="2216" spans="1:7" ht="15">
      <c r="A2216" s="112" t="s">
        <v>4312</v>
      </c>
      <c r="B2216" s="112">
        <v>2</v>
      </c>
      <c r="C2216" s="117">
        <v>0.0010130829420760378</v>
      </c>
      <c r="D2216" s="112" t="s">
        <v>3043</v>
      </c>
      <c r="E2216" s="112" t="b">
        <v>0</v>
      </c>
      <c r="F2216" s="112" t="b">
        <v>0</v>
      </c>
      <c r="G2216" s="112" t="b">
        <v>0</v>
      </c>
    </row>
    <row r="2217" spans="1:7" ht="15">
      <c r="A2217" s="112" t="s">
        <v>3614</v>
      </c>
      <c r="B2217" s="112">
        <v>2</v>
      </c>
      <c r="C2217" s="117">
        <v>0.0010130829420760378</v>
      </c>
      <c r="D2217" s="112" t="s">
        <v>3043</v>
      </c>
      <c r="E2217" s="112" t="b">
        <v>0</v>
      </c>
      <c r="F2217" s="112" t="b">
        <v>0</v>
      </c>
      <c r="G2217" s="112" t="b">
        <v>0</v>
      </c>
    </row>
    <row r="2218" spans="1:7" ht="15">
      <c r="A2218" s="112" t="s">
        <v>3121</v>
      </c>
      <c r="B2218" s="112">
        <v>2</v>
      </c>
      <c r="C2218" s="117">
        <v>0.0013005996523568221</v>
      </c>
      <c r="D2218" s="112" t="s">
        <v>3043</v>
      </c>
      <c r="E2218" s="112" t="b">
        <v>0</v>
      </c>
      <c r="F2218" s="112" t="b">
        <v>0</v>
      </c>
      <c r="G2218" s="112" t="b">
        <v>0</v>
      </c>
    </row>
    <row r="2219" spans="1:7" ht="15">
      <c r="A2219" s="112" t="s">
        <v>3131</v>
      </c>
      <c r="B2219" s="112">
        <v>2</v>
      </c>
      <c r="C2219" s="117">
        <v>0.0013005996523568221</v>
      </c>
      <c r="D2219" s="112" t="s">
        <v>3043</v>
      </c>
      <c r="E2219" s="112" t="b">
        <v>0</v>
      </c>
      <c r="F2219" s="112" t="b">
        <v>0</v>
      </c>
      <c r="G2219" s="112" t="b">
        <v>0</v>
      </c>
    </row>
    <row r="2220" spans="1:7" ht="15">
      <c r="A2220" s="112" t="s">
        <v>3145</v>
      </c>
      <c r="B2220" s="112">
        <v>2</v>
      </c>
      <c r="C2220" s="117">
        <v>0.0013005996523568221</v>
      </c>
      <c r="D2220" s="112" t="s">
        <v>3043</v>
      </c>
      <c r="E2220" s="112" t="b">
        <v>0</v>
      </c>
      <c r="F2220" s="112" t="b">
        <v>0</v>
      </c>
      <c r="G2220" s="112" t="b">
        <v>0</v>
      </c>
    </row>
    <row r="2221" spans="1:7" ht="15">
      <c r="A2221" s="112" t="s">
        <v>3191</v>
      </c>
      <c r="B2221" s="112">
        <v>2</v>
      </c>
      <c r="C2221" s="117">
        <v>0.0013005996523568221</v>
      </c>
      <c r="D2221" s="112" t="s">
        <v>3043</v>
      </c>
      <c r="E2221" s="112" t="b">
        <v>0</v>
      </c>
      <c r="F2221" s="112" t="b">
        <v>0</v>
      </c>
      <c r="G2221" s="112" t="b">
        <v>0</v>
      </c>
    </row>
    <row r="2222" spans="1:7" ht="15">
      <c r="A2222" s="112" t="s">
        <v>3132</v>
      </c>
      <c r="B2222" s="112">
        <v>2</v>
      </c>
      <c r="C2222" s="117">
        <v>0.0013005996523568221</v>
      </c>
      <c r="D2222" s="112" t="s">
        <v>3043</v>
      </c>
      <c r="E2222" s="112" t="b">
        <v>0</v>
      </c>
      <c r="F2222" s="112" t="b">
        <v>0</v>
      </c>
      <c r="G2222" s="112" t="b">
        <v>0</v>
      </c>
    </row>
    <row r="2223" spans="1:7" ht="15">
      <c r="A2223" s="112" t="s">
        <v>3270</v>
      </c>
      <c r="B2223" s="112">
        <v>2</v>
      </c>
      <c r="C2223" s="117">
        <v>0.0010130829420760378</v>
      </c>
      <c r="D2223" s="112" t="s">
        <v>3043</v>
      </c>
      <c r="E2223" s="112" t="b">
        <v>0</v>
      </c>
      <c r="F2223" s="112" t="b">
        <v>0</v>
      </c>
      <c r="G2223" s="112" t="b">
        <v>0</v>
      </c>
    </row>
    <row r="2224" spans="1:7" ht="15">
      <c r="A2224" s="112" t="s">
        <v>3208</v>
      </c>
      <c r="B2224" s="112">
        <v>2</v>
      </c>
      <c r="C2224" s="117">
        <v>0.0010130829420760378</v>
      </c>
      <c r="D2224" s="112" t="s">
        <v>3043</v>
      </c>
      <c r="E2224" s="112" t="b">
        <v>0</v>
      </c>
      <c r="F2224" s="112" t="b">
        <v>0</v>
      </c>
      <c r="G2224" s="112" t="b">
        <v>0</v>
      </c>
    </row>
    <row r="2225" spans="1:7" ht="15">
      <c r="A2225" s="112" t="s">
        <v>3192</v>
      </c>
      <c r="B2225" s="112">
        <v>2</v>
      </c>
      <c r="C2225" s="117">
        <v>0.0013005996523568221</v>
      </c>
      <c r="D2225" s="112" t="s">
        <v>3043</v>
      </c>
      <c r="E2225" s="112" t="b">
        <v>0</v>
      </c>
      <c r="F2225" s="112" t="b">
        <v>1</v>
      </c>
      <c r="G2225" s="112" t="b">
        <v>0</v>
      </c>
    </row>
    <row r="2226" spans="1:7" ht="15">
      <c r="A2226" s="112" t="s">
        <v>3193</v>
      </c>
      <c r="B2226" s="112">
        <v>2</v>
      </c>
      <c r="C2226" s="117">
        <v>0.0013005996523568221</v>
      </c>
      <c r="D2226" s="112" t="s">
        <v>3043</v>
      </c>
      <c r="E2226" s="112" t="b">
        <v>0</v>
      </c>
      <c r="F2226" s="112" t="b">
        <v>0</v>
      </c>
      <c r="G2226" s="112" t="b">
        <v>0</v>
      </c>
    </row>
    <row r="2227" spans="1:7" ht="15">
      <c r="A2227" s="112" t="s">
        <v>3298</v>
      </c>
      <c r="B2227" s="112">
        <v>2</v>
      </c>
      <c r="C2227" s="117">
        <v>0.0010130829420760378</v>
      </c>
      <c r="D2227" s="112" t="s">
        <v>3043</v>
      </c>
      <c r="E2227" s="112" t="b">
        <v>0</v>
      </c>
      <c r="F2227" s="112" t="b">
        <v>0</v>
      </c>
      <c r="G2227" s="112" t="b">
        <v>0</v>
      </c>
    </row>
    <row r="2228" spans="1:7" ht="15">
      <c r="A2228" s="112" t="s">
        <v>4429</v>
      </c>
      <c r="B2228" s="112">
        <v>2</v>
      </c>
      <c r="C2228" s="117">
        <v>0.0013005996523568221</v>
      </c>
      <c r="D2228" s="112" t="s">
        <v>3043</v>
      </c>
      <c r="E2228" s="112" t="b">
        <v>0</v>
      </c>
      <c r="F2228" s="112" t="b">
        <v>0</v>
      </c>
      <c r="G2228" s="112" t="b">
        <v>0</v>
      </c>
    </row>
    <row r="2229" spans="1:7" ht="15">
      <c r="A2229" s="112" t="s">
        <v>3279</v>
      </c>
      <c r="B2229" s="112">
        <v>2</v>
      </c>
      <c r="C2229" s="117">
        <v>0.0013005996523568221</v>
      </c>
      <c r="D2229" s="112" t="s">
        <v>3043</v>
      </c>
      <c r="E2229" s="112" t="b">
        <v>0</v>
      </c>
      <c r="F2229" s="112" t="b">
        <v>0</v>
      </c>
      <c r="G2229" s="112" t="b">
        <v>0</v>
      </c>
    </row>
    <row r="2230" spans="1:7" ht="15">
      <c r="A2230" s="112" t="s">
        <v>4430</v>
      </c>
      <c r="B2230" s="112">
        <v>2</v>
      </c>
      <c r="C2230" s="117">
        <v>0.0013005996523568221</v>
      </c>
      <c r="D2230" s="112" t="s">
        <v>3043</v>
      </c>
      <c r="E2230" s="112" t="b">
        <v>0</v>
      </c>
      <c r="F2230" s="112" t="b">
        <v>0</v>
      </c>
      <c r="G2230" s="112" t="b">
        <v>0</v>
      </c>
    </row>
    <row r="2231" spans="1:7" ht="15">
      <c r="A2231" s="112" t="s">
        <v>3439</v>
      </c>
      <c r="B2231" s="112">
        <v>2</v>
      </c>
      <c r="C2231" s="117">
        <v>0.0013005996523568221</v>
      </c>
      <c r="D2231" s="112" t="s">
        <v>3043</v>
      </c>
      <c r="E2231" s="112" t="b">
        <v>0</v>
      </c>
      <c r="F2231" s="112" t="b">
        <v>0</v>
      </c>
      <c r="G2231" s="112" t="b">
        <v>0</v>
      </c>
    </row>
    <row r="2232" spans="1:7" ht="15">
      <c r="A2232" s="112" t="s">
        <v>4431</v>
      </c>
      <c r="B2232" s="112">
        <v>2</v>
      </c>
      <c r="C2232" s="117">
        <v>0.0013005996523568221</v>
      </c>
      <c r="D2232" s="112" t="s">
        <v>3043</v>
      </c>
      <c r="E2232" s="112" t="b">
        <v>0</v>
      </c>
      <c r="F2232" s="112" t="b">
        <v>0</v>
      </c>
      <c r="G2232" s="112" t="b">
        <v>0</v>
      </c>
    </row>
    <row r="2233" spans="1:7" ht="15">
      <c r="A2233" s="112" t="s">
        <v>4317</v>
      </c>
      <c r="B2233" s="112">
        <v>2</v>
      </c>
      <c r="C2233" s="117">
        <v>0.0010130829420760378</v>
      </c>
      <c r="D2233" s="112" t="s">
        <v>3043</v>
      </c>
      <c r="E2233" s="112" t="b">
        <v>0</v>
      </c>
      <c r="F2233" s="112" t="b">
        <v>0</v>
      </c>
      <c r="G2233" s="112" t="b">
        <v>0</v>
      </c>
    </row>
    <row r="2234" spans="1:7" ht="15">
      <c r="A2234" s="112" t="s">
        <v>3239</v>
      </c>
      <c r="B2234" s="112">
        <v>2</v>
      </c>
      <c r="C2234" s="117">
        <v>0.0013005996523568221</v>
      </c>
      <c r="D2234" s="112" t="s">
        <v>3043</v>
      </c>
      <c r="E2234" s="112" t="b">
        <v>0</v>
      </c>
      <c r="F2234" s="112" t="b">
        <v>0</v>
      </c>
      <c r="G2234" s="112" t="b">
        <v>0</v>
      </c>
    </row>
    <row r="2235" spans="1:7" ht="15">
      <c r="A2235" s="112" t="s">
        <v>3906</v>
      </c>
      <c r="B2235" s="112">
        <v>2</v>
      </c>
      <c r="C2235" s="117">
        <v>0.0013005996523568221</v>
      </c>
      <c r="D2235" s="112" t="s">
        <v>3043</v>
      </c>
      <c r="E2235" s="112" t="b">
        <v>0</v>
      </c>
      <c r="F2235" s="112" t="b">
        <v>0</v>
      </c>
      <c r="G2235" s="112" t="b">
        <v>0</v>
      </c>
    </row>
    <row r="2236" spans="1:7" ht="15">
      <c r="A2236" s="112" t="s">
        <v>4329</v>
      </c>
      <c r="B2236" s="112">
        <v>2</v>
      </c>
      <c r="C2236" s="117">
        <v>0.0010130829420760378</v>
      </c>
      <c r="D2236" s="112" t="s">
        <v>3043</v>
      </c>
      <c r="E2236" s="112" t="b">
        <v>0</v>
      </c>
      <c r="F2236" s="112" t="b">
        <v>0</v>
      </c>
      <c r="G2236" s="112" t="b">
        <v>0</v>
      </c>
    </row>
    <row r="2237" spans="1:7" ht="15">
      <c r="A2237" s="112" t="s">
        <v>3908</v>
      </c>
      <c r="B2237" s="112">
        <v>2</v>
      </c>
      <c r="C2237" s="117">
        <v>0.0013005996523568221</v>
      </c>
      <c r="D2237" s="112" t="s">
        <v>3043</v>
      </c>
      <c r="E2237" s="112" t="b">
        <v>0</v>
      </c>
      <c r="F2237" s="112" t="b">
        <v>0</v>
      </c>
      <c r="G2237" s="112" t="b">
        <v>0</v>
      </c>
    </row>
    <row r="2238" spans="1:7" ht="15">
      <c r="A2238" s="112" t="s">
        <v>3250</v>
      </c>
      <c r="B2238" s="112">
        <v>2</v>
      </c>
      <c r="C2238" s="117">
        <v>0.0010130829420760378</v>
      </c>
      <c r="D2238" s="112" t="s">
        <v>3043</v>
      </c>
      <c r="E2238" s="112" t="b">
        <v>0</v>
      </c>
      <c r="F2238" s="112" t="b">
        <v>0</v>
      </c>
      <c r="G2238" s="112" t="b">
        <v>0</v>
      </c>
    </row>
    <row r="2239" spans="1:7" ht="15">
      <c r="A2239" s="112" t="s">
        <v>3476</v>
      </c>
      <c r="B2239" s="112">
        <v>2</v>
      </c>
      <c r="C2239" s="117">
        <v>0.0010130829420760378</v>
      </c>
      <c r="D2239" s="112" t="s">
        <v>3043</v>
      </c>
      <c r="E2239" s="112" t="b">
        <v>0</v>
      </c>
      <c r="F2239" s="112" t="b">
        <v>0</v>
      </c>
      <c r="G2239" s="112" t="b">
        <v>0</v>
      </c>
    </row>
    <row r="2240" spans="1:7" ht="15">
      <c r="A2240" s="112" t="s">
        <v>4351</v>
      </c>
      <c r="B2240" s="112">
        <v>2</v>
      </c>
      <c r="C2240" s="117">
        <v>0.0013005996523568221</v>
      </c>
      <c r="D2240" s="112" t="s">
        <v>3043</v>
      </c>
      <c r="E2240" s="112" t="b">
        <v>0</v>
      </c>
      <c r="F2240" s="112" t="b">
        <v>0</v>
      </c>
      <c r="G2240" s="112" t="b">
        <v>0</v>
      </c>
    </row>
    <row r="2241" spans="1:7" ht="15">
      <c r="A2241" s="112" t="s">
        <v>3620</v>
      </c>
      <c r="B2241" s="112">
        <v>2</v>
      </c>
      <c r="C2241" s="117">
        <v>0.0013005996523568221</v>
      </c>
      <c r="D2241" s="112" t="s">
        <v>3043</v>
      </c>
      <c r="E2241" s="112" t="b">
        <v>0</v>
      </c>
      <c r="F2241" s="112" t="b">
        <v>0</v>
      </c>
      <c r="G2241" s="112" t="b">
        <v>0</v>
      </c>
    </row>
    <row r="2242" spans="1:7" ht="15">
      <c r="A2242" s="112" t="s">
        <v>3859</v>
      </c>
      <c r="B2242" s="112">
        <v>2</v>
      </c>
      <c r="C2242" s="117">
        <v>0.0013005996523568221</v>
      </c>
      <c r="D2242" s="112" t="s">
        <v>3043</v>
      </c>
      <c r="E2242" s="112" t="b">
        <v>0</v>
      </c>
      <c r="F2242" s="112" t="b">
        <v>0</v>
      </c>
      <c r="G2242" s="112" t="b">
        <v>0</v>
      </c>
    </row>
    <row r="2243" spans="1:7" ht="15">
      <c r="A2243" s="112" t="s">
        <v>3168</v>
      </c>
      <c r="B2243" s="112">
        <v>2</v>
      </c>
      <c r="C2243" s="117">
        <v>0.0013005996523568221</v>
      </c>
      <c r="D2243" s="112" t="s">
        <v>3043</v>
      </c>
      <c r="E2243" s="112" t="b">
        <v>0</v>
      </c>
      <c r="F2243" s="112" t="b">
        <v>0</v>
      </c>
      <c r="G2243" s="112" t="b">
        <v>0</v>
      </c>
    </row>
    <row r="2244" spans="1:7" ht="15">
      <c r="A2244" s="112" t="s">
        <v>3558</v>
      </c>
      <c r="B2244" s="112">
        <v>2</v>
      </c>
      <c r="C2244" s="117">
        <v>0.0013005996523568221</v>
      </c>
      <c r="D2244" s="112" t="s">
        <v>3043</v>
      </c>
      <c r="E2244" s="112" t="b">
        <v>0</v>
      </c>
      <c r="F2244" s="112" t="b">
        <v>0</v>
      </c>
      <c r="G2244" s="112" t="b">
        <v>0</v>
      </c>
    </row>
    <row r="2245" spans="1:7" ht="15">
      <c r="A2245" s="112" t="s">
        <v>3388</v>
      </c>
      <c r="B2245" s="112">
        <v>2</v>
      </c>
      <c r="C2245" s="117">
        <v>0.0010130829420760378</v>
      </c>
      <c r="D2245" s="112" t="s">
        <v>3043</v>
      </c>
      <c r="E2245" s="112" t="b">
        <v>0</v>
      </c>
      <c r="F2245" s="112" t="b">
        <v>0</v>
      </c>
      <c r="G2245" s="112" t="b">
        <v>0</v>
      </c>
    </row>
    <row r="2246" spans="1:7" ht="15">
      <c r="A2246" s="112" t="s">
        <v>3078</v>
      </c>
      <c r="B2246" s="112">
        <v>41</v>
      </c>
      <c r="C2246" s="117">
        <v>0.0019440463571680675</v>
      </c>
      <c r="D2246" s="112" t="s">
        <v>3044</v>
      </c>
      <c r="E2246" s="112" t="b">
        <v>1</v>
      </c>
      <c r="F2246" s="112" t="b">
        <v>0</v>
      </c>
      <c r="G2246" s="112" t="b">
        <v>0</v>
      </c>
    </row>
    <row r="2247" spans="1:7" ht="15">
      <c r="A2247" s="112" t="s">
        <v>3082</v>
      </c>
      <c r="B2247" s="112">
        <v>30</v>
      </c>
      <c r="C2247" s="117">
        <v>0.0027148763073970342</v>
      </c>
      <c r="D2247" s="112" t="s">
        <v>3044</v>
      </c>
      <c r="E2247" s="112" t="b">
        <v>0</v>
      </c>
      <c r="F2247" s="112" t="b">
        <v>0</v>
      </c>
      <c r="G2247" s="112" t="b">
        <v>0</v>
      </c>
    </row>
    <row r="2248" spans="1:7" ht="15">
      <c r="A2248" s="112" t="s">
        <v>3080</v>
      </c>
      <c r="B2248" s="112">
        <v>29</v>
      </c>
      <c r="C2248" s="117">
        <v>0.006931799848246799</v>
      </c>
      <c r="D2248" s="112" t="s">
        <v>3044</v>
      </c>
      <c r="E2248" s="112" t="b">
        <v>0</v>
      </c>
      <c r="F2248" s="112" t="b">
        <v>0</v>
      </c>
      <c r="G2248" s="112" t="b">
        <v>0</v>
      </c>
    </row>
    <row r="2249" spans="1:7" ht="15">
      <c r="A2249" s="112" t="s">
        <v>3081</v>
      </c>
      <c r="B2249" s="112">
        <v>28</v>
      </c>
      <c r="C2249" s="117">
        <v>0.004010206840962067</v>
      </c>
      <c r="D2249" s="112" t="s">
        <v>3044</v>
      </c>
      <c r="E2249" s="112" t="b">
        <v>0</v>
      </c>
      <c r="F2249" s="112" t="b">
        <v>0</v>
      </c>
      <c r="G2249" s="112" t="b">
        <v>0</v>
      </c>
    </row>
    <row r="2250" spans="1:7" ht="15">
      <c r="A2250" s="112" t="s">
        <v>3079</v>
      </c>
      <c r="B2250" s="112">
        <v>27</v>
      </c>
      <c r="C2250" s="117">
        <v>0.0016448811234962856</v>
      </c>
      <c r="D2250" s="112" t="s">
        <v>3044</v>
      </c>
      <c r="E2250" s="112" t="b">
        <v>0</v>
      </c>
      <c r="F2250" s="112" t="b">
        <v>0</v>
      </c>
      <c r="G2250" s="112" t="b">
        <v>0</v>
      </c>
    </row>
    <row r="2251" spans="1:7" ht="15">
      <c r="A2251" s="112" t="s">
        <v>3089</v>
      </c>
      <c r="B2251" s="112">
        <v>26</v>
      </c>
      <c r="C2251" s="117">
        <v>0.009102159732666416</v>
      </c>
      <c r="D2251" s="112" t="s">
        <v>3044</v>
      </c>
      <c r="E2251" s="112" t="b">
        <v>0</v>
      </c>
      <c r="F2251" s="112" t="b">
        <v>0</v>
      </c>
      <c r="G2251" s="112" t="b">
        <v>0</v>
      </c>
    </row>
    <row r="2252" spans="1:7" ht="15">
      <c r="A2252" s="112" t="s">
        <v>3084</v>
      </c>
      <c r="B2252" s="112">
        <v>26</v>
      </c>
      <c r="C2252" s="117">
        <v>0.009102159732666416</v>
      </c>
      <c r="D2252" s="112" t="s">
        <v>3044</v>
      </c>
      <c r="E2252" s="112" t="b">
        <v>0</v>
      </c>
      <c r="F2252" s="112" t="b">
        <v>0</v>
      </c>
      <c r="G2252" s="112" t="b">
        <v>0</v>
      </c>
    </row>
    <row r="2253" spans="1:7" ht="15">
      <c r="A2253" s="112" t="s">
        <v>3088</v>
      </c>
      <c r="B2253" s="112">
        <v>20</v>
      </c>
      <c r="C2253" s="117">
        <v>0.0018099175382646894</v>
      </c>
      <c r="D2253" s="112" t="s">
        <v>3044</v>
      </c>
      <c r="E2253" s="112" t="b">
        <v>0</v>
      </c>
      <c r="F2253" s="112" t="b">
        <v>0</v>
      </c>
      <c r="G2253" s="112" t="b">
        <v>0</v>
      </c>
    </row>
    <row r="2254" spans="1:7" ht="15">
      <c r="A2254" s="112" t="s">
        <v>3086</v>
      </c>
      <c r="B2254" s="112">
        <v>18</v>
      </c>
      <c r="C2254" s="117">
        <v>0.0013544333879178816</v>
      </c>
      <c r="D2254" s="112" t="s">
        <v>3044</v>
      </c>
      <c r="E2254" s="112" t="b">
        <v>0</v>
      </c>
      <c r="F2254" s="112" t="b">
        <v>0</v>
      </c>
      <c r="G2254" s="112" t="b">
        <v>0</v>
      </c>
    </row>
    <row r="2255" spans="1:7" ht="15">
      <c r="A2255" s="112" t="s">
        <v>3094</v>
      </c>
      <c r="B2255" s="112">
        <v>18</v>
      </c>
      <c r="C2255" s="117">
        <v>0.003801546836176205</v>
      </c>
      <c r="D2255" s="112" t="s">
        <v>3044</v>
      </c>
      <c r="E2255" s="112" t="b">
        <v>0</v>
      </c>
      <c r="F2255" s="112" t="b">
        <v>0</v>
      </c>
      <c r="G2255" s="112" t="b">
        <v>0</v>
      </c>
    </row>
    <row r="2256" spans="1:7" ht="15">
      <c r="A2256" s="112" t="s">
        <v>3093</v>
      </c>
      <c r="B2256" s="112">
        <v>17</v>
      </c>
      <c r="C2256" s="117">
        <v>0.008003332015094258</v>
      </c>
      <c r="D2256" s="112" t="s">
        <v>3044</v>
      </c>
      <c r="E2256" s="112" t="b">
        <v>0</v>
      </c>
      <c r="F2256" s="112" t="b">
        <v>0</v>
      </c>
      <c r="G2256" s="112" t="b">
        <v>0</v>
      </c>
    </row>
    <row r="2257" spans="1:7" ht="15">
      <c r="A2257" s="112" t="s">
        <v>3095</v>
      </c>
      <c r="B2257" s="112">
        <v>14</v>
      </c>
      <c r="C2257" s="117">
        <v>0.002956758650359271</v>
      </c>
      <c r="D2257" s="112" t="s">
        <v>3044</v>
      </c>
      <c r="E2257" s="112" t="b">
        <v>0</v>
      </c>
      <c r="F2257" s="112" t="b">
        <v>0</v>
      </c>
      <c r="G2257" s="112" t="b">
        <v>0</v>
      </c>
    </row>
    <row r="2258" spans="1:7" ht="15">
      <c r="A2258" s="112" t="s">
        <v>3090</v>
      </c>
      <c r="B2258" s="112">
        <v>14</v>
      </c>
      <c r="C2258" s="117">
        <v>0.0020051034204810335</v>
      </c>
      <c r="D2258" s="112" t="s">
        <v>3044</v>
      </c>
      <c r="E2258" s="112" t="b">
        <v>0</v>
      </c>
      <c r="F2258" s="112" t="b">
        <v>0</v>
      </c>
      <c r="G2258" s="112" t="b">
        <v>0</v>
      </c>
    </row>
    <row r="2259" spans="1:7" ht="15">
      <c r="A2259" s="112" t="s">
        <v>3091</v>
      </c>
      <c r="B2259" s="112">
        <v>14</v>
      </c>
      <c r="C2259" s="117">
        <v>0.0022929379430335893</v>
      </c>
      <c r="D2259" s="112" t="s">
        <v>3044</v>
      </c>
      <c r="E2259" s="112" t="b">
        <v>0</v>
      </c>
      <c r="F2259" s="112" t="b">
        <v>0</v>
      </c>
      <c r="G2259" s="112" t="b">
        <v>0</v>
      </c>
    </row>
    <row r="2260" spans="1:7" ht="15">
      <c r="A2260" s="112" t="s">
        <v>3102</v>
      </c>
      <c r="B2260" s="112">
        <v>13</v>
      </c>
      <c r="C2260" s="117">
        <v>0.007365671875439024</v>
      </c>
      <c r="D2260" s="112" t="s">
        <v>3044</v>
      </c>
      <c r="E2260" s="112" t="b">
        <v>0</v>
      </c>
      <c r="F2260" s="112" t="b">
        <v>0</v>
      </c>
      <c r="G2260" s="112" t="b">
        <v>0</v>
      </c>
    </row>
    <row r="2261" spans="1:7" ht="15">
      <c r="A2261" s="112" t="s">
        <v>3085</v>
      </c>
      <c r="B2261" s="112">
        <v>13</v>
      </c>
      <c r="C2261" s="117">
        <v>0.001861881747589531</v>
      </c>
      <c r="D2261" s="112" t="s">
        <v>3044</v>
      </c>
      <c r="E2261" s="112" t="b">
        <v>0</v>
      </c>
      <c r="F2261" s="112" t="b">
        <v>0</v>
      </c>
      <c r="G2261" s="112" t="b">
        <v>0</v>
      </c>
    </row>
    <row r="2262" spans="1:7" ht="15">
      <c r="A2262" s="112" t="s">
        <v>3098</v>
      </c>
      <c r="B2262" s="112">
        <v>13</v>
      </c>
      <c r="C2262" s="117">
        <v>0.009494828536827355</v>
      </c>
      <c r="D2262" s="112" t="s">
        <v>3044</v>
      </c>
      <c r="E2262" s="112" t="b">
        <v>0</v>
      </c>
      <c r="F2262" s="112" t="b">
        <v>0</v>
      </c>
      <c r="G2262" s="112" t="b">
        <v>0</v>
      </c>
    </row>
    <row r="2263" spans="1:7" ht="15">
      <c r="A2263" s="112" t="s">
        <v>3104</v>
      </c>
      <c r="B2263" s="112">
        <v>12</v>
      </c>
      <c r="C2263" s="117">
        <v>0.0032469508649050015</v>
      </c>
      <c r="D2263" s="112" t="s">
        <v>3044</v>
      </c>
      <c r="E2263" s="112" t="b">
        <v>0</v>
      </c>
      <c r="F2263" s="112" t="b">
        <v>0</v>
      </c>
      <c r="G2263" s="112" t="b">
        <v>0</v>
      </c>
    </row>
    <row r="2264" spans="1:7" ht="15">
      <c r="A2264" s="112" t="s">
        <v>3100</v>
      </c>
      <c r="B2264" s="112">
        <v>12</v>
      </c>
      <c r="C2264" s="117">
        <v>0.0048337063514314075</v>
      </c>
      <c r="D2264" s="112" t="s">
        <v>3044</v>
      </c>
      <c r="E2264" s="112" t="b">
        <v>0</v>
      </c>
      <c r="F2264" s="112" t="b">
        <v>0</v>
      </c>
      <c r="G2264" s="112" t="b">
        <v>0</v>
      </c>
    </row>
    <row r="2265" spans="1:7" ht="15">
      <c r="A2265" s="112" t="s">
        <v>3087</v>
      </c>
      <c r="B2265" s="112">
        <v>12</v>
      </c>
      <c r="C2265" s="117">
        <v>0.0019653753797430765</v>
      </c>
      <c r="D2265" s="112" t="s">
        <v>3044</v>
      </c>
      <c r="E2265" s="112" t="b">
        <v>0</v>
      </c>
      <c r="F2265" s="112" t="b">
        <v>0</v>
      </c>
      <c r="G2265" s="112" t="b">
        <v>0</v>
      </c>
    </row>
    <row r="2266" spans="1:7" ht="15">
      <c r="A2266" s="112" t="s">
        <v>3114</v>
      </c>
      <c r="B2266" s="112">
        <v>12</v>
      </c>
      <c r="C2266" s="117">
        <v>0.00876445711091756</v>
      </c>
      <c r="D2266" s="112" t="s">
        <v>3044</v>
      </c>
      <c r="E2266" s="112" t="b">
        <v>0</v>
      </c>
      <c r="F2266" s="112" t="b">
        <v>0</v>
      </c>
      <c r="G2266" s="112" t="b">
        <v>0</v>
      </c>
    </row>
    <row r="2267" spans="1:7" ht="15">
      <c r="A2267" s="112" t="s">
        <v>3099</v>
      </c>
      <c r="B2267" s="112">
        <v>12</v>
      </c>
      <c r="C2267" s="117">
        <v>0.006799081731174484</v>
      </c>
      <c r="D2267" s="112" t="s">
        <v>3044</v>
      </c>
      <c r="E2267" s="112" t="b">
        <v>0</v>
      </c>
      <c r="F2267" s="112" t="b">
        <v>0</v>
      </c>
      <c r="G2267" s="112" t="b">
        <v>0</v>
      </c>
    </row>
    <row r="2268" spans="1:7" ht="15">
      <c r="A2268" s="112" t="s">
        <v>3109</v>
      </c>
      <c r="B2268" s="112">
        <v>10</v>
      </c>
      <c r="C2268" s="117">
        <v>0.002705792387420835</v>
      </c>
      <c r="D2268" s="112" t="s">
        <v>3044</v>
      </c>
      <c r="E2268" s="112" t="b">
        <v>0</v>
      </c>
      <c r="F2268" s="112" t="b">
        <v>0</v>
      </c>
      <c r="G2268" s="112" t="b">
        <v>0</v>
      </c>
    </row>
    <row r="2269" spans="1:7" ht="15">
      <c r="A2269" s="112" t="s">
        <v>3158</v>
      </c>
      <c r="B2269" s="112">
        <v>9</v>
      </c>
      <c r="C2269" s="117">
        <v>0.006573342833188169</v>
      </c>
      <c r="D2269" s="112" t="s">
        <v>3044</v>
      </c>
      <c r="E2269" s="112" t="b">
        <v>0</v>
      </c>
      <c r="F2269" s="112" t="b">
        <v>0</v>
      </c>
      <c r="G2269" s="112" t="b">
        <v>0</v>
      </c>
    </row>
    <row r="2270" spans="1:7" ht="15">
      <c r="A2270" s="112" t="s">
        <v>3117</v>
      </c>
      <c r="B2270" s="112">
        <v>9</v>
      </c>
      <c r="C2270" s="117">
        <v>0.0027630265908308283</v>
      </c>
      <c r="D2270" s="112" t="s">
        <v>3044</v>
      </c>
      <c r="E2270" s="112" t="b">
        <v>0</v>
      </c>
      <c r="F2270" s="112" t="b">
        <v>0</v>
      </c>
      <c r="G2270" s="112" t="b">
        <v>0</v>
      </c>
    </row>
    <row r="2271" spans="1:7" ht="15">
      <c r="A2271" s="112" t="s">
        <v>3092</v>
      </c>
      <c r="B2271" s="112">
        <v>9</v>
      </c>
      <c r="C2271" s="117">
        <v>0.0019007734180881025</v>
      </c>
      <c r="D2271" s="112" t="s">
        <v>3044</v>
      </c>
      <c r="E2271" s="112" t="b">
        <v>0</v>
      </c>
      <c r="F2271" s="112" t="b">
        <v>0</v>
      </c>
      <c r="G2271" s="112" t="b">
        <v>0</v>
      </c>
    </row>
    <row r="2272" spans="1:7" ht="15">
      <c r="A2272" s="112" t="s">
        <v>3232</v>
      </c>
      <c r="B2272" s="112">
        <v>9</v>
      </c>
      <c r="C2272" s="117">
        <v>0.0042370581256381355</v>
      </c>
      <c r="D2272" s="112" t="s">
        <v>3044</v>
      </c>
      <c r="E2272" s="112" t="b">
        <v>0</v>
      </c>
      <c r="F2272" s="112" t="b">
        <v>0</v>
      </c>
      <c r="G2272" s="112" t="b">
        <v>0</v>
      </c>
    </row>
    <row r="2273" spans="1:7" ht="15">
      <c r="A2273" s="112" t="s">
        <v>3200</v>
      </c>
      <c r="B2273" s="112">
        <v>9</v>
      </c>
      <c r="C2273" s="117">
        <v>0.0042370581256381355</v>
      </c>
      <c r="D2273" s="112" t="s">
        <v>3044</v>
      </c>
      <c r="E2273" s="112" t="b">
        <v>0</v>
      </c>
      <c r="F2273" s="112" t="b">
        <v>0</v>
      </c>
      <c r="G2273" s="112" t="b">
        <v>0</v>
      </c>
    </row>
    <row r="2274" spans="1:7" ht="15">
      <c r="A2274" s="112" t="s">
        <v>3141</v>
      </c>
      <c r="B2274" s="112">
        <v>8</v>
      </c>
      <c r="C2274" s="117">
        <v>0.0032224709009542715</v>
      </c>
      <c r="D2274" s="112" t="s">
        <v>3044</v>
      </c>
      <c r="E2274" s="112" t="b">
        <v>0</v>
      </c>
      <c r="F2274" s="112" t="b">
        <v>0</v>
      </c>
      <c r="G2274" s="112" t="b">
        <v>0</v>
      </c>
    </row>
    <row r="2275" spans="1:7" ht="15">
      <c r="A2275" s="112" t="s">
        <v>3101</v>
      </c>
      <c r="B2275" s="112">
        <v>8</v>
      </c>
      <c r="C2275" s="117">
        <v>0.002800664533128128</v>
      </c>
      <c r="D2275" s="112" t="s">
        <v>3044</v>
      </c>
      <c r="E2275" s="112" t="b">
        <v>0</v>
      </c>
      <c r="F2275" s="112" t="b">
        <v>0</v>
      </c>
      <c r="G2275" s="112" t="b">
        <v>0</v>
      </c>
    </row>
    <row r="2276" spans="1:7" ht="15">
      <c r="A2276" s="112" t="s">
        <v>3110</v>
      </c>
      <c r="B2276" s="112">
        <v>8</v>
      </c>
      <c r="C2276" s="117">
        <v>0.0021646339099366677</v>
      </c>
      <c r="D2276" s="112" t="s">
        <v>3044</v>
      </c>
      <c r="E2276" s="112" t="b">
        <v>0</v>
      </c>
      <c r="F2276" s="112" t="b">
        <v>0</v>
      </c>
      <c r="G2276" s="112" t="b">
        <v>0</v>
      </c>
    </row>
    <row r="2277" spans="1:7" ht="15">
      <c r="A2277" s="112" t="s">
        <v>3165</v>
      </c>
      <c r="B2277" s="112">
        <v>8</v>
      </c>
      <c r="C2277" s="117">
        <v>0.005842971407278373</v>
      </c>
      <c r="D2277" s="112" t="s">
        <v>3044</v>
      </c>
      <c r="E2277" s="112" t="b">
        <v>0</v>
      </c>
      <c r="F2277" s="112" t="b">
        <v>0</v>
      </c>
      <c r="G2277" s="112" t="b">
        <v>0</v>
      </c>
    </row>
    <row r="2278" spans="1:7" ht="15">
      <c r="A2278" s="112" t="s">
        <v>3096</v>
      </c>
      <c r="B2278" s="112">
        <v>8</v>
      </c>
      <c r="C2278" s="117">
        <v>0.002800664533128128</v>
      </c>
      <c r="D2278" s="112" t="s">
        <v>3044</v>
      </c>
      <c r="E2278" s="112" t="b">
        <v>0</v>
      </c>
      <c r="F2278" s="112" t="b">
        <v>0</v>
      </c>
      <c r="G2278" s="112" t="b">
        <v>0</v>
      </c>
    </row>
    <row r="2279" spans="1:7" ht="15">
      <c r="A2279" s="112" t="s">
        <v>3257</v>
      </c>
      <c r="B2279" s="112">
        <v>8</v>
      </c>
      <c r="C2279" s="117">
        <v>0.004532721154116323</v>
      </c>
      <c r="D2279" s="112" t="s">
        <v>3044</v>
      </c>
      <c r="E2279" s="112" t="b">
        <v>0</v>
      </c>
      <c r="F2279" s="112" t="b">
        <v>0</v>
      </c>
      <c r="G2279" s="112" t="b">
        <v>0</v>
      </c>
    </row>
    <row r="2280" spans="1:7" ht="15">
      <c r="A2280" s="112" t="s">
        <v>3128</v>
      </c>
      <c r="B2280" s="112">
        <v>8</v>
      </c>
      <c r="C2280" s="117">
        <v>0.0032224709009542715</v>
      </c>
      <c r="D2280" s="112" t="s">
        <v>3044</v>
      </c>
      <c r="E2280" s="112" t="b">
        <v>0</v>
      </c>
      <c r="F2280" s="112" t="b">
        <v>0</v>
      </c>
      <c r="G2280" s="112" t="b">
        <v>0</v>
      </c>
    </row>
    <row r="2281" spans="1:7" ht="15">
      <c r="A2281" s="112" t="s">
        <v>3130</v>
      </c>
      <c r="B2281" s="112">
        <v>8</v>
      </c>
      <c r="C2281" s="117">
        <v>0.0032224709009542715</v>
      </c>
      <c r="D2281" s="112" t="s">
        <v>3044</v>
      </c>
      <c r="E2281" s="112" t="b">
        <v>0</v>
      </c>
      <c r="F2281" s="112" t="b">
        <v>0</v>
      </c>
      <c r="G2281" s="112" t="b">
        <v>0</v>
      </c>
    </row>
    <row r="2282" spans="1:7" ht="15">
      <c r="A2282" s="112" t="s">
        <v>3361</v>
      </c>
      <c r="B2282" s="112">
        <v>8</v>
      </c>
      <c r="C2282" s="117">
        <v>0.004532721154116323</v>
      </c>
      <c r="D2282" s="112" t="s">
        <v>3044</v>
      </c>
      <c r="E2282" s="112" t="b">
        <v>0</v>
      </c>
      <c r="F2282" s="112" t="b">
        <v>0</v>
      </c>
      <c r="G2282" s="112" t="b">
        <v>0</v>
      </c>
    </row>
    <row r="2283" spans="1:7" ht="15">
      <c r="A2283" s="112" t="s">
        <v>3105</v>
      </c>
      <c r="B2283" s="112">
        <v>7</v>
      </c>
      <c r="C2283" s="117">
        <v>0.0024505814664871122</v>
      </c>
      <c r="D2283" s="112" t="s">
        <v>3044</v>
      </c>
      <c r="E2283" s="112" t="b">
        <v>0</v>
      </c>
      <c r="F2283" s="112" t="b">
        <v>0</v>
      </c>
      <c r="G2283" s="112" t="b">
        <v>0</v>
      </c>
    </row>
    <row r="2284" spans="1:7" ht="15">
      <c r="A2284" s="112" t="s">
        <v>3103</v>
      </c>
      <c r="B2284" s="112">
        <v>7</v>
      </c>
      <c r="C2284" s="117">
        <v>0.0028196620383349877</v>
      </c>
      <c r="D2284" s="112" t="s">
        <v>3044</v>
      </c>
      <c r="E2284" s="112" t="b">
        <v>0</v>
      </c>
      <c r="F2284" s="112" t="b">
        <v>0</v>
      </c>
      <c r="G2284" s="112" t="b">
        <v>0</v>
      </c>
    </row>
    <row r="2285" spans="1:7" ht="15">
      <c r="A2285" s="112" t="s">
        <v>3121</v>
      </c>
      <c r="B2285" s="112">
        <v>6</v>
      </c>
      <c r="C2285" s="117">
        <v>0.0024168531757157038</v>
      </c>
      <c r="D2285" s="112" t="s">
        <v>3044</v>
      </c>
      <c r="E2285" s="112" t="b">
        <v>0</v>
      </c>
      <c r="F2285" s="112" t="b">
        <v>0</v>
      </c>
      <c r="G2285" s="112" t="b">
        <v>0</v>
      </c>
    </row>
    <row r="2286" spans="1:7" ht="15">
      <c r="A2286" s="112" t="s">
        <v>3119</v>
      </c>
      <c r="B2286" s="112">
        <v>6</v>
      </c>
      <c r="C2286" s="117">
        <v>0.002100498399846096</v>
      </c>
      <c r="D2286" s="112" t="s">
        <v>3044</v>
      </c>
      <c r="E2286" s="112" t="b">
        <v>0</v>
      </c>
      <c r="F2286" s="112" t="b">
        <v>0</v>
      </c>
      <c r="G2286" s="112" t="b">
        <v>0</v>
      </c>
    </row>
    <row r="2287" spans="1:7" ht="15">
      <c r="A2287" s="112" t="s">
        <v>3111</v>
      </c>
      <c r="B2287" s="112">
        <v>6</v>
      </c>
      <c r="C2287" s="117">
        <v>0.0024168531757157038</v>
      </c>
      <c r="D2287" s="112" t="s">
        <v>3044</v>
      </c>
      <c r="E2287" s="112" t="b">
        <v>0</v>
      </c>
      <c r="F2287" s="112" t="b">
        <v>0</v>
      </c>
      <c r="G2287" s="112" t="b">
        <v>0</v>
      </c>
    </row>
    <row r="2288" spans="1:7" ht="15">
      <c r="A2288" s="112" t="s">
        <v>3504</v>
      </c>
      <c r="B2288" s="112">
        <v>6</v>
      </c>
      <c r="C2288" s="117">
        <v>0.003399540865587242</v>
      </c>
      <c r="D2288" s="112" t="s">
        <v>3044</v>
      </c>
      <c r="E2288" s="112" t="b">
        <v>0</v>
      </c>
      <c r="F2288" s="112" t="b">
        <v>0</v>
      </c>
      <c r="G2288" s="112" t="b">
        <v>0</v>
      </c>
    </row>
    <row r="2289" spans="1:7" ht="15">
      <c r="A2289" s="112" t="s">
        <v>3112</v>
      </c>
      <c r="B2289" s="112">
        <v>5</v>
      </c>
      <c r="C2289" s="117">
        <v>0.00175041533320508</v>
      </c>
      <c r="D2289" s="112" t="s">
        <v>3044</v>
      </c>
      <c r="E2289" s="112" t="b">
        <v>0</v>
      </c>
      <c r="F2289" s="112" t="b">
        <v>0</v>
      </c>
      <c r="G2289" s="112" t="b">
        <v>0</v>
      </c>
    </row>
    <row r="2290" spans="1:7" ht="15">
      <c r="A2290" s="112" t="s">
        <v>3224</v>
      </c>
      <c r="B2290" s="112">
        <v>5</v>
      </c>
      <c r="C2290" s="117">
        <v>0.00175041533320508</v>
      </c>
      <c r="D2290" s="112" t="s">
        <v>3044</v>
      </c>
      <c r="E2290" s="112" t="b">
        <v>0</v>
      </c>
      <c r="F2290" s="112" t="b">
        <v>0</v>
      </c>
      <c r="G2290" s="112" t="b">
        <v>0</v>
      </c>
    </row>
    <row r="2291" spans="1:7" ht="15">
      <c r="A2291" s="112" t="s">
        <v>3135</v>
      </c>
      <c r="B2291" s="112">
        <v>5</v>
      </c>
      <c r="C2291" s="117">
        <v>0.0023539211809100757</v>
      </c>
      <c r="D2291" s="112" t="s">
        <v>3044</v>
      </c>
      <c r="E2291" s="112" t="b">
        <v>0</v>
      </c>
      <c r="F2291" s="112" t="b">
        <v>0</v>
      </c>
      <c r="G2291" s="112" t="b">
        <v>0</v>
      </c>
    </row>
    <row r="2292" spans="1:7" ht="15">
      <c r="A2292" s="112" t="s">
        <v>3591</v>
      </c>
      <c r="B2292" s="112">
        <v>5</v>
      </c>
      <c r="C2292" s="117">
        <v>0.00201404431309642</v>
      </c>
      <c r="D2292" s="112" t="s">
        <v>3044</v>
      </c>
      <c r="E2292" s="112" t="b">
        <v>0</v>
      </c>
      <c r="F2292" s="112" t="b">
        <v>0</v>
      </c>
      <c r="G2292" s="112" t="b">
        <v>0</v>
      </c>
    </row>
    <row r="2293" spans="1:7" ht="15">
      <c r="A2293" s="112" t="s">
        <v>3155</v>
      </c>
      <c r="B2293" s="112">
        <v>5</v>
      </c>
      <c r="C2293" s="117">
        <v>0.0023539211809100757</v>
      </c>
      <c r="D2293" s="112" t="s">
        <v>3044</v>
      </c>
      <c r="E2293" s="112" t="b">
        <v>0</v>
      </c>
      <c r="F2293" s="112" t="b">
        <v>0</v>
      </c>
      <c r="G2293" s="112" t="b">
        <v>0</v>
      </c>
    </row>
    <row r="2294" spans="1:7" ht="15">
      <c r="A2294" s="112" t="s">
        <v>3115</v>
      </c>
      <c r="B2294" s="112">
        <v>5</v>
      </c>
      <c r="C2294" s="117">
        <v>0.00175041533320508</v>
      </c>
      <c r="D2294" s="112" t="s">
        <v>3044</v>
      </c>
      <c r="E2294" s="112" t="b">
        <v>0</v>
      </c>
      <c r="F2294" s="112" t="b">
        <v>0</v>
      </c>
      <c r="G2294" s="112" t="b">
        <v>0</v>
      </c>
    </row>
    <row r="2295" spans="1:7" ht="15">
      <c r="A2295" s="112" t="s">
        <v>3146</v>
      </c>
      <c r="B2295" s="112">
        <v>5</v>
      </c>
      <c r="C2295" s="117">
        <v>0.00175041533320508</v>
      </c>
      <c r="D2295" s="112" t="s">
        <v>3044</v>
      </c>
      <c r="E2295" s="112" t="b">
        <v>0</v>
      </c>
      <c r="F2295" s="112" t="b">
        <v>0</v>
      </c>
      <c r="G2295" s="112" t="b">
        <v>0</v>
      </c>
    </row>
    <row r="2296" spans="1:7" ht="15">
      <c r="A2296" s="112" t="s">
        <v>3132</v>
      </c>
      <c r="B2296" s="112">
        <v>5</v>
      </c>
      <c r="C2296" s="117">
        <v>0.0023539211809100757</v>
      </c>
      <c r="D2296" s="112" t="s">
        <v>3044</v>
      </c>
      <c r="E2296" s="112" t="b">
        <v>0</v>
      </c>
      <c r="F2296" s="112" t="b">
        <v>0</v>
      </c>
      <c r="G2296" s="112" t="b">
        <v>0</v>
      </c>
    </row>
    <row r="2297" spans="1:7" ht="15">
      <c r="A2297" s="112" t="s">
        <v>3275</v>
      </c>
      <c r="B2297" s="112">
        <v>4</v>
      </c>
      <c r="C2297" s="117">
        <v>0.0018831369447280604</v>
      </c>
      <c r="D2297" s="112" t="s">
        <v>3044</v>
      </c>
      <c r="E2297" s="112" t="b">
        <v>0</v>
      </c>
      <c r="F2297" s="112" t="b">
        <v>0</v>
      </c>
      <c r="G2297" s="112" t="b">
        <v>0</v>
      </c>
    </row>
    <row r="2298" spans="1:7" ht="15">
      <c r="A2298" s="112" t="s">
        <v>3116</v>
      </c>
      <c r="B2298" s="112">
        <v>4</v>
      </c>
      <c r="C2298" s="117">
        <v>0.0016112354504771358</v>
      </c>
      <c r="D2298" s="112" t="s">
        <v>3044</v>
      </c>
      <c r="E2298" s="112" t="b">
        <v>0</v>
      </c>
      <c r="F2298" s="112" t="b">
        <v>0</v>
      </c>
      <c r="G2298" s="112" t="b">
        <v>0</v>
      </c>
    </row>
    <row r="2299" spans="1:7" ht="15">
      <c r="A2299" s="112" t="s">
        <v>3123</v>
      </c>
      <c r="B2299" s="112">
        <v>4</v>
      </c>
      <c r="C2299" s="117">
        <v>0.0016112354504771358</v>
      </c>
      <c r="D2299" s="112" t="s">
        <v>3044</v>
      </c>
      <c r="E2299" s="112" t="b">
        <v>0</v>
      </c>
      <c r="F2299" s="112" t="b">
        <v>0</v>
      </c>
      <c r="G2299" s="112" t="b">
        <v>0</v>
      </c>
    </row>
    <row r="2300" spans="1:7" ht="15">
      <c r="A2300" s="112" t="s">
        <v>3162</v>
      </c>
      <c r="B2300" s="112">
        <v>4</v>
      </c>
      <c r="C2300" s="117">
        <v>0.0018831369447280604</v>
      </c>
      <c r="D2300" s="112" t="s">
        <v>3044</v>
      </c>
      <c r="E2300" s="112" t="b">
        <v>0</v>
      </c>
      <c r="F2300" s="112" t="b">
        <v>0</v>
      </c>
      <c r="G2300" s="112" t="b">
        <v>0</v>
      </c>
    </row>
    <row r="2301" spans="1:7" ht="15">
      <c r="A2301" s="112" t="s">
        <v>3124</v>
      </c>
      <c r="B2301" s="112">
        <v>4</v>
      </c>
      <c r="C2301" s="117">
        <v>0.0016112354504771358</v>
      </c>
      <c r="D2301" s="112" t="s">
        <v>3044</v>
      </c>
      <c r="E2301" s="112" t="b">
        <v>0</v>
      </c>
      <c r="F2301" s="112" t="b">
        <v>0</v>
      </c>
      <c r="G2301" s="112" t="b">
        <v>0</v>
      </c>
    </row>
    <row r="2302" spans="1:7" ht="15">
      <c r="A2302" s="112" t="s">
        <v>3108</v>
      </c>
      <c r="B2302" s="112">
        <v>4</v>
      </c>
      <c r="C2302" s="117">
        <v>0.0016112354504771358</v>
      </c>
      <c r="D2302" s="112" t="s">
        <v>3044</v>
      </c>
      <c r="E2302" s="112" t="b">
        <v>0</v>
      </c>
      <c r="F2302" s="112" t="b">
        <v>0</v>
      </c>
      <c r="G2302" s="112" t="b">
        <v>0</v>
      </c>
    </row>
    <row r="2303" spans="1:7" ht="15">
      <c r="A2303" s="112" t="s">
        <v>3415</v>
      </c>
      <c r="B2303" s="112">
        <v>4</v>
      </c>
      <c r="C2303" s="117">
        <v>0.0016112354504771358</v>
      </c>
      <c r="D2303" s="112" t="s">
        <v>3044</v>
      </c>
      <c r="E2303" s="112" t="b">
        <v>0</v>
      </c>
      <c r="F2303" s="112" t="b">
        <v>0</v>
      </c>
      <c r="G2303" s="112" t="b">
        <v>0</v>
      </c>
    </row>
    <row r="2304" spans="1:7" ht="15">
      <c r="A2304" s="112" t="s">
        <v>3150</v>
      </c>
      <c r="B2304" s="112">
        <v>4</v>
      </c>
      <c r="C2304" s="117">
        <v>0.0016112354504771358</v>
      </c>
      <c r="D2304" s="112" t="s">
        <v>3044</v>
      </c>
      <c r="E2304" s="112" t="b">
        <v>1</v>
      </c>
      <c r="F2304" s="112" t="b">
        <v>0</v>
      </c>
      <c r="G2304" s="112" t="b">
        <v>0</v>
      </c>
    </row>
    <row r="2305" spans="1:7" ht="15">
      <c r="A2305" s="112" t="s">
        <v>3133</v>
      </c>
      <c r="B2305" s="112">
        <v>4</v>
      </c>
      <c r="C2305" s="117">
        <v>0.0018831369447280604</v>
      </c>
      <c r="D2305" s="112" t="s">
        <v>3044</v>
      </c>
      <c r="E2305" s="112" t="b">
        <v>0</v>
      </c>
      <c r="F2305" s="112" t="b">
        <v>0</v>
      </c>
      <c r="G2305" s="112" t="b">
        <v>0</v>
      </c>
    </row>
    <row r="2306" spans="1:7" ht="15">
      <c r="A2306" s="112" t="s">
        <v>3181</v>
      </c>
      <c r="B2306" s="112">
        <v>4</v>
      </c>
      <c r="C2306" s="117">
        <v>0.0022663605770581615</v>
      </c>
      <c r="D2306" s="112" t="s">
        <v>3044</v>
      </c>
      <c r="E2306" s="112" t="b">
        <v>0</v>
      </c>
      <c r="F2306" s="112" t="b">
        <v>0</v>
      </c>
      <c r="G2306" s="112" t="b">
        <v>0</v>
      </c>
    </row>
    <row r="2307" spans="1:7" ht="15">
      <c r="A2307" s="112" t="s">
        <v>3161</v>
      </c>
      <c r="B2307" s="112">
        <v>4</v>
      </c>
      <c r="C2307" s="117">
        <v>0.0018831369447280604</v>
      </c>
      <c r="D2307" s="112" t="s">
        <v>3044</v>
      </c>
      <c r="E2307" s="112" t="b">
        <v>0</v>
      </c>
      <c r="F2307" s="112" t="b">
        <v>0</v>
      </c>
      <c r="G2307" s="112" t="b">
        <v>0</v>
      </c>
    </row>
    <row r="2308" spans="1:7" ht="15">
      <c r="A2308" s="112" t="s">
        <v>3207</v>
      </c>
      <c r="B2308" s="112">
        <v>4</v>
      </c>
      <c r="C2308" s="117">
        <v>0.0016112354504771358</v>
      </c>
      <c r="D2308" s="112" t="s">
        <v>3044</v>
      </c>
      <c r="E2308" s="112" t="b">
        <v>0</v>
      </c>
      <c r="F2308" s="112" t="b">
        <v>0</v>
      </c>
      <c r="G2308" s="112" t="b">
        <v>0</v>
      </c>
    </row>
    <row r="2309" spans="1:7" ht="15">
      <c r="A2309" s="112" t="s">
        <v>3209</v>
      </c>
      <c r="B2309" s="112">
        <v>4</v>
      </c>
      <c r="C2309" s="117">
        <v>0.0018831369447280604</v>
      </c>
      <c r="D2309" s="112" t="s">
        <v>3044</v>
      </c>
      <c r="E2309" s="112" t="b">
        <v>0</v>
      </c>
      <c r="F2309" s="112" t="b">
        <v>0</v>
      </c>
      <c r="G2309" s="112" t="b">
        <v>0</v>
      </c>
    </row>
    <row r="2310" spans="1:7" ht="15">
      <c r="A2310" s="112" t="s">
        <v>3113</v>
      </c>
      <c r="B2310" s="112">
        <v>4</v>
      </c>
      <c r="C2310" s="117">
        <v>0.0016112354504771358</v>
      </c>
      <c r="D2310" s="112" t="s">
        <v>3044</v>
      </c>
      <c r="E2310" s="112" t="b">
        <v>0</v>
      </c>
      <c r="F2310" s="112" t="b">
        <v>0</v>
      </c>
      <c r="G2310" s="112" t="b">
        <v>0</v>
      </c>
    </row>
    <row r="2311" spans="1:7" ht="15">
      <c r="A2311" s="112" t="s">
        <v>3244</v>
      </c>
      <c r="B2311" s="112">
        <v>4</v>
      </c>
      <c r="C2311" s="117">
        <v>0.0016112354504771358</v>
      </c>
      <c r="D2311" s="112" t="s">
        <v>3044</v>
      </c>
      <c r="E2311" s="112" t="b">
        <v>0</v>
      </c>
      <c r="F2311" s="112" t="b">
        <v>0</v>
      </c>
      <c r="G2311" s="112" t="b">
        <v>0</v>
      </c>
    </row>
    <row r="2312" spans="1:7" ht="15">
      <c r="A2312" s="112" t="s">
        <v>3131</v>
      </c>
      <c r="B2312" s="112">
        <v>4</v>
      </c>
      <c r="C2312" s="117">
        <v>0.0022663605770581615</v>
      </c>
      <c r="D2312" s="112" t="s">
        <v>3044</v>
      </c>
      <c r="E2312" s="112" t="b">
        <v>0</v>
      </c>
      <c r="F2312" s="112" t="b">
        <v>0</v>
      </c>
      <c r="G2312" s="112" t="b">
        <v>0</v>
      </c>
    </row>
    <row r="2313" spans="1:7" ht="15">
      <c r="A2313" s="112" t="s">
        <v>3145</v>
      </c>
      <c r="B2313" s="112">
        <v>4</v>
      </c>
      <c r="C2313" s="117">
        <v>0.0022663605770581615</v>
      </c>
      <c r="D2313" s="112" t="s">
        <v>3044</v>
      </c>
      <c r="E2313" s="112" t="b">
        <v>0</v>
      </c>
      <c r="F2313" s="112" t="b">
        <v>0</v>
      </c>
      <c r="G2313" s="112" t="b">
        <v>0</v>
      </c>
    </row>
    <row r="2314" spans="1:7" ht="15">
      <c r="A2314" s="112" t="s">
        <v>3191</v>
      </c>
      <c r="B2314" s="112">
        <v>4</v>
      </c>
      <c r="C2314" s="117">
        <v>0.0022663605770581615</v>
      </c>
      <c r="D2314" s="112" t="s">
        <v>3044</v>
      </c>
      <c r="E2314" s="112" t="b">
        <v>0</v>
      </c>
      <c r="F2314" s="112" t="b">
        <v>0</v>
      </c>
      <c r="G2314" s="112" t="b">
        <v>0</v>
      </c>
    </row>
    <row r="2315" spans="1:7" ht="15">
      <c r="A2315" s="112" t="s">
        <v>3192</v>
      </c>
      <c r="B2315" s="112">
        <v>4</v>
      </c>
      <c r="C2315" s="117">
        <v>0.0022663605770581615</v>
      </c>
      <c r="D2315" s="112" t="s">
        <v>3044</v>
      </c>
      <c r="E2315" s="112" t="b">
        <v>0</v>
      </c>
      <c r="F2315" s="112" t="b">
        <v>1</v>
      </c>
      <c r="G2315" s="112" t="b">
        <v>0</v>
      </c>
    </row>
    <row r="2316" spans="1:7" ht="15">
      <c r="A2316" s="112" t="s">
        <v>3193</v>
      </c>
      <c r="B2316" s="112">
        <v>4</v>
      </c>
      <c r="C2316" s="117">
        <v>0.0022663605770581615</v>
      </c>
      <c r="D2316" s="112" t="s">
        <v>3044</v>
      </c>
      <c r="E2316" s="112" t="b">
        <v>0</v>
      </c>
      <c r="F2316" s="112" t="b">
        <v>0</v>
      </c>
      <c r="G2316" s="112" t="b">
        <v>0</v>
      </c>
    </row>
    <row r="2317" spans="1:7" ht="15">
      <c r="A2317" s="112" t="s">
        <v>3595</v>
      </c>
      <c r="B2317" s="112">
        <v>4</v>
      </c>
      <c r="C2317" s="117">
        <v>0.0022663605770581615</v>
      </c>
      <c r="D2317" s="112" t="s">
        <v>3044</v>
      </c>
      <c r="E2317" s="112" t="b">
        <v>0</v>
      </c>
      <c r="F2317" s="112" t="b">
        <v>1</v>
      </c>
      <c r="G2317" s="112" t="b">
        <v>0</v>
      </c>
    </row>
    <row r="2318" spans="1:7" ht="15">
      <c r="A2318" s="112" t="s">
        <v>3211</v>
      </c>
      <c r="B2318" s="112">
        <v>4</v>
      </c>
      <c r="C2318" s="117">
        <v>0.0029214857036391866</v>
      </c>
      <c r="D2318" s="112" t="s">
        <v>3044</v>
      </c>
      <c r="E2318" s="112" t="b">
        <v>0</v>
      </c>
      <c r="F2318" s="112" t="b">
        <v>0</v>
      </c>
      <c r="G2318" s="112" t="b">
        <v>0</v>
      </c>
    </row>
    <row r="2319" spans="1:7" ht="15">
      <c r="A2319" s="112" t="s">
        <v>3725</v>
      </c>
      <c r="B2319" s="112">
        <v>4</v>
      </c>
      <c r="C2319" s="117">
        <v>0.0022663605770581615</v>
      </c>
      <c r="D2319" s="112" t="s">
        <v>3044</v>
      </c>
      <c r="E2319" s="112" t="b">
        <v>0</v>
      </c>
      <c r="F2319" s="112" t="b">
        <v>0</v>
      </c>
      <c r="G2319" s="112" t="b">
        <v>0</v>
      </c>
    </row>
    <row r="2320" spans="1:7" ht="15">
      <c r="A2320" s="112" t="s">
        <v>3262</v>
      </c>
      <c r="B2320" s="112">
        <v>3</v>
      </c>
      <c r="C2320" s="117">
        <v>0.0014123527085460454</v>
      </c>
      <c r="D2320" s="112" t="s">
        <v>3044</v>
      </c>
      <c r="E2320" s="112" t="b">
        <v>1</v>
      </c>
      <c r="F2320" s="112" t="b">
        <v>0</v>
      </c>
      <c r="G2320" s="112" t="b">
        <v>0</v>
      </c>
    </row>
    <row r="2321" spans="1:7" ht="15">
      <c r="A2321" s="112" t="s">
        <v>3210</v>
      </c>
      <c r="B2321" s="112">
        <v>3</v>
      </c>
      <c r="C2321" s="117">
        <v>0.001699770432793621</v>
      </c>
      <c r="D2321" s="112" t="s">
        <v>3044</v>
      </c>
      <c r="E2321" s="112" t="b">
        <v>0</v>
      </c>
      <c r="F2321" s="112" t="b">
        <v>0</v>
      </c>
      <c r="G2321" s="112" t="b">
        <v>0</v>
      </c>
    </row>
    <row r="2322" spans="1:7" ht="15">
      <c r="A2322" s="112" t="s">
        <v>3335</v>
      </c>
      <c r="B2322" s="112">
        <v>3</v>
      </c>
      <c r="C2322" s="117">
        <v>0.0014123527085460454</v>
      </c>
      <c r="D2322" s="112" t="s">
        <v>3044</v>
      </c>
      <c r="E2322" s="112" t="b">
        <v>0</v>
      </c>
      <c r="F2322" s="112" t="b">
        <v>0</v>
      </c>
      <c r="G2322" s="112" t="b">
        <v>0</v>
      </c>
    </row>
    <row r="2323" spans="1:7" ht="15">
      <c r="A2323" s="112" t="s">
        <v>3627</v>
      </c>
      <c r="B2323" s="112">
        <v>3</v>
      </c>
      <c r="C2323" s="117">
        <v>0.0014123527085460454</v>
      </c>
      <c r="D2323" s="112" t="s">
        <v>3044</v>
      </c>
      <c r="E2323" s="112" t="b">
        <v>0</v>
      </c>
      <c r="F2323" s="112" t="b">
        <v>0</v>
      </c>
      <c r="G2323" s="112" t="b">
        <v>0</v>
      </c>
    </row>
    <row r="2324" spans="1:7" ht="15">
      <c r="A2324" s="112" t="s">
        <v>3172</v>
      </c>
      <c r="B2324" s="112">
        <v>3</v>
      </c>
      <c r="C2324" s="117">
        <v>0.00219111427772939</v>
      </c>
      <c r="D2324" s="112" t="s">
        <v>3044</v>
      </c>
      <c r="E2324" s="112" t="b">
        <v>0</v>
      </c>
      <c r="F2324" s="112" t="b">
        <v>0</v>
      </c>
      <c r="G2324" s="112" t="b">
        <v>0</v>
      </c>
    </row>
    <row r="2325" spans="1:7" ht="15">
      <c r="A2325" s="112" t="s">
        <v>3341</v>
      </c>
      <c r="B2325" s="112">
        <v>3</v>
      </c>
      <c r="C2325" s="117">
        <v>0.0014123527085460454</v>
      </c>
      <c r="D2325" s="112" t="s">
        <v>3044</v>
      </c>
      <c r="E2325" s="112" t="b">
        <v>0</v>
      </c>
      <c r="F2325" s="112" t="b">
        <v>0</v>
      </c>
      <c r="G2325" s="112" t="b">
        <v>0</v>
      </c>
    </row>
    <row r="2326" spans="1:7" ht="15">
      <c r="A2326" s="112" t="s">
        <v>3169</v>
      </c>
      <c r="B2326" s="112">
        <v>3</v>
      </c>
      <c r="C2326" s="117">
        <v>0.0014123527085460454</v>
      </c>
      <c r="D2326" s="112" t="s">
        <v>3044</v>
      </c>
      <c r="E2326" s="112" t="b">
        <v>0</v>
      </c>
      <c r="F2326" s="112" t="b">
        <v>0</v>
      </c>
      <c r="G2326" s="112" t="b">
        <v>0</v>
      </c>
    </row>
    <row r="2327" spans="1:7" ht="15">
      <c r="A2327" s="112" t="s">
        <v>3216</v>
      </c>
      <c r="B2327" s="112">
        <v>3</v>
      </c>
      <c r="C2327" s="117">
        <v>0.001699770432793621</v>
      </c>
      <c r="D2327" s="112" t="s">
        <v>3044</v>
      </c>
      <c r="E2327" s="112" t="b">
        <v>0</v>
      </c>
      <c r="F2327" s="112" t="b">
        <v>0</v>
      </c>
      <c r="G2327" s="112" t="b">
        <v>0</v>
      </c>
    </row>
    <row r="2328" spans="1:7" ht="15">
      <c r="A2328" s="112" t="s">
        <v>3182</v>
      </c>
      <c r="B2328" s="112">
        <v>3</v>
      </c>
      <c r="C2328" s="117">
        <v>0.001699770432793621</v>
      </c>
      <c r="D2328" s="112" t="s">
        <v>3044</v>
      </c>
      <c r="E2328" s="112" t="b">
        <v>0</v>
      </c>
      <c r="F2328" s="112" t="b">
        <v>0</v>
      </c>
      <c r="G2328" s="112" t="b">
        <v>0</v>
      </c>
    </row>
    <row r="2329" spans="1:7" ht="15">
      <c r="A2329" s="112" t="s">
        <v>3206</v>
      </c>
      <c r="B2329" s="112">
        <v>3</v>
      </c>
      <c r="C2329" s="117">
        <v>0.0014123527085460454</v>
      </c>
      <c r="D2329" s="112" t="s">
        <v>3044</v>
      </c>
      <c r="E2329" s="112" t="b">
        <v>0</v>
      </c>
      <c r="F2329" s="112" t="b">
        <v>0</v>
      </c>
      <c r="G2329" s="112" t="b">
        <v>0</v>
      </c>
    </row>
    <row r="2330" spans="1:7" ht="15">
      <c r="A2330" s="112" t="s">
        <v>3220</v>
      </c>
      <c r="B2330" s="112">
        <v>3</v>
      </c>
      <c r="C2330" s="117">
        <v>0.0014123527085460454</v>
      </c>
      <c r="D2330" s="112" t="s">
        <v>3044</v>
      </c>
      <c r="E2330" s="112" t="b">
        <v>0</v>
      </c>
      <c r="F2330" s="112" t="b">
        <v>0</v>
      </c>
      <c r="G2330" s="112" t="b">
        <v>0</v>
      </c>
    </row>
    <row r="2331" spans="1:7" ht="15">
      <c r="A2331" s="112" t="s">
        <v>3125</v>
      </c>
      <c r="B2331" s="112">
        <v>3</v>
      </c>
      <c r="C2331" s="117">
        <v>0.0014123527085460454</v>
      </c>
      <c r="D2331" s="112" t="s">
        <v>3044</v>
      </c>
      <c r="E2331" s="112" t="b">
        <v>0</v>
      </c>
      <c r="F2331" s="112" t="b">
        <v>0</v>
      </c>
      <c r="G2331" s="112" t="b">
        <v>0</v>
      </c>
    </row>
    <row r="2332" spans="1:7" ht="15">
      <c r="A2332" s="112" t="s">
        <v>3340</v>
      </c>
      <c r="B2332" s="112">
        <v>3</v>
      </c>
      <c r="C2332" s="117">
        <v>0.001699770432793621</v>
      </c>
      <c r="D2332" s="112" t="s">
        <v>3044</v>
      </c>
      <c r="E2332" s="112" t="b">
        <v>0</v>
      </c>
      <c r="F2332" s="112" t="b">
        <v>0</v>
      </c>
      <c r="G2332" s="112" t="b">
        <v>0</v>
      </c>
    </row>
    <row r="2333" spans="1:7" ht="15">
      <c r="A2333" s="112" t="s">
        <v>3727</v>
      </c>
      <c r="B2333" s="112">
        <v>3</v>
      </c>
      <c r="C2333" s="117">
        <v>0.00219111427772939</v>
      </c>
      <c r="D2333" s="112" t="s">
        <v>3044</v>
      </c>
      <c r="E2333" s="112" t="b">
        <v>0</v>
      </c>
      <c r="F2333" s="112" t="b">
        <v>0</v>
      </c>
      <c r="G2333" s="112" t="b">
        <v>0</v>
      </c>
    </row>
    <row r="2334" spans="1:7" ht="15">
      <c r="A2334" s="112" t="s">
        <v>3267</v>
      </c>
      <c r="B2334" s="112">
        <v>3</v>
      </c>
      <c r="C2334" s="117">
        <v>0.0014123527085460454</v>
      </c>
      <c r="D2334" s="112" t="s">
        <v>3044</v>
      </c>
      <c r="E2334" s="112" t="b">
        <v>1</v>
      </c>
      <c r="F2334" s="112" t="b">
        <v>0</v>
      </c>
      <c r="G2334" s="112" t="b">
        <v>0</v>
      </c>
    </row>
    <row r="2335" spans="1:7" ht="15">
      <c r="A2335" s="112" t="s">
        <v>3281</v>
      </c>
      <c r="B2335" s="112">
        <v>3</v>
      </c>
      <c r="C2335" s="117">
        <v>0.001699770432793621</v>
      </c>
      <c r="D2335" s="112" t="s">
        <v>3044</v>
      </c>
      <c r="E2335" s="112" t="b">
        <v>0</v>
      </c>
      <c r="F2335" s="112" t="b">
        <v>0</v>
      </c>
      <c r="G2335" s="112" t="b">
        <v>0</v>
      </c>
    </row>
    <row r="2336" spans="1:7" ht="15">
      <c r="A2336" s="112" t="s">
        <v>3416</v>
      </c>
      <c r="B2336" s="112">
        <v>3</v>
      </c>
      <c r="C2336" s="117">
        <v>0.0014123527085460454</v>
      </c>
      <c r="D2336" s="112" t="s">
        <v>3044</v>
      </c>
      <c r="E2336" s="112" t="b">
        <v>0</v>
      </c>
      <c r="F2336" s="112" t="b">
        <v>0</v>
      </c>
      <c r="G2336" s="112" t="b">
        <v>0</v>
      </c>
    </row>
    <row r="2337" spans="1:7" ht="15">
      <c r="A2337" s="112" t="s">
        <v>3118</v>
      </c>
      <c r="B2337" s="112">
        <v>3</v>
      </c>
      <c r="C2337" s="117">
        <v>0.0014123527085460454</v>
      </c>
      <c r="D2337" s="112" t="s">
        <v>3044</v>
      </c>
      <c r="E2337" s="112" t="b">
        <v>0</v>
      </c>
      <c r="F2337" s="112" t="b">
        <v>0</v>
      </c>
      <c r="G2337" s="112" t="b">
        <v>0</v>
      </c>
    </row>
    <row r="2338" spans="1:7" ht="15">
      <c r="A2338" s="112" t="s">
        <v>3151</v>
      </c>
      <c r="B2338" s="112">
        <v>3</v>
      </c>
      <c r="C2338" s="117">
        <v>0.0014123527085460454</v>
      </c>
      <c r="D2338" s="112" t="s">
        <v>3044</v>
      </c>
      <c r="E2338" s="112" t="b">
        <v>0</v>
      </c>
      <c r="F2338" s="112" t="b">
        <v>0</v>
      </c>
      <c r="G2338" s="112" t="b">
        <v>0</v>
      </c>
    </row>
    <row r="2339" spans="1:7" ht="15">
      <c r="A2339" s="112" t="s">
        <v>3222</v>
      </c>
      <c r="B2339" s="112">
        <v>3</v>
      </c>
      <c r="C2339" s="117">
        <v>0.001699770432793621</v>
      </c>
      <c r="D2339" s="112" t="s">
        <v>3044</v>
      </c>
      <c r="E2339" s="112" t="b">
        <v>0</v>
      </c>
      <c r="F2339" s="112" t="b">
        <v>0</v>
      </c>
      <c r="G2339" s="112" t="b">
        <v>0</v>
      </c>
    </row>
    <row r="2340" spans="1:7" ht="15">
      <c r="A2340" s="112" t="s">
        <v>3107</v>
      </c>
      <c r="B2340" s="112">
        <v>3</v>
      </c>
      <c r="C2340" s="117">
        <v>0.0014123527085460454</v>
      </c>
      <c r="D2340" s="112" t="s">
        <v>3044</v>
      </c>
      <c r="E2340" s="112" t="b">
        <v>0</v>
      </c>
      <c r="F2340" s="112" t="b">
        <v>0</v>
      </c>
      <c r="G2340" s="112" t="b">
        <v>0</v>
      </c>
    </row>
    <row r="2341" spans="1:7" ht="15">
      <c r="A2341" s="112" t="s">
        <v>3226</v>
      </c>
      <c r="B2341" s="112">
        <v>3</v>
      </c>
      <c r="C2341" s="117">
        <v>0.0014123527085460454</v>
      </c>
      <c r="D2341" s="112" t="s">
        <v>3044</v>
      </c>
      <c r="E2341" s="112" t="b">
        <v>0</v>
      </c>
      <c r="F2341" s="112" t="b">
        <v>0</v>
      </c>
      <c r="G2341" s="112" t="b">
        <v>0</v>
      </c>
    </row>
    <row r="2342" spans="1:7" ht="15">
      <c r="A2342" s="112" t="s">
        <v>3166</v>
      </c>
      <c r="B2342" s="112">
        <v>3</v>
      </c>
      <c r="C2342" s="117">
        <v>0.0014123527085460454</v>
      </c>
      <c r="D2342" s="112" t="s">
        <v>3044</v>
      </c>
      <c r="E2342" s="112" t="b">
        <v>0</v>
      </c>
      <c r="F2342" s="112" t="b">
        <v>0</v>
      </c>
      <c r="G2342" s="112" t="b">
        <v>0</v>
      </c>
    </row>
    <row r="2343" spans="1:7" ht="15">
      <c r="A2343" s="112" t="s">
        <v>3176</v>
      </c>
      <c r="B2343" s="112">
        <v>3</v>
      </c>
      <c r="C2343" s="117">
        <v>0.001699770432793621</v>
      </c>
      <c r="D2343" s="112" t="s">
        <v>3044</v>
      </c>
      <c r="E2343" s="112" t="b">
        <v>0</v>
      </c>
      <c r="F2343" s="112" t="b">
        <v>0</v>
      </c>
      <c r="G2343" s="112" t="b">
        <v>0</v>
      </c>
    </row>
    <row r="2344" spans="1:7" ht="15">
      <c r="A2344" s="112" t="s">
        <v>3531</v>
      </c>
      <c r="B2344" s="112">
        <v>3</v>
      </c>
      <c r="C2344" s="117">
        <v>0.0014123527085460454</v>
      </c>
      <c r="D2344" s="112" t="s">
        <v>3044</v>
      </c>
      <c r="E2344" s="112" t="b">
        <v>0</v>
      </c>
      <c r="F2344" s="112" t="b">
        <v>0</v>
      </c>
      <c r="G2344" s="112" t="b">
        <v>0</v>
      </c>
    </row>
    <row r="2345" spans="1:7" ht="15">
      <c r="A2345" s="112" t="s">
        <v>3129</v>
      </c>
      <c r="B2345" s="112">
        <v>3</v>
      </c>
      <c r="C2345" s="117">
        <v>0.0014123527085460454</v>
      </c>
      <c r="D2345" s="112" t="s">
        <v>3044</v>
      </c>
      <c r="E2345" s="112" t="b">
        <v>0</v>
      </c>
      <c r="F2345" s="112" t="b">
        <v>0</v>
      </c>
      <c r="G2345" s="112" t="b">
        <v>0</v>
      </c>
    </row>
    <row r="2346" spans="1:7" ht="15">
      <c r="A2346" s="112" t="s">
        <v>3273</v>
      </c>
      <c r="B2346" s="112">
        <v>3</v>
      </c>
      <c r="C2346" s="117">
        <v>0.0014123527085460454</v>
      </c>
      <c r="D2346" s="112" t="s">
        <v>3044</v>
      </c>
      <c r="E2346" s="112" t="b">
        <v>0</v>
      </c>
      <c r="F2346" s="112" t="b">
        <v>0</v>
      </c>
      <c r="G2346" s="112" t="b">
        <v>0</v>
      </c>
    </row>
    <row r="2347" spans="1:7" ht="15">
      <c r="A2347" s="112" t="s">
        <v>3187</v>
      </c>
      <c r="B2347" s="112">
        <v>3</v>
      </c>
      <c r="C2347" s="117">
        <v>0.001699770432793621</v>
      </c>
      <c r="D2347" s="112" t="s">
        <v>3044</v>
      </c>
      <c r="E2347" s="112" t="b">
        <v>0</v>
      </c>
      <c r="F2347" s="112" t="b">
        <v>0</v>
      </c>
      <c r="G2347" s="112" t="b">
        <v>0</v>
      </c>
    </row>
    <row r="2348" spans="1:7" ht="15">
      <c r="A2348" s="112" t="s">
        <v>3914</v>
      </c>
      <c r="B2348" s="112">
        <v>3</v>
      </c>
      <c r="C2348" s="117">
        <v>0.00219111427772939</v>
      </c>
      <c r="D2348" s="112" t="s">
        <v>3044</v>
      </c>
      <c r="E2348" s="112" t="b">
        <v>0</v>
      </c>
      <c r="F2348" s="112" t="b">
        <v>0</v>
      </c>
      <c r="G2348" s="112" t="b">
        <v>0</v>
      </c>
    </row>
    <row r="2349" spans="1:7" ht="15">
      <c r="A2349" s="112" t="s">
        <v>3915</v>
      </c>
      <c r="B2349" s="112">
        <v>3</v>
      </c>
      <c r="C2349" s="117">
        <v>0.0014123527085460454</v>
      </c>
      <c r="D2349" s="112" t="s">
        <v>3044</v>
      </c>
      <c r="E2349" s="112" t="b">
        <v>0</v>
      </c>
      <c r="F2349" s="112" t="b">
        <v>0</v>
      </c>
      <c r="G2349" s="112" t="b">
        <v>0</v>
      </c>
    </row>
    <row r="2350" spans="1:7" ht="15">
      <c r="A2350" s="112" t="s">
        <v>4027</v>
      </c>
      <c r="B2350" s="112">
        <v>3</v>
      </c>
      <c r="C2350" s="117">
        <v>0.00219111427772939</v>
      </c>
      <c r="D2350" s="112" t="s">
        <v>3044</v>
      </c>
      <c r="E2350" s="112" t="b">
        <v>0</v>
      </c>
      <c r="F2350" s="112" t="b">
        <v>0</v>
      </c>
      <c r="G2350" s="112" t="b">
        <v>0</v>
      </c>
    </row>
    <row r="2351" spans="1:7" ht="15">
      <c r="A2351" s="112" t="s">
        <v>3354</v>
      </c>
      <c r="B2351" s="112">
        <v>3</v>
      </c>
      <c r="C2351" s="117">
        <v>0.0014123527085460454</v>
      </c>
      <c r="D2351" s="112" t="s">
        <v>3044</v>
      </c>
      <c r="E2351" s="112" t="b">
        <v>0</v>
      </c>
      <c r="F2351" s="112" t="b">
        <v>0</v>
      </c>
      <c r="G2351" s="112" t="b">
        <v>0</v>
      </c>
    </row>
    <row r="2352" spans="1:7" ht="15">
      <c r="A2352" s="112" t="s">
        <v>3360</v>
      </c>
      <c r="B2352" s="112">
        <v>3</v>
      </c>
      <c r="C2352" s="117">
        <v>0.0014123527085460454</v>
      </c>
      <c r="D2352" s="112" t="s">
        <v>3044</v>
      </c>
      <c r="E2352" s="112" t="b">
        <v>0</v>
      </c>
      <c r="F2352" s="112" t="b">
        <v>0</v>
      </c>
      <c r="G2352" s="112" t="b">
        <v>0</v>
      </c>
    </row>
    <row r="2353" spans="1:7" ht="15">
      <c r="A2353" s="112" t="s">
        <v>3134</v>
      </c>
      <c r="B2353" s="112">
        <v>3</v>
      </c>
      <c r="C2353" s="117">
        <v>0.0014123527085460454</v>
      </c>
      <c r="D2353" s="112" t="s">
        <v>3044</v>
      </c>
      <c r="E2353" s="112" t="b">
        <v>0</v>
      </c>
      <c r="F2353" s="112" t="b">
        <v>0</v>
      </c>
      <c r="G2353" s="112" t="b">
        <v>0</v>
      </c>
    </row>
    <row r="2354" spans="1:7" ht="15">
      <c r="A2354" s="112" t="s">
        <v>3588</v>
      </c>
      <c r="B2354" s="112">
        <v>3</v>
      </c>
      <c r="C2354" s="117">
        <v>0.0014123527085460454</v>
      </c>
      <c r="D2354" s="112" t="s">
        <v>3044</v>
      </c>
      <c r="E2354" s="112" t="b">
        <v>0</v>
      </c>
      <c r="F2354" s="112" t="b">
        <v>1</v>
      </c>
      <c r="G2354" s="112" t="b">
        <v>0</v>
      </c>
    </row>
    <row r="2355" spans="1:7" ht="15">
      <c r="A2355" s="112" t="s">
        <v>3682</v>
      </c>
      <c r="B2355" s="112">
        <v>3</v>
      </c>
      <c r="C2355" s="117">
        <v>0.0014123527085460454</v>
      </c>
      <c r="D2355" s="112" t="s">
        <v>3044</v>
      </c>
      <c r="E2355" s="112" t="b">
        <v>0</v>
      </c>
      <c r="F2355" s="112" t="b">
        <v>0</v>
      </c>
      <c r="G2355" s="112" t="b">
        <v>0</v>
      </c>
    </row>
    <row r="2356" spans="1:7" ht="15">
      <c r="A2356" s="112" t="s">
        <v>3309</v>
      </c>
      <c r="B2356" s="112">
        <v>3</v>
      </c>
      <c r="C2356" s="117">
        <v>0.00219111427772939</v>
      </c>
      <c r="D2356" s="112" t="s">
        <v>3044</v>
      </c>
      <c r="E2356" s="112" t="b">
        <v>0</v>
      </c>
      <c r="F2356" s="112" t="b">
        <v>0</v>
      </c>
      <c r="G2356" s="112" t="b">
        <v>0</v>
      </c>
    </row>
    <row r="2357" spans="1:7" ht="15">
      <c r="A2357" s="112" t="s">
        <v>3590</v>
      </c>
      <c r="B2357" s="112">
        <v>3</v>
      </c>
      <c r="C2357" s="117">
        <v>0.0014123527085460454</v>
      </c>
      <c r="D2357" s="112" t="s">
        <v>3044</v>
      </c>
      <c r="E2357" s="112" t="b">
        <v>0</v>
      </c>
      <c r="F2357" s="112" t="b">
        <v>0</v>
      </c>
      <c r="G2357" s="112" t="b">
        <v>0</v>
      </c>
    </row>
    <row r="2358" spans="1:7" ht="15">
      <c r="A2358" s="112" t="s">
        <v>3496</v>
      </c>
      <c r="B2358" s="112">
        <v>3</v>
      </c>
      <c r="C2358" s="117">
        <v>0.0014123527085460454</v>
      </c>
      <c r="D2358" s="112" t="s">
        <v>3044</v>
      </c>
      <c r="E2358" s="112" t="b">
        <v>0</v>
      </c>
      <c r="F2358" s="112" t="b">
        <v>0</v>
      </c>
      <c r="G2358" s="112" t="b">
        <v>0</v>
      </c>
    </row>
    <row r="2359" spans="1:7" ht="15">
      <c r="A2359" s="112" t="s">
        <v>4023</v>
      </c>
      <c r="B2359" s="112">
        <v>3</v>
      </c>
      <c r="C2359" s="117">
        <v>0.00219111427772939</v>
      </c>
      <c r="D2359" s="112" t="s">
        <v>3044</v>
      </c>
      <c r="E2359" s="112" t="b">
        <v>0</v>
      </c>
      <c r="F2359" s="112" t="b">
        <v>0</v>
      </c>
      <c r="G2359" s="112" t="b">
        <v>0</v>
      </c>
    </row>
    <row r="2360" spans="1:7" ht="15">
      <c r="A2360" s="112" t="s">
        <v>3221</v>
      </c>
      <c r="B2360" s="112">
        <v>3</v>
      </c>
      <c r="C2360" s="117">
        <v>0.0014123527085460454</v>
      </c>
      <c r="D2360" s="112" t="s">
        <v>3044</v>
      </c>
      <c r="E2360" s="112" t="b">
        <v>0</v>
      </c>
      <c r="F2360" s="112" t="b">
        <v>0</v>
      </c>
      <c r="G2360" s="112" t="b">
        <v>0</v>
      </c>
    </row>
    <row r="2361" spans="1:7" ht="15">
      <c r="A2361" s="112" t="s">
        <v>3577</v>
      </c>
      <c r="B2361" s="112">
        <v>3</v>
      </c>
      <c r="C2361" s="117">
        <v>0.001699770432793621</v>
      </c>
      <c r="D2361" s="112" t="s">
        <v>3044</v>
      </c>
      <c r="E2361" s="112" t="b">
        <v>0</v>
      </c>
      <c r="F2361" s="112" t="b">
        <v>0</v>
      </c>
      <c r="G2361" s="112" t="b">
        <v>0</v>
      </c>
    </row>
    <row r="2362" spans="1:7" ht="15">
      <c r="A2362" s="112" t="s">
        <v>3353</v>
      </c>
      <c r="B2362" s="112">
        <v>3</v>
      </c>
      <c r="C2362" s="117">
        <v>0.00219111427772939</v>
      </c>
      <c r="D2362" s="112" t="s">
        <v>3044</v>
      </c>
      <c r="E2362" s="112" t="b">
        <v>0</v>
      </c>
      <c r="F2362" s="112" t="b">
        <v>0</v>
      </c>
      <c r="G2362" s="112" t="b">
        <v>0</v>
      </c>
    </row>
    <row r="2363" spans="1:7" ht="15">
      <c r="A2363" s="112" t="s">
        <v>3454</v>
      </c>
      <c r="B2363" s="112">
        <v>3</v>
      </c>
      <c r="C2363" s="117">
        <v>0.001699770432793621</v>
      </c>
      <c r="D2363" s="112" t="s">
        <v>3044</v>
      </c>
      <c r="E2363" s="112" t="b">
        <v>0</v>
      </c>
      <c r="F2363" s="112" t="b">
        <v>0</v>
      </c>
      <c r="G2363" s="112" t="b">
        <v>0</v>
      </c>
    </row>
    <row r="2364" spans="1:7" ht="15">
      <c r="A2364" s="112" t="s">
        <v>3476</v>
      </c>
      <c r="B2364" s="112">
        <v>3</v>
      </c>
      <c r="C2364" s="117">
        <v>0.0014123527085460454</v>
      </c>
      <c r="D2364" s="112" t="s">
        <v>3044</v>
      </c>
      <c r="E2364" s="112" t="b">
        <v>0</v>
      </c>
      <c r="F2364" s="112" t="b">
        <v>0</v>
      </c>
      <c r="G2364" s="112" t="b">
        <v>0</v>
      </c>
    </row>
    <row r="2365" spans="1:7" ht="15">
      <c r="A2365" s="112" t="s">
        <v>4025</v>
      </c>
      <c r="B2365" s="112">
        <v>3</v>
      </c>
      <c r="C2365" s="117">
        <v>0.00219111427772939</v>
      </c>
      <c r="D2365" s="112" t="s">
        <v>3044</v>
      </c>
      <c r="E2365" s="112" t="b">
        <v>0</v>
      </c>
      <c r="F2365" s="112" t="b">
        <v>0</v>
      </c>
      <c r="G2365" s="112" t="b">
        <v>0</v>
      </c>
    </row>
    <row r="2366" spans="1:7" ht="15">
      <c r="A2366" s="112" t="s">
        <v>4026</v>
      </c>
      <c r="B2366" s="112">
        <v>3</v>
      </c>
      <c r="C2366" s="117">
        <v>0.00219111427772939</v>
      </c>
      <c r="D2366" s="112" t="s">
        <v>3044</v>
      </c>
      <c r="E2366" s="112" t="b">
        <v>0</v>
      </c>
      <c r="F2366" s="112" t="b">
        <v>0</v>
      </c>
      <c r="G2366" s="112" t="b">
        <v>0</v>
      </c>
    </row>
    <row r="2367" spans="1:7" ht="15">
      <c r="A2367" s="112" t="s">
        <v>4592</v>
      </c>
      <c r="B2367" s="112">
        <v>2</v>
      </c>
      <c r="C2367" s="117">
        <v>0.0011331802885290807</v>
      </c>
      <c r="D2367" s="112" t="s">
        <v>3044</v>
      </c>
      <c r="E2367" s="112" t="b">
        <v>0</v>
      </c>
      <c r="F2367" s="112" t="b">
        <v>0</v>
      </c>
      <c r="G2367" s="112" t="b">
        <v>0</v>
      </c>
    </row>
    <row r="2368" spans="1:7" ht="15">
      <c r="A2368" s="112" t="s">
        <v>3398</v>
      </c>
      <c r="B2368" s="112">
        <v>2</v>
      </c>
      <c r="C2368" s="117">
        <v>0.0011331802885290807</v>
      </c>
      <c r="D2368" s="112" t="s">
        <v>3044</v>
      </c>
      <c r="E2368" s="112" t="b">
        <v>0</v>
      </c>
      <c r="F2368" s="112" t="b">
        <v>1</v>
      </c>
      <c r="G2368" s="112" t="b">
        <v>0</v>
      </c>
    </row>
    <row r="2369" spans="1:7" ht="15">
      <c r="A2369" s="112" t="s">
        <v>3755</v>
      </c>
      <c r="B2369" s="112">
        <v>2</v>
      </c>
      <c r="C2369" s="117">
        <v>0.0014607428518195933</v>
      </c>
      <c r="D2369" s="112" t="s">
        <v>3044</v>
      </c>
      <c r="E2369" s="112" t="b">
        <v>0</v>
      </c>
      <c r="F2369" s="112" t="b">
        <v>0</v>
      </c>
      <c r="G2369" s="112" t="b">
        <v>0</v>
      </c>
    </row>
    <row r="2370" spans="1:7" ht="15">
      <c r="A2370" s="112" t="s">
        <v>3215</v>
      </c>
      <c r="B2370" s="112">
        <v>2</v>
      </c>
      <c r="C2370" s="117">
        <v>0.0011331802885290807</v>
      </c>
      <c r="D2370" s="112" t="s">
        <v>3044</v>
      </c>
      <c r="E2370" s="112" t="b">
        <v>0</v>
      </c>
      <c r="F2370" s="112" t="b">
        <v>0</v>
      </c>
      <c r="G2370" s="112" t="b">
        <v>0</v>
      </c>
    </row>
    <row r="2371" spans="1:7" ht="15">
      <c r="A2371" s="112" t="s">
        <v>3315</v>
      </c>
      <c r="B2371" s="112">
        <v>2</v>
      </c>
      <c r="C2371" s="117">
        <v>0.0011331802885290807</v>
      </c>
      <c r="D2371" s="112" t="s">
        <v>3044</v>
      </c>
      <c r="E2371" s="112" t="b">
        <v>0</v>
      </c>
      <c r="F2371" s="112" t="b">
        <v>0</v>
      </c>
      <c r="G2371" s="112" t="b">
        <v>0</v>
      </c>
    </row>
    <row r="2372" spans="1:7" ht="15">
      <c r="A2372" s="112" t="s">
        <v>3514</v>
      </c>
      <c r="B2372" s="112">
        <v>2</v>
      </c>
      <c r="C2372" s="117">
        <v>0.0011331802885290807</v>
      </c>
      <c r="D2372" s="112" t="s">
        <v>3044</v>
      </c>
      <c r="E2372" s="112" t="b">
        <v>0</v>
      </c>
      <c r="F2372" s="112" t="b">
        <v>0</v>
      </c>
      <c r="G2372" s="112" t="b">
        <v>0</v>
      </c>
    </row>
    <row r="2373" spans="1:7" ht="15">
      <c r="A2373" s="112" t="s">
        <v>3279</v>
      </c>
      <c r="B2373" s="112">
        <v>2</v>
      </c>
      <c r="C2373" s="117">
        <v>0.0011331802885290807</v>
      </c>
      <c r="D2373" s="112" t="s">
        <v>3044</v>
      </c>
      <c r="E2373" s="112" t="b">
        <v>0</v>
      </c>
      <c r="F2373" s="112" t="b">
        <v>0</v>
      </c>
      <c r="G2373" s="112" t="b">
        <v>0</v>
      </c>
    </row>
    <row r="2374" spans="1:7" ht="15">
      <c r="A2374" s="112" t="s">
        <v>3589</v>
      </c>
      <c r="B2374" s="112">
        <v>2</v>
      </c>
      <c r="C2374" s="117">
        <v>0.0011331802885290807</v>
      </c>
      <c r="D2374" s="112" t="s">
        <v>3044</v>
      </c>
      <c r="E2374" s="112" t="b">
        <v>0</v>
      </c>
      <c r="F2374" s="112" t="b">
        <v>0</v>
      </c>
      <c r="G2374" s="112" t="b">
        <v>0</v>
      </c>
    </row>
    <row r="2375" spans="1:7" ht="15">
      <c r="A2375" s="112" t="s">
        <v>3154</v>
      </c>
      <c r="B2375" s="112">
        <v>2</v>
      </c>
      <c r="C2375" s="117">
        <v>0.0011331802885290807</v>
      </c>
      <c r="D2375" s="112" t="s">
        <v>3044</v>
      </c>
      <c r="E2375" s="112" t="b">
        <v>0</v>
      </c>
      <c r="F2375" s="112" t="b">
        <v>0</v>
      </c>
      <c r="G2375" s="112" t="b">
        <v>0</v>
      </c>
    </row>
    <row r="2376" spans="1:7" ht="15">
      <c r="A2376" s="112" t="s">
        <v>3137</v>
      </c>
      <c r="B2376" s="112">
        <v>2</v>
      </c>
      <c r="C2376" s="117">
        <v>0.0011331802885290807</v>
      </c>
      <c r="D2376" s="112" t="s">
        <v>3044</v>
      </c>
      <c r="E2376" s="112" t="b">
        <v>0</v>
      </c>
      <c r="F2376" s="112" t="b">
        <v>1</v>
      </c>
      <c r="G2376" s="112" t="b">
        <v>0</v>
      </c>
    </row>
    <row r="2377" spans="1:7" ht="15">
      <c r="A2377" s="112" t="s">
        <v>3159</v>
      </c>
      <c r="B2377" s="112">
        <v>2</v>
      </c>
      <c r="C2377" s="117">
        <v>0.0011331802885290807</v>
      </c>
      <c r="D2377" s="112" t="s">
        <v>3044</v>
      </c>
      <c r="E2377" s="112" t="b">
        <v>1</v>
      </c>
      <c r="F2377" s="112" t="b">
        <v>0</v>
      </c>
      <c r="G2377" s="112" t="b">
        <v>0</v>
      </c>
    </row>
    <row r="2378" spans="1:7" ht="15">
      <c r="A2378" s="112" t="s">
        <v>3276</v>
      </c>
      <c r="B2378" s="112">
        <v>2</v>
      </c>
      <c r="C2378" s="117">
        <v>0.0014607428518195933</v>
      </c>
      <c r="D2378" s="112" t="s">
        <v>3044</v>
      </c>
      <c r="E2378" s="112" t="b">
        <v>0</v>
      </c>
      <c r="F2378" s="112" t="b">
        <v>0</v>
      </c>
      <c r="G2378" s="112" t="b">
        <v>0</v>
      </c>
    </row>
    <row r="2379" spans="1:7" ht="15">
      <c r="A2379" s="112" t="s">
        <v>3227</v>
      </c>
      <c r="B2379" s="112">
        <v>2</v>
      </c>
      <c r="C2379" s="117">
        <v>0.0014607428518195933</v>
      </c>
      <c r="D2379" s="112" t="s">
        <v>3044</v>
      </c>
      <c r="E2379" s="112" t="b">
        <v>0</v>
      </c>
      <c r="F2379" s="112" t="b">
        <v>0</v>
      </c>
      <c r="G2379" s="112" t="b">
        <v>0</v>
      </c>
    </row>
    <row r="2380" spans="1:7" ht="15">
      <c r="A2380" s="112" t="s">
        <v>3248</v>
      </c>
      <c r="B2380" s="112">
        <v>2</v>
      </c>
      <c r="C2380" s="117">
        <v>0.0011331802885290807</v>
      </c>
      <c r="D2380" s="112" t="s">
        <v>3044</v>
      </c>
      <c r="E2380" s="112" t="b">
        <v>0</v>
      </c>
      <c r="F2380" s="112" t="b">
        <v>0</v>
      </c>
      <c r="G2380" s="112" t="b">
        <v>0</v>
      </c>
    </row>
    <row r="2381" spans="1:7" ht="15">
      <c r="A2381" s="112" t="s">
        <v>3249</v>
      </c>
      <c r="B2381" s="112">
        <v>2</v>
      </c>
      <c r="C2381" s="117">
        <v>0.0011331802885290807</v>
      </c>
      <c r="D2381" s="112" t="s">
        <v>3044</v>
      </c>
      <c r="E2381" s="112" t="b">
        <v>0</v>
      </c>
      <c r="F2381" s="112" t="b">
        <v>0</v>
      </c>
      <c r="G2381" s="112" t="b">
        <v>0</v>
      </c>
    </row>
    <row r="2382" spans="1:7" ht="15">
      <c r="A2382" s="112" t="s">
        <v>3197</v>
      </c>
      <c r="B2382" s="112">
        <v>2</v>
      </c>
      <c r="C2382" s="117">
        <v>0.0011331802885290807</v>
      </c>
      <c r="D2382" s="112" t="s">
        <v>3044</v>
      </c>
      <c r="E2382" s="112" t="b">
        <v>0</v>
      </c>
      <c r="F2382" s="112" t="b">
        <v>0</v>
      </c>
      <c r="G2382" s="112" t="b">
        <v>0</v>
      </c>
    </row>
    <row r="2383" spans="1:7" ht="15">
      <c r="A2383" s="112" t="s">
        <v>3204</v>
      </c>
      <c r="B2383" s="112">
        <v>2</v>
      </c>
      <c r="C2383" s="117">
        <v>0.0011331802885290807</v>
      </c>
      <c r="D2383" s="112" t="s">
        <v>3044</v>
      </c>
      <c r="E2383" s="112" t="b">
        <v>0</v>
      </c>
      <c r="F2383" s="112" t="b">
        <v>0</v>
      </c>
      <c r="G2383" s="112" t="b">
        <v>0</v>
      </c>
    </row>
    <row r="2384" spans="1:7" ht="15">
      <c r="A2384" s="112" t="s">
        <v>3458</v>
      </c>
      <c r="B2384" s="112">
        <v>2</v>
      </c>
      <c r="C2384" s="117">
        <v>0.0011331802885290807</v>
      </c>
      <c r="D2384" s="112" t="s">
        <v>3044</v>
      </c>
      <c r="E2384" s="112" t="b">
        <v>0</v>
      </c>
      <c r="F2384" s="112" t="b">
        <v>0</v>
      </c>
      <c r="G2384" s="112" t="b">
        <v>0</v>
      </c>
    </row>
    <row r="2385" spans="1:7" ht="15">
      <c r="A2385" s="112" t="s">
        <v>3643</v>
      </c>
      <c r="B2385" s="112">
        <v>2</v>
      </c>
      <c r="C2385" s="117">
        <v>0.0011331802885290807</v>
      </c>
      <c r="D2385" s="112" t="s">
        <v>3044</v>
      </c>
      <c r="E2385" s="112" t="b">
        <v>0</v>
      </c>
      <c r="F2385" s="112" t="b">
        <v>0</v>
      </c>
      <c r="G2385" s="112" t="b">
        <v>0</v>
      </c>
    </row>
    <row r="2386" spans="1:7" ht="15">
      <c r="A2386" s="112" t="s">
        <v>3558</v>
      </c>
      <c r="B2386" s="112">
        <v>2</v>
      </c>
      <c r="C2386" s="117">
        <v>0.0011331802885290807</v>
      </c>
      <c r="D2386" s="112" t="s">
        <v>3044</v>
      </c>
      <c r="E2386" s="112" t="b">
        <v>0</v>
      </c>
      <c r="F2386" s="112" t="b">
        <v>0</v>
      </c>
      <c r="G2386" s="112" t="b">
        <v>0</v>
      </c>
    </row>
    <row r="2387" spans="1:7" ht="15">
      <c r="A2387" s="112" t="s">
        <v>3720</v>
      </c>
      <c r="B2387" s="112">
        <v>2</v>
      </c>
      <c r="C2387" s="117">
        <v>0.0011331802885290807</v>
      </c>
      <c r="D2387" s="112" t="s">
        <v>3044</v>
      </c>
      <c r="E2387" s="112" t="b">
        <v>0</v>
      </c>
      <c r="F2387" s="112" t="b">
        <v>0</v>
      </c>
      <c r="G2387" s="112" t="b">
        <v>0</v>
      </c>
    </row>
    <row r="2388" spans="1:7" ht="15">
      <c r="A2388" s="112" t="s">
        <v>3194</v>
      </c>
      <c r="B2388" s="112">
        <v>2</v>
      </c>
      <c r="C2388" s="117">
        <v>0.0011331802885290807</v>
      </c>
      <c r="D2388" s="112" t="s">
        <v>3044</v>
      </c>
      <c r="E2388" s="112" t="b">
        <v>0</v>
      </c>
      <c r="F2388" s="112" t="b">
        <v>0</v>
      </c>
      <c r="G2388" s="112" t="b">
        <v>0</v>
      </c>
    </row>
    <row r="2389" spans="1:7" ht="15">
      <c r="A2389" s="112" t="s">
        <v>3303</v>
      </c>
      <c r="B2389" s="112">
        <v>2</v>
      </c>
      <c r="C2389" s="117">
        <v>0.0011331802885290807</v>
      </c>
      <c r="D2389" s="112" t="s">
        <v>3044</v>
      </c>
      <c r="E2389" s="112" t="b">
        <v>0</v>
      </c>
      <c r="F2389" s="112" t="b">
        <v>0</v>
      </c>
      <c r="G2389" s="112" t="b">
        <v>0</v>
      </c>
    </row>
    <row r="2390" spans="1:7" ht="15">
      <c r="A2390" s="112" t="s">
        <v>3506</v>
      </c>
      <c r="B2390" s="112">
        <v>2</v>
      </c>
      <c r="C2390" s="117">
        <v>0.0014607428518195933</v>
      </c>
      <c r="D2390" s="112" t="s">
        <v>3044</v>
      </c>
      <c r="E2390" s="112" t="b">
        <v>0</v>
      </c>
      <c r="F2390" s="112" t="b">
        <v>0</v>
      </c>
      <c r="G2390" s="112" t="b">
        <v>0</v>
      </c>
    </row>
    <row r="2391" spans="1:7" ht="15">
      <c r="A2391" s="112" t="s">
        <v>3213</v>
      </c>
      <c r="B2391" s="112">
        <v>2</v>
      </c>
      <c r="C2391" s="117">
        <v>0.0011331802885290807</v>
      </c>
      <c r="D2391" s="112" t="s">
        <v>3044</v>
      </c>
      <c r="E2391" s="112" t="b">
        <v>0</v>
      </c>
      <c r="F2391" s="112" t="b">
        <v>0</v>
      </c>
      <c r="G2391" s="112" t="b">
        <v>0</v>
      </c>
    </row>
    <row r="2392" spans="1:7" ht="15">
      <c r="A2392" s="112" t="s">
        <v>3447</v>
      </c>
      <c r="B2392" s="112">
        <v>2</v>
      </c>
      <c r="C2392" s="117">
        <v>0.0011331802885290807</v>
      </c>
      <c r="D2392" s="112" t="s">
        <v>3044</v>
      </c>
      <c r="E2392" s="112" t="b">
        <v>0</v>
      </c>
      <c r="F2392" s="112" t="b">
        <v>0</v>
      </c>
      <c r="G2392" s="112" t="b">
        <v>0</v>
      </c>
    </row>
    <row r="2393" spans="1:7" ht="15">
      <c r="A2393" s="112" t="s">
        <v>3138</v>
      </c>
      <c r="B2393" s="112">
        <v>2</v>
      </c>
      <c r="C2393" s="117">
        <v>0.0011331802885290807</v>
      </c>
      <c r="D2393" s="112" t="s">
        <v>3044</v>
      </c>
      <c r="E2393" s="112" t="b">
        <v>0</v>
      </c>
      <c r="F2393" s="112" t="b">
        <v>0</v>
      </c>
      <c r="G2393" s="112" t="b">
        <v>0</v>
      </c>
    </row>
    <row r="2394" spans="1:7" ht="15">
      <c r="A2394" s="112" t="s">
        <v>3195</v>
      </c>
      <c r="B2394" s="112">
        <v>2</v>
      </c>
      <c r="C2394" s="117">
        <v>0.0011331802885290807</v>
      </c>
      <c r="D2394" s="112" t="s">
        <v>3044</v>
      </c>
      <c r="E2394" s="112" t="b">
        <v>0</v>
      </c>
      <c r="F2394" s="112" t="b">
        <v>0</v>
      </c>
      <c r="G2394" s="112" t="b">
        <v>0</v>
      </c>
    </row>
    <row r="2395" spans="1:7" ht="15">
      <c r="A2395" s="112" t="s">
        <v>4599</v>
      </c>
      <c r="B2395" s="112">
        <v>2</v>
      </c>
      <c r="C2395" s="117">
        <v>0.0014607428518195933</v>
      </c>
      <c r="D2395" s="112" t="s">
        <v>3044</v>
      </c>
      <c r="E2395" s="112" t="b">
        <v>0</v>
      </c>
      <c r="F2395" s="112" t="b">
        <v>0</v>
      </c>
      <c r="G2395" s="112" t="b">
        <v>0</v>
      </c>
    </row>
    <row r="2396" spans="1:7" ht="15">
      <c r="A2396" s="112" t="s">
        <v>4600</v>
      </c>
      <c r="B2396" s="112">
        <v>2</v>
      </c>
      <c r="C2396" s="117">
        <v>0.0014607428518195933</v>
      </c>
      <c r="D2396" s="112" t="s">
        <v>3044</v>
      </c>
      <c r="E2396" s="112" t="b">
        <v>1</v>
      </c>
      <c r="F2396" s="112" t="b">
        <v>0</v>
      </c>
      <c r="G2396" s="112" t="b">
        <v>0</v>
      </c>
    </row>
    <row r="2397" spans="1:7" ht="15">
      <c r="A2397" s="112" t="s">
        <v>3256</v>
      </c>
      <c r="B2397" s="112">
        <v>2</v>
      </c>
      <c r="C2397" s="117">
        <v>0.0011331802885290807</v>
      </c>
      <c r="D2397" s="112" t="s">
        <v>3044</v>
      </c>
      <c r="E2397" s="112" t="b">
        <v>0</v>
      </c>
      <c r="F2397" s="112" t="b">
        <v>0</v>
      </c>
      <c r="G2397" s="112" t="b">
        <v>0</v>
      </c>
    </row>
    <row r="2398" spans="1:7" ht="15">
      <c r="A2398" s="112" t="s">
        <v>3140</v>
      </c>
      <c r="B2398" s="112">
        <v>2</v>
      </c>
      <c r="C2398" s="117">
        <v>0.0011331802885290807</v>
      </c>
      <c r="D2398" s="112" t="s">
        <v>3044</v>
      </c>
      <c r="E2398" s="112" t="b">
        <v>0</v>
      </c>
      <c r="F2398" s="112" t="b">
        <v>0</v>
      </c>
      <c r="G2398" s="112" t="b">
        <v>0</v>
      </c>
    </row>
    <row r="2399" spans="1:7" ht="15">
      <c r="A2399" s="112" t="s">
        <v>3357</v>
      </c>
      <c r="B2399" s="112">
        <v>2</v>
      </c>
      <c r="C2399" s="117">
        <v>0.0011331802885290807</v>
      </c>
      <c r="D2399" s="112" t="s">
        <v>3044</v>
      </c>
      <c r="E2399" s="112" t="b">
        <v>0</v>
      </c>
      <c r="F2399" s="112" t="b">
        <v>0</v>
      </c>
      <c r="G2399" s="112" t="b">
        <v>0</v>
      </c>
    </row>
    <row r="2400" spans="1:7" ht="15">
      <c r="A2400" s="112" t="s">
        <v>3308</v>
      </c>
      <c r="B2400" s="112">
        <v>2</v>
      </c>
      <c r="C2400" s="117">
        <v>0.0011331802885290807</v>
      </c>
      <c r="D2400" s="112" t="s">
        <v>3044</v>
      </c>
      <c r="E2400" s="112" t="b">
        <v>0</v>
      </c>
      <c r="F2400" s="112" t="b">
        <v>0</v>
      </c>
      <c r="G2400" s="112" t="b">
        <v>0</v>
      </c>
    </row>
    <row r="2401" spans="1:7" ht="15">
      <c r="A2401" s="112" t="s">
        <v>3417</v>
      </c>
      <c r="B2401" s="112">
        <v>2</v>
      </c>
      <c r="C2401" s="117">
        <v>0.0014607428518195933</v>
      </c>
      <c r="D2401" s="112" t="s">
        <v>3044</v>
      </c>
      <c r="E2401" s="112" t="b">
        <v>0</v>
      </c>
      <c r="F2401" s="112" t="b">
        <v>0</v>
      </c>
      <c r="G2401" s="112" t="b">
        <v>0</v>
      </c>
    </row>
    <row r="2402" spans="1:7" ht="15">
      <c r="A2402" s="112" t="s">
        <v>3358</v>
      </c>
      <c r="B2402" s="112">
        <v>2</v>
      </c>
      <c r="C2402" s="117">
        <v>0.0014607428518195933</v>
      </c>
      <c r="D2402" s="112" t="s">
        <v>3044</v>
      </c>
      <c r="E2402" s="112" t="b">
        <v>0</v>
      </c>
      <c r="F2402" s="112" t="b">
        <v>0</v>
      </c>
      <c r="G2402" s="112" t="b">
        <v>0</v>
      </c>
    </row>
    <row r="2403" spans="1:7" ht="15">
      <c r="A2403" s="112" t="s">
        <v>3120</v>
      </c>
      <c r="B2403" s="112">
        <v>2</v>
      </c>
      <c r="C2403" s="117">
        <v>0.0011331802885290807</v>
      </c>
      <c r="D2403" s="112" t="s">
        <v>3044</v>
      </c>
      <c r="E2403" s="112" t="b">
        <v>0</v>
      </c>
      <c r="F2403" s="112" t="b">
        <v>0</v>
      </c>
      <c r="G2403" s="112" t="b">
        <v>0</v>
      </c>
    </row>
    <row r="2404" spans="1:7" ht="15">
      <c r="A2404" s="112" t="s">
        <v>3485</v>
      </c>
      <c r="B2404" s="112">
        <v>2</v>
      </c>
      <c r="C2404" s="117">
        <v>0.0011331802885290807</v>
      </c>
      <c r="D2404" s="112" t="s">
        <v>3044</v>
      </c>
      <c r="E2404" s="112" t="b">
        <v>1</v>
      </c>
      <c r="F2404" s="112" t="b">
        <v>0</v>
      </c>
      <c r="G2404" s="112" t="b">
        <v>0</v>
      </c>
    </row>
    <row r="2405" spans="1:7" ht="15">
      <c r="A2405" s="112" t="s">
        <v>4584</v>
      </c>
      <c r="B2405" s="112">
        <v>2</v>
      </c>
      <c r="C2405" s="117">
        <v>0.0014607428518195933</v>
      </c>
      <c r="D2405" s="112" t="s">
        <v>3044</v>
      </c>
      <c r="E2405" s="112" t="b">
        <v>0</v>
      </c>
      <c r="F2405" s="112" t="b">
        <v>0</v>
      </c>
      <c r="G2405" s="112" t="b">
        <v>0</v>
      </c>
    </row>
    <row r="2406" spans="1:7" ht="15">
      <c r="A2406" s="112" t="s">
        <v>4585</v>
      </c>
      <c r="B2406" s="112">
        <v>2</v>
      </c>
      <c r="C2406" s="117">
        <v>0.0011331802885290807</v>
      </c>
      <c r="D2406" s="112" t="s">
        <v>3044</v>
      </c>
      <c r="E2406" s="112" t="b">
        <v>0</v>
      </c>
      <c r="F2406" s="112" t="b">
        <v>0</v>
      </c>
      <c r="G2406" s="112" t="b">
        <v>0</v>
      </c>
    </row>
    <row r="2407" spans="1:7" ht="15">
      <c r="A2407" s="112" t="s">
        <v>3645</v>
      </c>
      <c r="B2407" s="112">
        <v>2</v>
      </c>
      <c r="C2407" s="117">
        <v>0.0011331802885290807</v>
      </c>
      <c r="D2407" s="112" t="s">
        <v>3044</v>
      </c>
      <c r="E2407" s="112" t="b">
        <v>0</v>
      </c>
      <c r="F2407" s="112" t="b">
        <v>0</v>
      </c>
      <c r="G2407" s="112" t="b">
        <v>0</v>
      </c>
    </row>
    <row r="2408" spans="1:7" ht="15">
      <c r="A2408" s="112" t="s">
        <v>4565</v>
      </c>
      <c r="B2408" s="112">
        <v>2</v>
      </c>
      <c r="C2408" s="117">
        <v>0.0011331802885290807</v>
      </c>
      <c r="D2408" s="112" t="s">
        <v>3044</v>
      </c>
      <c r="E2408" s="112" t="b">
        <v>0</v>
      </c>
      <c r="F2408" s="112" t="b">
        <v>0</v>
      </c>
      <c r="G2408" s="112" t="b">
        <v>0</v>
      </c>
    </row>
    <row r="2409" spans="1:7" ht="15">
      <c r="A2409" s="112" t="s">
        <v>4586</v>
      </c>
      <c r="B2409" s="112">
        <v>2</v>
      </c>
      <c r="C2409" s="117">
        <v>0.0011331802885290807</v>
      </c>
      <c r="D2409" s="112" t="s">
        <v>3044</v>
      </c>
      <c r="E2409" s="112" t="b">
        <v>0</v>
      </c>
      <c r="F2409" s="112" t="b">
        <v>0</v>
      </c>
      <c r="G2409" s="112" t="b">
        <v>0</v>
      </c>
    </row>
    <row r="2410" spans="1:7" ht="15">
      <c r="A2410" s="112" t="s">
        <v>3451</v>
      </c>
      <c r="B2410" s="112">
        <v>2</v>
      </c>
      <c r="C2410" s="117">
        <v>0.0014607428518195933</v>
      </c>
      <c r="D2410" s="112" t="s">
        <v>3044</v>
      </c>
      <c r="E2410" s="112" t="b">
        <v>0</v>
      </c>
      <c r="F2410" s="112" t="b">
        <v>0</v>
      </c>
      <c r="G2410" s="112" t="b">
        <v>0</v>
      </c>
    </row>
    <row r="2411" spans="1:7" ht="15">
      <c r="A2411" s="112" t="s">
        <v>3515</v>
      </c>
      <c r="B2411" s="112">
        <v>2</v>
      </c>
      <c r="C2411" s="117">
        <v>0.0014607428518195933</v>
      </c>
      <c r="D2411" s="112" t="s">
        <v>3044</v>
      </c>
      <c r="E2411" s="112" t="b">
        <v>0</v>
      </c>
      <c r="F2411" s="112" t="b">
        <v>0</v>
      </c>
      <c r="G2411" s="112" t="b">
        <v>0</v>
      </c>
    </row>
    <row r="2412" spans="1:7" ht="15">
      <c r="A2412" s="112" t="s">
        <v>3635</v>
      </c>
      <c r="B2412" s="112">
        <v>2</v>
      </c>
      <c r="C2412" s="117">
        <v>0.0014607428518195933</v>
      </c>
      <c r="D2412" s="112" t="s">
        <v>3044</v>
      </c>
      <c r="E2412" s="112" t="b">
        <v>0</v>
      </c>
      <c r="F2412" s="112" t="b">
        <v>0</v>
      </c>
      <c r="G2412" s="112" t="b">
        <v>0</v>
      </c>
    </row>
    <row r="2413" spans="1:7" ht="15">
      <c r="A2413" s="112" t="s">
        <v>4573</v>
      </c>
      <c r="B2413" s="112">
        <v>2</v>
      </c>
      <c r="C2413" s="117">
        <v>0.0011331802885290807</v>
      </c>
      <c r="D2413" s="112" t="s">
        <v>3044</v>
      </c>
      <c r="E2413" s="112" t="b">
        <v>0</v>
      </c>
      <c r="F2413" s="112" t="b">
        <v>0</v>
      </c>
      <c r="G2413" s="112" t="b">
        <v>0</v>
      </c>
    </row>
    <row r="2414" spans="1:7" ht="15">
      <c r="A2414" s="112" t="s">
        <v>3168</v>
      </c>
      <c r="B2414" s="112">
        <v>2</v>
      </c>
      <c r="C2414" s="117">
        <v>0.0014607428518195933</v>
      </c>
      <c r="D2414" s="112" t="s">
        <v>3044</v>
      </c>
      <c r="E2414" s="112" t="b">
        <v>0</v>
      </c>
      <c r="F2414" s="112" t="b">
        <v>0</v>
      </c>
      <c r="G2414" s="112" t="b">
        <v>0</v>
      </c>
    </row>
    <row r="2415" spans="1:7" ht="15">
      <c r="A2415" s="112" t="s">
        <v>3679</v>
      </c>
      <c r="B2415" s="112">
        <v>2</v>
      </c>
      <c r="C2415" s="117">
        <v>0.0011331802885290807</v>
      </c>
      <c r="D2415" s="112" t="s">
        <v>3044</v>
      </c>
      <c r="E2415" s="112" t="b">
        <v>0</v>
      </c>
      <c r="F2415" s="112" t="b">
        <v>0</v>
      </c>
      <c r="G2415" s="112" t="b">
        <v>0</v>
      </c>
    </row>
    <row r="2416" spans="1:7" ht="15">
      <c r="A2416" s="112" t="s">
        <v>4575</v>
      </c>
      <c r="B2416" s="112">
        <v>2</v>
      </c>
      <c r="C2416" s="117">
        <v>0.0011331802885290807</v>
      </c>
      <c r="D2416" s="112" t="s">
        <v>3044</v>
      </c>
      <c r="E2416" s="112" t="b">
        <v>0</v>
      </c>
      <c r="F2416" s="112" t="b">
        <v>1</v>
      </c>
      <c r="G2416" s="112" t="b">
        <v>0</v>
      </c>
    </row>
    <row r="2417" spans="1:7" ht="15">
      <c r="A2417" s="112" t="s">
        <v>3355</v>
      </c>
      <c r="B2417" s="112">
        <v>2</v>
      </c>
      <c r="C2417" s="117">
        <v>0.0011331802885290807</v>
      </c>
      <c r="D2417" s="112" t="s">
        <v>3044</v>
      </c>
      <c r="E2417" s="112" t="b">
        <v>0</v>
      </c>
      <c r="F2417" s="112" t="b">
        <v>0</v>
      </c>
      <c r="G2417" s="112" t="b">
        <v>0</v>
      </c>
    </row>
    <row r="2418" spans="1:7" ht="15">
      <c r="A2418" s="112" t="s">
        <v>3912</v>
      </c>
      <c r="B2418" s="112">
        <v>2</v>
      </c>
      <c r="C2418" s="117">
        <v>0.0011331802885290807</v>
      </c>
      <c r="D2418" s="112" t="s">
        <v>3044</v>
      </c>
      <c r="E2418" s="112" t="b">
        <v>0</v>
      </c>
      <c r="F2418" s="112" t="b">
        <v>0</v>
      </c>
      <c r="G2418" s="112" t="b">
        <v>0</v>
      </c>
    </row>
    <row r="2419" spans="1:7" ht="15">
      <c r="A2419" s="112" t="s">
        <v>3368</v>
      </c>
      <c r="B2419" s="112">
        <v>2</v>
      </c>
      <c r="C2419" s="117">
        <v>0.0011331802885290807</v>
      </c>
      <c r="D2419" s="112" t="s">
        <v>3044</v>
      </c>
      <c r="E2419" s="112" t="b">
        <v>0</v>
      </c>
      <c r="F2419" s="112" t="b">
        <v>0</v>
      </c>
      <c r="G2419" s="112" t="b">
        <v>0</v>
      </c>
    </row>
    <row r="2420" spans="1:7" ht="15">
      <c r="A2420" s="112" t="s">
        <v>3930</v>
      </c>
      <c r="B2420" s="112">
        <v>2</v>
      </c>
      <c r="C2420" s="117">
        <v>0.0011331802885290807</v>
      </c>
      <c r="D2420" s="112" t="s">
        <v>3044</v>
      </c>
      <c r="E2420" s="112" t="b">
        <v>0</v>
      </c>
      <c r="F2420" s="112" t="b">
        <v>0</v>
      </c>
      <c r="G2420" s="112" t="b">
        <v>0</v>
      </c>
    </row>
    <row r="2421" spans="1:7" ht="15">
      <c r="A2421" s="112" t="s">
        <v>3911</v>
      </c>
      <c r="B2421" s="112">
        <v>2</v>
      </c>
      <c r="C2421" s="117">
        <v>0.0011331802885290807</v>
      </c>
      <c r="D2421" s="112" t="s">
        <v>3044</v>
      </c>
      <c r="E2421" s="112" t="b">
        <v>0</v>
      </c>
      <c r="F2421" s="112" t="b">
        <v>0</v>
      </c>
      <c r="G2421" s="112" t="b">
        <v>0</v>
      </c>
    </row>
    <row r="2422" spans="1:7" ht="15">
      <c r="A2422" s="112" t="s">
        <v>3397</v>
      </c>
      <c r="B2422" s="112">
        <v>2</v>
      </c>
      <c r="C2422" s="117">
        <v>0.0011331802885290807</v>
      </c>
      <c r="D2422" s="112" t="s">
        <v>3044</v>
      </c>
      <c r="E2422" s="112" t="b">
        <v>0</v>
      </c>
      <c r="F2422" s="112" t="b">
        <v>0</v>
      </c>
      <c r="G2422" s="112" t="b">
        <v>0</v>
      </c>
    </row>
    <row r="2423" spans="1:7" ht="15">
      <c r="A2423" s="112" t="s">
        <v>4436</v>
      </c>
      <c r="B2423" s="112">
        <v>2</v>
      </c>
      <c r="C2423" s="117">
        <v>0.0014607428518195933</v>
      </c>
      <c r="D2423" s="112" t="s">
        <v>3044</v>
      </c>
      <c r="E2423" s="112" t="b">
        <v>0</v>
      </c>
      <c r="F2423" s="112" t="b">
        <v>0</v>
      </c>
      <c r="G2423" s="112" t="b">
        <v>0</v>
      </c>
    </row>
    <row r="2424" spans="1:7" ht="15">
      <c r="A2424" s="112" t="s">
        <v>3299</v>
      </c>
      <c r="B2424" s="112">
        <v>2</v>
      </c>
      <c r="C2424" s="117">
        <v>0.0011331802885290807</v>
      </c>
      <c r="D2424" s="112" t="s">
        <v>3044</v>
      </c>
      <c r="E2424" s="112" t="b">
        <v>0</v>
      </c>
      <c r="F2424" s="112" t="b">
        <v>0</v>
      </c>
      <c r="G2424" s="112" t="b">
        <v>0</v>
      </c>
    </row>
    <row r="2425" spans="1:7" ht="15">
      <c r="A2425" s="112" t="s">
        <v>3237</v>
      </c>
      <c r="B2425" s="112">
        <v>2</v>
      </c>
      <c r="C2425" s="117">
        <v>0.0011331802885290807</v>
      </c>
      <c r="D2425" s="112" t="s">
        <v>3044</v>
      </c>
      <c r="E2425" s="112" t="b">
        <v>0</v>
      </c>
      <c r="F2425" s="112" t="b">
        <v>0</v>
      </c>
      <c r="G2425" s="112" t="b">
        <v>0</v>
      </c>
    </row>
    <row r="2426" spans="1:7" ht="15">
      <c r="A2426" s="112" t="s">
        <v>4439</v>
      </c>
      <c r="B2426" s="112">
        <v>2</v>
      </c>
      <c r="C2426" s="117">
        <v>0.0011331802885290807</v>
      </c>
      <c r="D2426" s="112" t="s">
        <v>3044</v>
      </c>
      <c r="E2426" s="112" t="b">
        <v>0</v>
      </c>
      <c r="F2426" s="112" t="b">
        <v>0</v>
      </c>
      <c r="G2426" s="112" t="b">
        <v>0</v>
      </c>
    </row>
    <row r="2427" spans="1:7" ht="15">
      <c r="A2427" s="112" t="s">
        <v>3497</v>
      </c>
      <c r="B2427" s="112">
        <v>2</v>
      </c>
      <c r="C2427" s="117">
        <v>0.0011331802885290807</v>
      </c>
      <c r="D2427" s="112" t="s">
        <v>3044</v>
      </c>
      <c r="E2427" s="112" t="b">
        <v>0</v>
      </c>
      <c r="F2427" s="112" t="b">
        <v>0</v>
      </c>
      <c r="G2427" s="112" t="b">
        <v>0</v>
      </c>
    </row>
    <row r="2428" spans="1:7" ht="15">
      <c r="A2428" s="112" t="s">
        <v>4589</v>
      </c>
      <c r="B2428" s="112">
        <v>2</v>
      </c>
      <c r="C2428" s="117">
        <v>0.0014607428518195933</v>
      </c>
      <c r="D2428" s="112" t="s">
        <v>3044</v>
      </c>
      <c r="E2428" s="112" t="b">
        <v>0</v>
      </c>
      <c r="F2428" s="112" t="b">
        <v>0</v>
      </c>
      <c r="G2428" s="112" t="b">
        <v>0</v>
      </c>
    </row>
    <row r="2429" spans="1:7" ht="15">
      <c r="A2429" s="112" t="s">
        <v>3897</v>
      </c>
      <c r="B2429" s="112">
        <v>2</v>
      </c>
      <c r="C2429" s="117">
        <v>0.0011331802885290807</v>
      </c>
      <c r="D2429" s="112" t="s">
        <v>3044</v>
      </c>
      <c r="E2429" s="112" t="b">
        <v>0</v>
      </c>
      <c r="F2429" s="112" t="b">
        <v>0</v>
      </c>
      <c r="G2429" s="112" t="b">
        <v>0</v>
      </c>
    </row>
    <row r="2430" spans="1:7" ht="15">
      <c r="A2430" s="112" t="s">
        <v>3407</v>
      </c>
      <c r="B2430" s="112">
        <v>2</v>
      </c>
      <c r="C2430" s="117">
        <v>0.0011331802885290807</v>
      </c>
      <c r="D2430" s="112" t="s">
        <v>3044</v>
      </c>
      <c r="E2430" s="112" t="b">
        <v>0</v>
      </c>
      <c r="F2430" s="112" t="b">
        <v>0</v>
      </c>
      <c r="G2430" s="112" t="b">
        <v>0</v>
      </c>
    </row>
    <row r="2431" spans="1:7" ht="15">
      <c r="A2431" s="112" t="s">
        <v>3917</v>
      </c>
      <c r="B2431" s="112">
        <v>2</v>
      </c>
      <c r="C2431" s="117">
        <v>0.0011331802885290807</v>
      </c>
      <c r="D2431" s="112" t="s">
        <v>3044</v>
      </c>
      <c r="E2431" s="112" t="b">
        <v>0</v>
      </c>
      <c r="F2431" s="112" t="b">
        <v>0</v>
      </c>
      <c r="G2431" s="112" t="b">
        <v>0</v>
      </c>
    </row>
    <row r="2432" spans="1:7" ht="15">
      <c r="A2432" s="112" t="s">
        <v>3644</v>
      </c>
      <c r="B2432" s="112">
        <v>2</v>
      </c>
      <c r="C2432" s="117">
        <v>0.0011331802885290807</v>
      </c>
      <c r="D2432" s="112" t="s">
        <v>3044</v>
      </c>
      <c r="E2432" s="112" t="b">
        <v>0</v>
      </c>
      <c r="F2432" s="112" t="b">
        <v>0</v>
      </c>
      <c r="G2432" s="112" t="b">
        <v>0</v>
      </c>
    </row>
    <row r="2433" spans="1:7" ht="15">
      <c r="A2433" s="112" t="s">
        <v>3490</v>
      </c>
      <c r="B2433" s="112">
        <v>2</v>
      </c>
      <c r="C2433" s="117">
        <v>0.0014607428518195933</v>
      </c>
      <c r="D2433" s="112" t="s">
        <v>3044</v>
      </c>
      <c r="E2433" s="112" t="b">
        <v>0</v>
      </c>
      <c r="F2433" s="112" t="b">
        <v>0</v>
      </c>
      <c r="G2433" s="112" t="b">
        <v>0</v>
      </c>
    </row>
    <row r="2434" spans="1:7" ht="15">
      <c r="A2434" s="112" t="s">
        <v>3418</v>
      </c>
      <c r="B2434" s="112">
        <v>2</v>
      </c>
      <c r="C2434" s="117">
        <v>0.0014607428518195933</v>
      </c>
      <c r="D2434" s="112" t="s">
        <v>3044</v>
      </c>
      <c r="E2434" s="112" t="b">
        <v>0</v>
      </c>
      <c r="F2434" s="112" t="b">
        <v>0</v>
      </c>
      <c r="G2434" s="112" t="b">
        <v>0</v>
      </c>
    </row>
    <row r="2435" spans="1:7" ht="15">
      <c r="A2435" s="112" t="s">
        <v>3359</v>
      </c>
      <c r="B2435" s="112">
        <v>2</v>
      </c>
      <c r="C2435" s="117">
        <v>0.0014607428518195933</v>
      </c>
      <c r="D2435" s="112" t="s">
        <v>3044</v>
      </c>
      <c r="E2435" s="112" t="b">
        <v>0</v>
      </c>
      <c r="F2435" s="112" t="b">
        <v>0</v>
      </c>
      <c r="G2435" s="112" t="b">
        <v>0</v>
      </c>
    </row>
    <row r="2436" spans="1:7" ht="15">
      <c r="A2436" s="112" t="s">
        <v>3573</v>
      </c>
      <c r="B2436" s="112">
        <v>2</v>
      </c>
      <c r="C2436" s="117">
        <v>0.0011331802885290807</v>
      </c>
      <c r="D2436" s="112" t="s">
        <v>3044</v>
      </c>
      <c r="E2436" s="112" t="b">
        <v>0</v>
      </c>
      <c r="F2436" s="112" t="b">
        <v>0</v>
      </c>
      <c r="G2436" s="112" t="b">
        <v>0</v>
      </c>
    </row>
    <row r="2437" spans="1:7" ht="15">
      <c r="A2437" s="112" t="s">
        <v>3716</v>
      </c>
      <c r="B2437" s="112">
        <v>2</v>
      </c>
      <c r="C2437" s="117">
        <v>0.0011331802885290807</v>
      </c>
      <c r="D2437" s="112" t="s">
        <v>3044</v>
      </c>
      <c r="E2437" s="112" t="b">
        <v>0</v>
      </c>
      <c r="F2437" s="112" t="b">
        <v>0</v>
      </c>
      <c r="G2437" s="112" t="b">
        <v>0</v>
      </c>
    </row>
    <row r="2438" spans="1:7" ht="15">
      <c r="A2438" s="112" t="s">
        <v>3498</v>
      </c>
      <c r="B2438" s="112">
        <v>2</v>
      </c>
      <c r="C2438" s="117">
        <v>0.0014607428518195933</v>
      </c>
      <c r="D2438" s="112" t="s">
        <v>3044</v>
      </c>
      <c r="E2438" s="112" t="b">
        <v>0</v>
      </c>
      <c r="F2438" s="112" t="b">
        <v>0</v>
      </c>
      <c r="G2438" s="112" t="b">
        <v>0</v>
      </c>
    </row>
    <row r="2439" spans="1:7" ht="15">
      <c r="A2439" s="112" t="s">
        <v>3499</v>
      </c>
      <c r="B2439" s="112">
        <v>2</v>
      </c>
      <c r="C2439" s="117">
        <v>0.0014607428518195933</v>
      </c>
      <c r="D2439" s="112" t="s">
        <v>3044</v>
      </c>
      <c r="E2439" s="112" t="b">
        <v>0</v>
      </c>
      <c r="F2439" s="112" t="b">
        <v>1</v>
      </c>
      <c r="G2439" s="112" t="b">
        <v>0</v>
      </c>
    </row>
    <row r="2440" spans="1:7" ht="15">
      <c r="A2440" s="112" t="s">
        <v>3500</v>
      </c>
      <c r="B2440" s="112">
        <v>2</v>
      </c>
      <c r="C2440" s="117">
        <v>0.0014607428518195933</v>
      </c>
      <c r="D2440" s="112" t="s">
        <v>3044</v>
      </c>
      <c r="E2440" s="112" t="b">
        <v>0</v>
      </c>
      <c r="F2440" s="112" t="b">
        <v>0</v>
      </c>
      <c r="G2440" s="112" t="b">
        <v>0</v>
      </c>
    </row>
    <row r="2441" spans="1:7" ht="15">
      <c r="A2441" s="112" t="s">
        <v>3136</v>
      </c>
      <c r="B2441" s="112">
        <v>2</v>
      </c>
      <c r="C2441" s="117">
        <v>0.0011331802885290807</v>
      </c>
      <c r="D2441" s="112" t="s">
        <v>3044</v>
      </c>
      <c r="E2441" s="112" t="b">
        <v>0</v>
      </c>
      <c r="F2441" s="112" t="b">
        <v>0</v>
      </c>
      <c r="G2441" s="112" t="b">
        <v>0</v>
      </c>
    </row>
    <row r="2442" spans="1:7" ht="15">
      <c r="A2442" s="112" t="s">
        <v>3501</v>
      </c>
      <c r="B2442" s="112">
        <v>2</v>
      </c>
      <c r="C2442" s="117">
        <v>0.0014607428518195933</v>
      </c>
      <c r="D2442" s="112" t="s">
        <v>3044</v>
      </c>
      <c r="E2442" s="112" t="b">
        <v>0</v>
      </c>
      <c r="F2442" s="112" t="b">
        <v>0</v>
      </c>
      <c r="G2442" s="112" t="b">
        <v>0</v>
      </c>
    </row>
    <row r="2443" spans="1:7" ht="15">
      <c r="A2443" s="112" t="s">
        <v>3264</v>
      </c>
      <c r="B2443" s="112">
        <v>2</v>
      </c>
      <c r="C2443" s="117">
        <v>0.0011331802885290807</v>
      </c>
      <c r="D2443" s="112" t="s">
        <v>3044</v>
      </c>
      <c r="E2443" s="112" t="b">
        <v>0</v>
      </c>
      <c r="F2443" s="112" t="b">
        <v>0</v>
      </c>
      <c r="G2443" s="112" t="b">
        <v>0</v>
      </c>
    </row>
    <row r="2444" spans="1:7" ht="15">
      <c r="A2444" s="112" t="s">
        <v>3502</v>
      </c>
      <c r="B2444" s="112">
        <v>2</v>
      </c>
      <c r="C2444" s="117">
        <v>0.0014607428518195933</v>
      </c>
      <c r="D2444" s="112" t="s">
        <v>3044</v>
      </c>
      <c r="E2444" s="112" t="b">
        <v>0</v>
      </c>
      <c r="F2444" s="112" t="b">
        <v>0</v>
      </c>
      <c r="G2444" s="112" t="b">
        <v>0</v>
      </c>
    </row>
    <row r="2445" spans="1:7" ht="15">
      <c r="A2445" s="112" t="s">
        <v>3503</v>
      </c>
      <c r="B2445" s="112">
        <v>2</v>
      </c>
      <c r="C2445" s="117">
        <v>0.0014607428518195933</v>
      </c>
      <c r="D2445" s="112" t="s">
        <v>3044</v>
      </c>
      <c r="E2445" s="112" t="b">
        <v>0</v>
      </c>
      <c r="F2445" s="112" t="b">
        <v>0</v>
      </c>
      <c r="G2445" s="112" t="b">
        <v>0</v>
      </c>
    </row>
    <row r="2446" spans="1:7" ht="15">
      <c r="A2446" s="112" t="s">
        <v>3409</v>
      </c>
      <c r="B2446" s="112">
        <v>2</v>
      </c>
      <c r="C2446" s="117">
        <v>0.0011331802885290807</v>
      </c>
      <c r="D2446" s="112" t="s">
        <v>3044</v>
      </c>
      <c r="E2446" s="112" t="b">
        <v>0</v>
      </c>
      <c r="F2446" s="112" t="b">
        <v>0</v>
      </c>
      <c r="G2446" s="112" t="b">
        <v>0</v>
      </c>
    </row>
    <row r="2447" spans="1:7" ht="15">
      <c r="A2447" s="112" t="s">
        <v>3307</v>
      </c>
      <c r="B2447" s="112">
        <v>2</v>
      </c>
      <c r="C2447" s="117">
        <v>0.0011331802885290807</v>
      </c>
      <c r="D2447" s="112" t="s">
        <v>3044</v>
      </c>
      <c r="E2447" s="112" t="b">
        <v>0</v>
      </c>
      <c r="F2447" s="112" t="b">
        <v>0</v>
      </c>
      <c r="G2447" s="112" t="b">
        <v>0</v>
      </c>
    </row>
    <row r="2448" spans="1:7" ht="15">
      <c r="A2448" s="112" t="s">
        <v>3523</v>
      </c>
      <c r="B2448" s="112">
        <v>2</v>
      </c>
      <c r="C2448" s="117">
        <v>0.0011331802885290807</v>
      </c>
      <c r="D2448" s="112" t="s">
        <v>3044</v>
      </c>
      <c r="E2448" s="112" t="b">
        <v>0</v>
      </c>
      <c r="F2448" s="112" t="b">
        <v>0</v>
      </c>
      <c r="G2448" s="112" t="b">
        <v>0</v>
      </c>
    </row>
    <row r="2449" spans="1:7" ht="15">
      <c r="A2449" s="112" t="s">
        <v>3212</v>
      </c>
      <c r="B2449" s="112">
        <v>2</v>
      </c>
      <c r="C2449" s="117">
        <v>0.0011331802885290807</v>
      </c>
      <c r="D2449" s="112" t="s">
        <v>3044</v>
      </c>
      <c r="E2449" s="112" t="b">
        <v>0</v>
      </c>
      <c r="F2449" s="112" t="b">
        <v>0</v>
      </c>
      <c r="G2449" s="112" t="b">
        <v>0</v>
      </c>
    </row>
    <row r="2450" spans="1:7" ht="15">
      <c r="A2450" s="112" t="s">
        <v>4581</v>
      </c>
      <c r="B2450" s="112">
        <v>2</v>
      </c>
      <c r="C2450" s="117">
        <v>0.0014607428518195933</v>
      </c>
      <c r="D2450" s="112" t="s">
        <v>3044</v>
      </c>
      <c r="E2450" s="112" t="b">
        <v>0</v>
      </c>
      <c r="F2450" s="112" t="b">
        <v>0</v>
      </c>
      <c r="G2450" s="112" t="b">
        <v>0</v>
      </c>
    </row>
    <row r="2451" spans="1:7" ht="15">
      <c r="A2451" s="112" t="s">
        <v>3420</v>
      </c>
      <c r="B2451" s="112">
        <v>2</v>
      </c>
      <c r="C2451" s="117">
        <v>0.0014607428518195933</v>
      </c>
      <c r="D2451" s="112" t="s">
        <v>3044</v>
      </c>
      <c r="E2451" s="112" t="b">
        <v>0</v>
      </c>
      <c r="F2451" s="112" t="b">
        <v>0</v>
      </c>
      <c r="G2451" s="112" t="b">
        <v>0</v>
      </c>
    </row>
    <row r="2452" spans="1:7" ht="15">
      <c r="A2452" s="112" t="s">
        <v>4582</v>
      </c>
      <c r="B2452" s="112">
        <v>2</v>
      </c>
      <c r="C2452" s="117">
        <v>0.0014607428518195933</v>
      </c>
      <c r="D2452" s="112" t="s">
        <v>3044</v>
      </c>
      <c r="E2452" s="112" t="b">
        <v>0</v>
      </c>
      <c r="F2452" s="112" t="b">
        <v>0</v>
      </c>
      <c r="G2452" s="112" t="b">
        <v>0</v>
      </c>
    </row>
    <row r="2453" spans="1:7" ht="15">
      <c r="A2453" s="112" t="s">
        <v>4583</v>
      </c>
      <c r="B2453" s="112">
        <v>2</v>
      </c>
      <c r="C2453" s="117">
        <v>0.0011331802885290807</v>
      </c>
      <c r="D2453" s="112" t="s">
        <v>3044</v>
      </c>
      <c r="E2453" s="112" t="b">
        <v>0</v>
      </c>
      <c r="F2453" s="112" t="b">
        <v>0</v>
      </c>
      <c r="G2453" s="112" t="b">
        <v>0</v>
      </c>
    </row>
    <row r="2454" spans="1:7" ht="15">
      <c r="A2454" s="112" t="s">
        <v>3414</v>
      </c>
      <c r="B2454" s="112">
        <v>2</v>
      </c>
      <c r="C2454" s="117">
        <v>0.0014607428518195933</v>
      </c>
      <c r="D2454" s="112" t="s">
        <v>3044</v>
      </c>
      <c r="E2454" s="112" t="b">
        <v>0</v>
      </c>
      <c r="F2454" s="112" t="b">
        <v>0</v>
      </c>
      <c r="G2454" s="112" t="b">
        <v>0</v>
      </c>
    </row>
    <row r="2455" spans="1:7" ht="15">
      <c r="A2455" s="112" t="s">
        <v>3302</v>
      </c>
      <c r="B2455" s="112">
        <v>2</v>
      </c>
      <c r="C2455" s="117">
        <v>0.0014607428518195933</v>
      </c>
      <c r="D2455" s="112" t="s">
        <v>3044</v>
      </c>
      <c r="E2455" s="112" t="b">
        <v>0</v>
      </c>
      <c r="F2455" s="112" t="b">
        <v>0</v>
      </c>
      <c r="G2455" s="112" t="b">
        <v>0</v>
      </c>
    </row>
    <row r="2456" spans="1:7" ht="15">
      <c r="A2456" s="112" t="s">
        <v>3929</v>
      </c>
      <c r="B2456" s="112">
        <v>2</v>
      </c>
      <c r="C2456" s="117">
        <v>0.0011331802885290807</v>
      </c>
      <c r="D2456" s="112" t="s">
        <v>3044</v>
      </c>
      <c r="E2456" s="112" t="b">
        <v>0</v>
      </c>
      <c r="F2456" s="112" t="b">
        <v>0</v>
      </c>
      <c r="G2456" s="112" t="b">
        <v>0</v>
      </c>
    </row>
    <row r="2457" spans="1:7" ht="15">
      <c r="A2457" s="112" t="s">
        <v>3921</v>
      </c>
      <c r="B2457" s="112">
        <v>2</v>
      </c>
      <c r="C2457" s="117">
        <v>0.0014607428518195933</v>
      </c>
      <c r="D2457" s="112" t="s">
        <v>3044</v>
      </c>
      <c r="E2457" s="112" t="b">
        <v>0</v>
      </c>
      <c r="F2457" s="112" t="b">
        <v>0</v>
      </c>
      <c r="G2457" s="112" t="b">
        <v>0</v>
      </c>
    </row>
    <row r="2458" spans="1:7" ht="15">
      <c r="A2458" s="112" t="s">
        <v>3877</v>
      </c>
      <c r="B2458" s="112">
        <v>2</v>
      </c>
      <c r="C2458" s="117">
        <v>0.0014607428518195933</v>
      </c>
      <c r="D2458" s="112" t="s">
        <v>3044</v>
      </c>
      <c r="E2458" s="112" t="b">
        <v>0</v>
      </c>
      <c r="F2458" s="112" t="b">
        <v>0</v>
      </c>
      <c r="G2458" s="112" t="b">
        <v>0</v>
      </c>
    </row>
    <row r="2459" spans="1:7" ht="15">
      <c r="A2459" s="112" t="s">
        <v>4568</v>
      </c>
      <c r="B2459" s="112">
        <v>2</v>
      </c>
      <c r="C2459" s="117">
        <v>0.0011331802885290807</v>
      </c>
      <c r="D2459" s="112" t="s">
        <v>3044</v>
      </c>
      <c r="E2459" s="112" t="b">
        <v>0</v>
      </c>
      <c r="F2459" s="112" t="b">
        <v>0</v>
      </c>
      <c r="G2459" s="112" t="b">
        <v>0</v>
      </c>
    </row>
    <row r="2460" spans="1:7" ht="15">
      <c r="A2460" s="112" t="s">
        <v>4569</v>
      </c>
      <c r="B2460" s="112">
        <v>2</v>
      </c>
      <c r="C2460" s="117">
        <v>0.0014607428518195933</v>
      </c>
      <c r="D2460" s="112" t="s">
        <v>3044</v>
      </c>
      <c r="E2460" s="112" t="b">
        <v>0</v>
      </c>
      <c r="F2460" s="112" t="b">
        <v>0</v>
      </c>
      <c r="G2460" s="112" t="b">
        <v>0</v>
      </c>
    </row>
    <row r="2461" spans="1:7" ht="15">
      <c r="A2461" s="112" t="s">
        <v>3147</v>
      </c>
      <c r="B2461" s="112">
        <v>2</v>
      </c>
      <c r="C2461" s="117">
        <v>0.0014607428518195933</v>
      </c>
      <c r="D2461" s="112" t="s">
        <v>3044</v>
      </c>
      <c r="E2461" s="112" t="b">
        <v>0</v>
      </c>
      <c r="F2461" s="112" t="b">
        <v>0</v>
      </c>
      <c r="G2461" s="112" t="b">
        <v>0</v>
      </c>
    </row>
    <row r="2462" spans="1:7" ht="15">
      <c r="A2462" s="112" t="s">
        <v>3593</v>
      </c>
      <c r="B2462" s="112">
        <v>2</v>
      </c>
      <c r="C2462" s="117">
        <v>0.0011331802885290807</v>
      </c>
      <c r="D2462" s="112" t="s">
        <v>3044</v>
      </c>
      <c r="E2462" s="112" t="b">
        <v>0</v>
      </c>
      <c r="F2462" s="112" t="b">
        <v>0</v>
      </c>
      <c r="G2462" s="112" t="b">
        <v>0</v>
      </c>
    </row>
    <row r="2463" spans="1:7" ht="15">
      <c r="A2463" s="112" t="s">
        <v>3440</v>
      </c>
      <c r="B2463" s="112">
        <v>2</v>
      </c>
      <c r="C2463" s="117">
        <v>0.0014607428518195933</v>
      </c>
      <c r="D2463" s="112" t="s">
        <v>3044</v>
      </c>
      <c r="E2463" s="112" t="b">
        <v>0</v>
      </c>
      <c r="F2463" s="112" t="b">
        <v>0</v>
      </c>
      <c r="G2463" s="112" t="b">
        <v>0</v>
      </c>
    </row>
    <row r="2464" spans="1:7" ht="15">
      <c r="A2464" s="112" t="s">
        <v>3579</v>
      </c>
      <c r="B2464" s="112">
        <v>2</v>
      </c>
      <c r="C2464" s="117">
        <v>0.0011331802885290807</v>
      </c>
      <c r="D2464" s="112" t="s">
        <v>3044</v>
      </c>
      <c r="E2464" s="112" t="b">
        <v>0</v>
      </c>
      <c r="F2464" s="112" t="b">
        <v>0</v>
      </c>
      <c r="G2464" s="112" t="b">
        <v>0</v>
      </c>
    </row>
    <row r="2465" spans="1:7" ht="15">
      <c r="A2465" s="112" t="s">
        <v>3203</v>
      </c>
      <c r="B2465" s="112">
        <v>2</v>
      </c>
      <c r="C2465" s="117">
        <v>0.0011331802885290807</v>
      </c>
      <c r="D2465" s="112" t="s">
        <v>3044</v>
      </c>
      <c r="E2465" s="112" t="b">
        <v>0</v>
      </c>
      <c r="F2465" s="112" t="b">
        <v>0</v>
      </c>
      <c r="G2465" s="112" t="b">
        <v>0</v>
      </c>
    </row>
    <row r="2466" spans="1:7" ht="15">
      <c r="A2466" s="112" t="s">
        <v>3505</v>
      </c>
      <c r="B2466" s="112">
        <v>2</v>
      </c>
      <c r="C2466" s="117">
        <v>0.0014607428518195933</v>
      </c>
      <c r="D2466" s="112" t="s">
        <v>3044</v>
      </c>
      <c r="E2466" s="112" t="b">
        <v>1</v>
      </c>
      <c r="F2466" s="112" t="b">
        <v>0</v>
      </c>
      <c r="G2466" s="112" t="b">
        <v>0</v>
      </c>
    </row>
    <row r="2467" spans="1:7" ht="15">
      <c r="A2467" s="112" t="s">
        <v>4597</v>
      </c>
      <c r="B2467" s="112">
        <v>2</v>
      </c>
      <c r="C2467" s="117">
        <v>0.0014607428518195933</v>
      </c>
      <c r="D2467" s="112" t="s">
        <v>3044</v>
      </c>
      <c r="E2467" s="112" t="b">
        <v>0</v>
      </c>
      <c r="F2467" s="112" t="b">
        <v>0</v>
      </c>
      <c r="G2467" s="112" t="b">
        <v>0</v>
      </c>
    </row>
    <row r="2468" spans="1:7" ht="15">
      <c r="A2468" s="112" t="s">
        <v>3631</v>
      </c>
      <c r="B2468" s="112">
        <v>2</v>
      </c>
      <c r="C2468" s="117">
        <v>0.0011331802885290807</v>
      </c>
      <c r="D2468" s="112" t="s">
        <v>3044</v>
      </c>
      <c r="E2468" s="112" t="b">
        <v>0</v>
      </c>
      <c r="F2468" s="112" t="b">
        <v>0</v>
      </c>
      <c r="G2468" s="112" t="b">
        <v>0</v>
      </c>
    </row>
    <row r="2469" spans="1:7" ht="15">
      <c r="A2469" s="112" t="s">
        <v>3362</v>
      </c>
      <c r="B2469" s="112">
        <v>2</v>
      </c>
      <c r="C2469" s="117">
        <v>0.0011331802885290807</v>
      </c>
      <c r="D2469" s="112" t="s">
        <v>3044</v>
      </c>
      <c r="E2469" s="112" t="b">
        <v>0</v>
      </c>
      <c r="F2469" s="112" t="b">
        <v>0</v>
      </c>
      <c r="G2469" s="112" t="b">
        <v>0</v>
      </c>
    </row>
    <row r="2470" spans="1:7" ht="15">
      <c r="A2470" s="112" t="s">
        <v>3243</v>
      </c>
      <c r="B2470" s="112">
        <v>2</v>
      </c>
      <c r="C2470" s="117">
        <v>0.0011331802885290807</v>
      </c>
      <c r="D2470" s="112" t="s">
        <v>3044</v>
      </c>
      <c r="E2470" s="112" t="b">
        <v>0</v>
      </c>
      <c r="F2470" s="112" t="b">
        <v>0</v>
      </c>
      <c r="G2470" s="112" t="b">
        <v>0</v>
      </c>
    </row>
    <row r="2471" spans="1:7" ht="15">
      <c r="A2471" s="112" t="s">
        <v>3190</v>
      </c>
      <c r="B2471" s="112">
        <v>2</v>
      </c>
      <c r="C2471" s="117">
        <v>0.0011331802885290807</v>
      </c>
      <c r="D2471" s="112" t="s">
        <v>3044</v>
      </c>
      <c r="E2471" s="112" t="b">
        <v>0</v>
      </c>
      <c r="F2471" s="112" t="b">
        <v>0</v>
      </c>
      <c r="G2471" s="112" t="b">
        <v>0</v>
      </c>
    </row>
    <row r="2472" spans="1:7" ht="15">
      <c r="A2472" s="112" t="s">
        <v>3372</v>
      </c>
      <c r="B2472" s="112">
        <v>2</v>
      </c>
      <c r="C2472" s="117">
        <v>0.0011331802885290807</v>
      </c>
      <c r="D2472" s="112" t="s">
        <v>3044</v>
      </c>
      <c r="E2472" s="112" t="b">
        <v>0</v>
      </c>
      <c r="F2472" s="112" t="b">
        <v>0</v>
      </c>
      <c r="G2472" s="112" t="b">
        <v>0</v>
      </c>
    </row>
    <row r="2473" spans="1:7" ht="15">
      <c r="A2473" s="112" t="s">
        <v>3205</v>
      </c>
      <c r="B2473" s="112">
        <v>2</v>
      </c>
      <c r="C2473" s="117">
        <v>0.0011331802885290807</v>
      </c>
      <c r="D2473" s="112" t="s">
        <v>3044</v>
      </c>
      <c r="E2473" s="112" t="b">
        <v>0</v>
      </c>
      <c r="F2473" s="112" t="b">
        <v>0</v>
      </c>
      <c r="G2473" s="112" t="b">
        <v>0</v>
      </c>
    </row>
    <row r="2474" spans="1:7" ht="15">
      <c r="A2474" s="112" t="s">
        <v>3325</v>
      </c>
      <c r="B2474" s="112">
        <v>2</v>
      </c>
      <c r="C2474" s="117">
        <v>0.0011331802885290807</v>
      </c>
      <c r="D2474" s="112" t="s">
        <v>3044</v>
      </c>
      <c r="E2474" s="112" t="b">
        <v>0</v>
      </c>
      <c r="F2474" s="112" t="b">
        <v>0</v>
      </c>
      <c r="G2474" s="112" t="b">
        <v>0</v>
      </c>
    </row>
    <row r="2475" spans="1:7" ht="15">
      <c r="A2475" s="112" t="s">
        <v>3326</v>
      </c>
      <c r="B2475" s="112">
        <v>2</v>
      </c>
      <c r="C2475" s="117">
        <v>0.0011331802885290807</v>
      </c>
      <c r="D2475" s="112" t="s">
        <v>3044</v>
      </c>
      <c r="E2475" s="112" t="b">
        <v>0</v>
      </c>
      <c r="F2475" s="112" t="b">
        <v>0</v>
      </c>
      <c r="G2475" s="112" t="b">
        <v>0</v>
      </c>
    </row>
    <row r="2476" spans="1:7" ht="15">
      <c r="A2476" s="112" t="s">
        <v>3268</v>
      </c>
      <c r="B2476" s="112">
        <v>2</v>
      </c>
      <c r="C2476" s="117">
        <v>0.0011331802885290807</v>
      </c>
      <c r="D2476" s="112" t="s">
        <v>3044</v>
      </c>
      <c r="E2476" s="112" t="b">
        <v>0</v>
      </c>
      <c r="F2476" s="112" t="b">
        <v>0</v>
      </c>
      <c r="G2476" s="112" t="b">
        <v>0</v>
      </c>
    </row>
    <row r="2477" spans="1:7" ht="15">
      <c r="A2477" s="112" t="s">
        <v>3170</v>
      </c>
      <c r="B2477" s="112">
        <v>2</v>
      </c>
      <c r="C2477" s="117">
        <v>0.0011331802885290807</v>
      </c>
      <c r="D2477" s="112" t="s">
        <v>3044</v>
      </c>
      <c r="E2477" s="112" t="b">
        <v>0</v>
      </c>
      <c r="F2477" s="112" t="b">
        <v>0</v>
      </c>
      <c r="G2477" s="112" t="b">
        <v>0</v>
      </c>
    </row>
    <row r="2478" spans="1:7" ht="15">
      <c r="A2478" s="112" t="s">
        <v>3291</v>
      </c>
      <c r="B2478" s="112">
        <v>2</v>
      </c>
      <c r="C2478" s="117">
        <v>0.0011331802885290807</v>
      </c>
      <c r="D2478" s="112" t="s">
        <v>3044</v>
      </c>
      <c r="E2478" s="112" t="b">
        <v>0</v>
      </c>
      <c r="F2478" s="112" t="b">
        <v>0</v>
      </c>
      <c r="G2478" s="112" t="b">
        <v>0</v>
      </c>
    </row>
    <row r="2479" spans="1:7" ht="15">
      <c r="A2479" s="112" t="s">
        <v>3269</v>
      </c>
      <c r="B2479" s="112">
        <v>2</v>
      </c>
      <c r="C2479" s="117">
        <v>0.0011331802885290807</v>
      </c>
      <c r="D2479" s="112" t="s">
        <v>3044</v>
      </c>
      <c r="E2479" s="112" t="b">
        <v>0</v>
      </c>
      <c r="F2479" s="112" t="b">
        <v>0</v>
      </c>
      <c r="G2479" s="112" t="b">
        <v>0</v>
      </c>
    </row>
    <row r="2480" spans="1:7" ht="15">
      <c r="A2480" s="112" t="s">
        <v>3292</v>
      </c>
      <c r="B2480" s="112">
        <v>2</v>
      </c>
      <c r="C2480" s="117">
        <v>0.0011331802885290807</v>
      </c>
      <c r="D2480" s="112" t="s">
        <v>3044</v>
      </c>
      <c r="E2480" s="112" t="b">
        <v>0</v>
      </c>
      <c r="F2480" s="112" t="b">
        <v>0</v>
      </c>
      <c r="G2480" s="112" t="b">
        <v>0</v>
      </c>
    </row>
    <row r="2481" spans="1:7" ht="15">
      <c r="A2481" s="112" t="s">
        <v>3293</v>
      </c>
      <c r="B2481" s="112">
        <v>2</v>
      </c>
      <c r="C2481" s="117">
        <v>0.0011331802885290807</v>
      </c>
      <c r="D2481" s="112" t="s">
        <v>3044</v>
      </c>
      <c r="E2481" s="112" t="b">
        <v>0</v>
      </c>
      <c r="F2481" s="112" t="b">
        <v>0</v>
      </c>
      <c r="G2481" s="112" t="b">
        <v>0</v>
      </c>
    </row>
    <row r="2482" spans="1:7" ht="15">
      <c r="A2482" s="112" t="s">
        <v>3294</v>
      </c>
      <c r="B2482" s="112">
        <v>2</v>
      </c>
      <c r="C2482" s="117">
        <v>0.0011331802885290807</v>
      </c>
      <c r="D2482" s="112" t="s">
        <v>3044</v>
      </c>
      <c r="E2482" s="112" t="b">
        <v>0</v>
      </c>
      <c r="F2482" s="112" t="b">
        <v>0</v>
      </c>
      <c r="G2482" s="112" t="b">
        <v>0</v>
      </c>
    </row>
    <row r="2483" spans="1:7" ht="15">
      <c r="A2483" s="112" t="s">
        <v>3156</v>
      </c>
      <c r="B2483" s="112">
        <v>2</v>
      </c>
      <c r="C2483" s="117">
        <v>0.0011331802885290807</v>
      </c>
      <c r="D2483" s="112" t="s">
        <v>3044</v>
      </c>
      <c r="E2483" s="112" t="b">
        <v>1</v>
      </c>
      <c r="F2483" s="112" t="b">
        <v>0</v>
      </c>
      <c r="G2483" s="112" t="b">
        <v>0</v>
      </c>
    </row>
    <row r="2484" spans="1:7" ht="15">
      <c r="A2484" s="112" t="s">
        <v>3373</v>
      </c>
      <c r="B2484" s="112">
        <v>2</v>
      </c>
      <c r="C2484" s="117">
        <v>0.0011331802885290807</v>
      </c>
      <c r="D2484" s="112" t="s">
        <v>3044</v>
      </c>
      <c r="E2484" s="112" t="b">
        <v>0</v>
      </c>
      <c r="F2484" s="112" t="b">
        <v>0</v>
      </c>
      <c r="G2484" s="112" t="b">
        <v>0</v>
      </c>
    </row>
    <row r="2485" spans="1:7" ht="15">
      <c r="A2485" s="112" t="s">
        <v>3374</v>
      </c>
      <c r="B2485" s="112">
        <v>2</v>
      </c>
      <c r="C2485" s="117">
        <v>0.0011331802885290807</v>
      </c>
      <c r="D2485" s="112" t="s">
        <v>3044</v>
      </c>
      <c r="E2485" s="112" t="b">
        <v>0</v>
      </c>
      <c r="F2485" s="112" t="b">
        <v>0</v>
      </c>
      <c r="G2485" s="112" t="b">
        <v>0</v>
      </c>
    </row>
    <row r="2486" spans="1:7" ht="15">
      <c r="A2486" s="112" t="s">
        <v>3270</v>
      </c>
      <c r="B2486" s="112">
        <v>2</v>
      </c>
      <c r="C2486" s="117">
        <v>0.0011331802885290807</v>
      </c>
      <c r="D2486" s="112" t="s">
        <v>3044</v>
      </c>
      <c r="E2486" s="112" t="b">
        <v>0</v>
      </c>
      <c r="F2486" s="112" t="b">
        <v>0</v>
      </c>
      <c r="G2486" s="112" t="b">
        <v>0</v>
      </c>
    </row>
    <row r="2487" spans="1:7" ht="15">
      <c r="A2487" s="112" t="s">
        <v>3295</v>
      </c>
      <c r="B2487" s="112">
        <v>2</v>
      </c>
      <c r="C2487" s="117">
        <v>0.0011331802885290807</v>
      </c>
      <c r="D2487" s="112" t="s">
        <v>3044</v>
      </c>
      <c r="E2487" s="112" t="b">
        <v>0</v>
      </c>
      <c r="F2487" s="112" t="b">
        <v>0</v>
      </c>
      <c r="G2487" s="112" t="b">
        <v>0</v>
      </c>
    </row>
    <row r="2488" spans="1:7" ht="15">
      <c r="A2488" s="112" t="s">
        <v>3208</v>
      </c>
      <c r="B2488" s="112">
        <v>2</v>
      </c>
      <c r="C2488" s="117">
        <v>0.0011331802885290807</v>
      </c>
      <c r="D2488" s="112" t="s">
        <v>3044</v>
      </c>
      <c r="E2488" s="112" t="b">
        <v>0</v>
      </c>
      <c r="F2488" s="112" t="b">
        <v>0</v>
      </c>
      <c r="G2488" s="112" t="b">
        <v>0</v>
      </c>
    </row>
    <row r="2489" spans="1:7" ht="15">
      <c r="A2489" s="112" t="s">
        <v>3327</v>
      </c>
      <c r="B2489" s="112">
        <v>2</v>
      </c>
      <c r="C2489" s="117">
        <v>0.0011331802885290807</v>
      </c>
      <c r="D2489" s="112" t="s">
        <v>3044</v>
      </c>
      <c r="E2489" s="112" t="b">
        <v>0</v>
      </c>
      <c r="F2489" s="112" t="b">
        <v>0</v>
      </c>
      <c r="G2489" s="112" t="b">
        <v>0</v>
      </c>
    </row>
    <row r="2490" spans="1:7" ht="15">
      <c r="A2490" s="112" t="s">
        <v>3328</v>
      </c>
      <c r="B2490" s="112">
        <v>2</v>
      </c>
      <c r="C2490" s="117">
        <v>0.0011331802885290807</v>
      </c>
      <c r="D2490" s="112" t="s">
        <v>3044</v>
      </c>
      <c r="E2490" s="112" t="b">
        <v>0</v>
      </c>
      <c r="F2490" s="112" t="b">
        <v>0</v>
      </c>
      <c r="G2490" s="112" t="b">
        <v>0</v>
      </c>
    </row>
    <row r="2491" spans="1:7" ht="15">
      <c r="A2491" s="112" t="s">
        <v>3375</v>
      </c>
      <c r="B2491" s="112">
        <v>2</v>
      </c>
      <c r="C2491" s="117">
        <v>0.0011331802885290807</v>
      </c>
      <c r="D2491" s="112" t="s">
        <v>3044</v>
      </c>
      <c r="E2491" s="112" t="b">
        <v>0</v>
      </c>
      <c r="F2491" s="112" t="b">
        <v>0</v>
      </c>
      <c r="G2491" s="112" t="b">
        <v>0</v>
      </c>
    </row>
    <row r="2492" spans="1:7" ht="15">
      <c r="A2492" s="112" t="s">
        <v>3376</v>
      </c>
      <c r="B2492" s="112">
        <v>2</v>
      </c>
      <c r="C2492" s="117">
        <v>0.0011331802885290807</v>
      </c>
      <c r="D2492" s="112" t="s">
        <v>3044</v>
      </c>
      <c r="E2492" s="112" t="b">
        <v>0</v>
      </c>
      <c r="F2492" s="112" t="b">
        <v>0</v>
      </c>
      <c r="G2492" s="112" t="b">
        <v>0</v>
      </c>
    </row>
    <row r="2493" spans="1:7" ht="15">
      <c r="A2493" s="112" t="s">
        <v>3377</v>
      </c>
      <c r="B2493" s="112">
        <v>2</v>
      </c>
      <c r="C2493" s="117">
        <v>0.0011331802885290807</v>
      </c>
      <c r="D2493" s="112" t="s">
        <v>3044</v>
      </c>
      <c r="E2493" s="112" t="b">
        <v>0</v>
      </c>
      <c r="F2493" s="112" t="b">
        <v>0</v>
      </c>
      <c r="G2493" s="112" t="b">
        <v>0</v>
      </c>
    </row>
    <row r="2494" spans="1:7" ht="15">
      <c r="A2494" s="112" t="s">
        <v>3296</v>
      </c>
      <c r="B2494" s="112">
        <v>2</v>
      </c>
      <c r="C2494" s="117">
        <v>0.0011331802885290807</v>
      </c>
      <c r="D2494" s="112" t="s">
        <v>3044</v>
      </c>
      <c r="E2494" s="112" t="b">
        <v>0</v>
      </c>
      <c r="F2494" s="112" t="b">
        <v>0</v>
      </c>
      <c r="G2494" s="112" t="b">
        <v>0</v>
      </c>
    </row>
    <row r="2495" spans="1:7" ht="15">
      <c r="A2495" s="112" t="s">
        <v>3378</v>
      </c>
      <c r="B2495" s="112">
        <v>2</v>
      </c>
      <c r="C2495" s="117">
        <v>0.0011331802885290807</v>
      </c>
      <c r="D2495" s="112" t="s">
        <v>3044</v>
      </c>
      <c r="E2495" s="112" t="b">
        <v>0</v>
      </c>
      <c r="F2495" s="112" t="b">
        <v>0</v>
      </c>
      <c r="G2495" s="112" t="b">
        <v>0</v>
      </c>
    </row>
    <row r="2496" spans="1:7" ht="15">
      <c r="A2496" s="112" t="s">
        <v>3329</v>
      </c>
      <c r="B2496" s="112">
        <v>2</v>
      </c>
      <c r="C2496" s="117">
        <v>0.0011331802885290807</v>
      </c>
      <c r="D2496" s="112" t="s">
        <v>3044</v>
      </c>
      <c r="E2496" s="112" t="b">
        <v>0</v>
      </c>
      <c r="F2496" s="112" t="b">
        <v>0</v>
      </c>
      <c r="G2496" s="112" t="b">
        <v>0</v>
      </c>
    </row>
    <row r="2497" spans="1:7" ht="15">
      <c r="A2497" s="112" t="s">
        <v>3379</v>
      </c>
      <c r="B2497" s="112">
        <v>2</v>
      </c>
      <c r="C2497" s="117">
        <v>0.0011331802885290807</v>
      </c>
      <c r="D2497" s="112" t="s">
        <v>3044</v>
      </c>
      <c r="E2497" s="112" t="b">
        <v>0</v>
      </c>
      <c r="F2497" s="112" t="b">
        <v>0</v>
      </c>
      <c r="G2497" s="112" t="b">
        <v>0</v>
      </c>
    </row>
    <row r="2498" spans="1:7" ht="15">
      <c r="A2498" s="112" t="s">
        <v>3330</v>
      </c>
      <c r="B2498" s="112">
        <v>2</v>
      </c>
      <c r="C2498" s="117">
        <v>0.0011331802885290807</v>
      </c>
      <c r="D2498" s="112" t="s">
        <v>3044</v>
      </c>
      <c r="E2498" s="112" t="b">
        <v>1</v>
      </c>
      <c r="F2498" s="112" t="b">
        <v>0</v>
      </c>
      <c r="G2498" s="112" t="b">
        <v>0</v>
      </c>
    </row>
    <row r="2499" spans="1:7" ht="15">
      <c r="A2499" s="112" t="s">
        <v>3297</v>
      </c>
      <c r="B2499" s="112">
        <v>2</v>
      </c>
      <c r="C2499" s="117">
        <v>0.0011331802885290807</v>
      </c>
      <c r="D2499" s="112" t="s">
        <v>3044</v>
      </c>
      <c r="E2499" s="112" t="b">
        <v>0</v>
      </c>
      <c r="F2499" s="112" t="b">
        <v>0</v>
      </c>
      <c r="G2499" s="112" t="b">
        <v>0</v>
      </c>
    </row>
    <row r="2500" spans="1:7" ht="15">
      <c r="A2500" s="112" t="s">
        <v>3380</v>
      </c>
      <c r="B2500" s="112">
        <v>2</v>
      </c>
      <c r="C2500" s="117">
        <v>0.0011331802885290807</v>
      </c>
      <c r="D2500" s="112" t="s">
        <v>3044</v>
      </c>
      <c r="E2500" s="112" t="b">
        <v>1</v>
      </c>
      <c r="F2500" s="112" t="b">
        <v>0</v>
      </c>
      <c r="G2500" s="112" t="b">
        <v>0</v>
      </c>
    </row>
    <row r="2501" spans="1:7" ht="15">
      <c r="A2501" s="112" t="s">
        <v>3171</v>
      </c>
      <c r="B2501" s="112">
        <v>2</v>
      </c>
      <c r="C2501" s="117">
        <v>0.0011331802885290807</v>
      </c>
      <c r="D2501" s="112" t="s">
        <v>3044</v>
      </c>
      <c r="E2501" s="112" t="b">
        <v>0</v>
      </c>
      <c r="F2501" s="112" t="b">
        <v>0</v>
      </c>
      <c r="G2501" s="112" t="b">
        <v>0</v>
      </c>
    </row>
    <row r="2502" spans="1:7" ht="15">
      <c r="A2502" s="112" t="s">
        <v>3381</v>
      </c>
      <c r="B2502" s="112">
        <v>2</v>
      </c>
      <c r="C2502" s="117">
        <v>0.0011331802885290807</v>
      </c>
      <c r="D2502" s="112" t="s">
        <v>3044</v>
      </c>
      <c r="E2502" s="112" t="b">
        <v>1</v>
      </c>
      <c r="F2502" s="112" t="b">
        <v>0</v>
      </c>
      <c r="G2502" s="112" t="b">
        <v>0</v>
      </c>
    </row>
    <row r="2503" spans="1:7" ht="15">
      <c r="A2503" s="112" t="s">
        <v>3382</v>
      </c>
      <c r="B2503" s="112">
        <v>2</v>
      </c>
      <c r="C2503" s="117">
        <v>0.0011331802885290807</v>
      </c>
      <c r="D2503" s="112" t="s">
        <v>3044</v>
      </c>
      <c r="E2503" s="112" t="b">
        <v>0</v>
      </c>
      <c r="F2503" s="112" t="b">
        <v>0</v>
      </c>
      <c r="G2503" s="112" t="b">
        <v>0</v>
      </c>
    </row>
    <row r="2504" spans="1:7" ht="15">
      <c r="A2504" s="112" t="s">
        <v>3383</v>
      </c>
      <c r="B2504" s="112">
        <v>2</v>
      </c>
      <c r="C2504" s="117">
        <v>0.0011331802885290807</v>
      </c>
      <c r="D2504" s="112" t="s">
        <v>3044</v>
      </c>
      <c r="E2504" s="112" t="b">
        <v>1</v>
      </c>
      <c r="F2504" s="112" t="b">
        <v>0</v>
      </c>
      <c r="G2504" s="112" t="b">
        <v>0</v>
      </c>
    </row>
    <row r="2505" spans="1:7" ht="15">
      <c r="A2505" s="112" t="s">
        <v>3271</v>
      </c>
      <c r="B2505" s="112">
        <v>2</v>
      </c>
      <c r="C2505" s="117">
        <v>0.0011331802885290807</v>
      </c>
      <c r="D2505" s="112" t="s">
        <v>3044</v>
      </c>
      <c r="E2505" s="112" t="b">
        <v>0</v>
      </c>
      <c r="F2505" s="112" t="b">
        <v>0</v>
      </c>
      <c r="G2505" s="112" t="b">
        <v>0</v>
      </c>
    </row>
    <row r="2506" spans="1:7" ht="15">
      <c r="A2506" s="112" t="s">
        <v>3331</v>
      </c>
      <c r="B2506" s="112">
        <v>2</v>
      </c>
      <c r="C2506" s="117">
        <v>0.0011331802885290807</v>
      </c>
      <c r="D2506" s="112" t="s">
        <v>3044</v>
      </c>
      <c r="E2506" s="112" t="b">
        <v>0</v>
      </c>
      <c r="F2506" s="112" t="b">
        <v>0</v>
      </c>
      <c r="G2506" s="112" t="b">
        <v>0</v>
      </c>
    </row>
    <row r="2507" spans="1:7" ht="15">
      <c r="A2507" s="112" t="s">
        <v>3298</v>
      </c>
      <c r="B2507" s="112">
        <v>2</v>
      </c>
      <c r="C2507" s="117">
        <v>0.0011331802885290807</v>
      </c>
      <c r="D2507" s="112" t="s">
        <v>3044</v>
      </c>
      <c r="E2507" s="112" t="b">
        <v>0</v>
      </c>
      <c r="F2507" s="112" t="b">
        <v>0</v>
      </c>
      <c r="G2507" s="112" t="b">
        <v>0</v>
      </c>
    </row>
    <row r="2508" spans="1:7" ht="15">
      <c r="A2508" s="112" t="s">
        <v>3384</v>
      </c>
      <c r="B2508" s="112">
        <v>2</v>
      </c>
      <c r="C2508" s="117">
        <v>0.0011331802885290807</v>
      </c>
      <c r="D2508" s="112" t="s">
        <v>3044</v>
      </c>
      <c r="E2508" s="112" t="b">
        <v>0</v>
      </c>
      <c r="F2508" s="112" t="b">
        <v>0</v>
      </c>
      <c r="G2508" s="112" t="b">
        <v>0</v>
      </c>
    </row>
    <row r="2509" spans="1:7" ht="15">
      <c r="A2509" s="112" t="s">
        <v>3385</v>
      </c>
      <c r="B2509" s="112">
        <v>2</v>
      </c>
      <c r="C2509" s="117">
        <v>0.0011331802885290807</v>
      </c>
      <c r="D2509" s="112" t="s">
        <v>3044</v>
      </c>
      <c r="E2509" s="112" t="b">
        <v>0</v>
      </c>
      <c r="F2509" s="112" t="b">
        <v>0</v>
      </c>
      <c r="G2509" s="112" t="b">
        <v>0</v>
      </c>
    </row>
    <row r="2510" spans="1:7" ht="15">
      <c r="A2510" s="112" t="s">
        <v>3386</v>
      </c>
      <c r="B2510" s="112">
        <v>2</v>
      </c>
      <c r="C2510" s="117">
        <v>0.0011331802885290807</v>
      </c>
      <c r="D2510" s="112" t="s">
        <v>3044</v>
      </c>
      <c r="E2510" s="112" t="b">
        <v>0</v>
      </c>
      <c r="F2510" s="112" t="b">
        <v>0</v>
      </c>
      <c r="G2510" s="112" t="b">
        <v>0</v>
      </c>
    </row>
    <row r="2511" spans="1:7" ht="15">
      <c r="A2511" s="112" t="s">
        <v>3387</v>
      </c>
      <c r="B2511" s="112">
        <v>2</v>
      </c>
      <c r="C2511" s="117">
        <v>0.0011331802885290807</v>
      </c>
      <c r="D2511" s="112" t="s">
        <v>3044</v>
      </c>
      <c r="E2511" s="112" t="b">
        <v>0</v>
      </c>
      <c r="F2511" s="112" t="b">
        <v>0</v>
      </c>
      <c r="G2511" s="112" t="b">
        <v>0</v>
      </c>
    </row>
    <row r="2512" spans="1:7" ht="15">
      <c r="A2512" s="112" t="s">
        <v>3332</v>
      </c>
      <c r="B2512" s="112">
        <v>2</v>
      </c>
      <c r="C2512" s="117">
        <v>0.0011331802885290807</v>
      </c>
      <c r="D2512" s="112" t="s">
        <v>3044</v>
      </c>
      <c r="E2512" s="112" t="b">
        <v>0</v>
      </c>
      <c r="F2512" s="112" t="b">
        <v>0</v>
      </c>
      <c r="G2512" s="112" t="b">
        <v>0</v>
      </c>
    </row>
    <row r="2513" spans="1:7" ht="15">
      <c r="A2513" s="112" t="s">
        <v>3333</v>
      </c>
      <c r="B2513" s="112">
        <v>2</v>
      </c>
      <c r="C2513" s="117">
        <v>0.0011331802885290807</v>
      </c>
      <c r="D2513" s="112" t="s">
        <v>3044</v>
      </c>
      <c r="E2513" s="112" t="b">
        <v>0</v>
      </c>
      <c r="F2513" s="112" t="b">
        <v>0</v>
      </c>
      <c r="G2513" s="112" t="b">
        <v>0</v>
      </c>
    </row>
    <row r="2514" spans="1:7" ht="15">
      <c r="A2514" s="112" t="s">
        <v>3272</v>
      </c>
      <c r="B2514" s="112">
        <v>2</v>
      </c>
      <c r="C2514" s="117">
        <v>0.0011331802885290807</v>
      </c>
      <c r="D2514" s="112" t="s">
        <v>3044</v>
      </c>
      <c r="E2514" s="112" t="b">
        <v>0</v>
      </c>
      <c r="F2514" s="112" t="b">
        <v>0</v>
      </c>
      <c r="G2514" s="112" t="b">
        <v>0</v>
      </c>
    </row>
    <row r="2515" spans="1:7" ht="15">
      <c r="A2515" s="112" t="s">
        <v>3527</v>
      </c>
      <c r="B2515" s="112">
        <v>2</v>
      </c>
      <c r="C2515" s="117">
        <v>0.0011331802885290807</v>
      </c>
      <c r="D2515" s="112" t="s">
        <v>3044</v>
      </c>
      <c r="E2515" s="112" t="b">
        <v>0</v>
      </c>
      <c r="F2515" s="112" t="b">
        <v>0</v>
      </c>
      <c r="G2515" s="112" t="b">
        <v>0</v>
      </c>
    </row>
    <row r="2516" spans="1:7" ht="15">
      <c r="A2516" s="112" t="s">
        <v>3286</v>
      </c>
      <c r="B2516" s="112">
        <v>2</v>
      </c>
      <c r="C2516" s="117">
        <v>0.0011331802885290807</v>
      </c>
      <c r="D2516" s="112" t="s">
        <v>3044</v>
      </c>
      <c r="E2516" s="112" t="b">
        <v>0</v>
      </c>
      <c r="F2516" s="112" t="b">
        <v>0</v>
      </c>
      <c r="G2516" s="112" t="b">
        <v>0</v>
      </c>
    </row>
    <row r="2517" spans="1:7" ht="15">
      <c r="A2517" s="112" t="s">
        <v>3592</v>
      </c>
      <c r="B2517" s="112">
        <v>2</v>
      </c>
      <c r="C2517" s="117">
        <v>0.0011331802885290807</v>
      </c>
      <c r="D2517" s="112" t="s">
        <v>3044</v>
      </c>
      <c r="E2517" s="112" t="b">
        <v>1</v>
      </c>
      <c r="F2517" s="112" t="b">
        <v>0</v>
      </c>
      <c r="G2517" s="112" t="b">
        <v>0</v>
      </c>
    </row>
    <row r="2518" spans="1:7" ht="15">
      <c r="A2518" s="112" t="s">
        <v>3465</v>
      </c>
      <c r="B2518" s="112">
        <v>2</v>
      </c>
      <c r="C2518" s="117">
        <v>0.0011331802885290807</v>
      </c>
      <c r="D2518" s="112" t="s">
        <v>3044</v>
      </c>
      <c r="E2518" s="112" t="b">
        <v>0</v>
      </c>
      <c r="F2518" s="112" t="b">
        <v>0</v>
      </c>
      <c r="G2518" s="112" t="b">
        <v>0</v>
      </c>
    </row>
    <row r="2519" spans="1:7" ht="15">
      <c r="A2519" s="112" t="s">
        <v>3252</v>
      </c>
      <c r="B2519" s="112">
        <v>2</v>
      </c>
      <c r="C2519" s="117">
        <v>0.0011331802885290807</v>
      </c>
      <c r="D2519" s="112" t="s">
        <v>3044</v>
      </c>
      <c r="E2519" s="112" t="b">
        <v>0</v>
      </c>
      <c r="F2519" s="112" t="b">
        <v>0</v>
      </c>
      <c r="G2519" s="112" t="b">
        <v>0</v>
      </c>
    </row>
    <row r="2520" spans="1:7" ht="15">
      <c r="A2520" s="112" t="s">
        <v>3830</v>
      </c>
      <c r="B2520" s="112">
        <v>2</v>
      </c>
      <c r="C2520" s="117">
        <v>0.0014607428518195933</v>
      </c>
      <c r="D2520" s="112" t="s">
        <v>3044</v>
      </c>
      <c r="E2520" s="112" t="b">
        <v>0</v>
      </c>
      <c r="F2520" s="112" t="b">
        <v>0</v>
      </c>
      <c r="G2520" s="112" t="b">
        <v>0</v>
      </c>
    </row>
    <row r="2521" spans="1:7" ht="15">
      <c r="A2521" s="112" t="s">
        <v>4572</v>
      </c>
      <c r="B2521" s="112">
        <v>2</v>
      </c>
      <c r="C2521" s="117">
        <v>0.0014607428518195933</v>
      </c>
      <c r="D2521" s="112" t="s">
        <v>3044</v>
      </c>
      <c r="E2521" s="112" t="b">
        <v>0</v>
      </c>
      <c r="F2521" s="112" t="b">
        <v>0</v>
      </c>
      <c r="G2521" s="112" t="b">
        <v>0</v>
      </c>
    </row>
    <row r="2522" spans="1:7" ht="15">
      <c r="A2522" s="112" t="s">
        <v>4574</v>
      </c>
      <c r="B2522" s="112">
        <v>2</v>
      </c>
      <c r="C2522" s="117">
        <v>0.0014607428518195933</v>
      </c>
      <c r="D2522" s="112" t="s">
        <v>3044</v>
      </c>
      <c r="E2522" s="112" t="b">
        <v>0</v>
      </c>
      <c r="F2522" s="112" t="b">
        <v>0</v>
      </c>
      <c r="G2522" s="112" t="b">
        <v>0</v>
      </c>
    </row>
    <row r="2523" spans="1:7" ht="15">
      <c r="A2523" s="112" t="s">
        <v>3239</v>
      </c>
      <c r="B2523" s="112">
        <v>2</v>
      </c>
      <c r="C2523" s="117">
        <v>0.0014607428518195933</v>
      </c>
      <c r="D2523" s="112" t="s">
        <v>3044</v>
      </c>
      <c r="E2523" s="112" t="b">
        <v>0</v>
      </c>
      <c r="F2523" s="112" t="b">
        <v>0</v>
      </c>
      <c r="G2523" s="112" t="b">
        <v>0</v>
      </c>
    </row>
    <row r="2524" spans="1:7" ht="15">
      <c r="A2524" s="112" t="s">
        <v>3316</v>
      </c>
      <c r="B2524" s="112">
        <v>2</v>
      </c>
      <c r="C2524" s="117">
        <v>0.0014607428518195933</v>
      </c>
      <c r="D2524" s="112" t="s">
        <v>3044</v>
      </c>
      <c r="E2524" s="112" t="b">
        <v>0</v>
      </c>
      <c r="F2524" s="112" t="b">
        <v>0</v>
      </c>
      <c r="G2524" s="112" t="b">
        <v>0</v>
      </c>
    </row>
    <row r="2525" spans="1:7" ht="15">
      <c r="A2525" s="112" t="s">
        <v>3596</v>
      </c>
      <c r="B2525" s="112">
        <v>2</v>
      </c>
      <c r="C2525" s="117">
        <v>0.0014607428518195933</v>
      </c>
      <c r="D2525" s="112" t="s">
        <v>3044</v>
      </c>
      <c r="E2525" s="112" t="b">
        <v>0</v>
      </c>
      <c r="F2525" s="112" t="b">
        <v>0</v>
      </c>
      <c r="G2525" s="112" t="b">
        <v>0</v>
      </c>
    </row>
    <row r="2526" spans="1:7" ht="15">
      <c r="A2526" s="112" t="s">
        <v>3439</v>
      </c>
      <c r="B2526" s="112">
        <v>2</v>
      </c>
      <c r="C2526" s="117">
        <v>0.0014607428518195933</v>
      </c>
      <c r="D2526" s="112" t="s">
        <v>3044</v>
      </c>
      <c r="E2526" s="112" t="b">
        <v>0</v>
      </c>
      <c r="F2526" s="112" t="b">
        <v>0</v>
      </c>
      <c r="G2526" s="112" t="b">
        <v>0</v>
      </c>
    </row>
    <row r="2527" spans="1:7" ht="15">
      <c r="A2527" s="112" t="s">
        <v>4577</v>
      </c>
      <c r="B2527" s="112">
        <v>2</v>
      </c>
      <c r="C2527" s="117">
        <v>0.0014607428518195933</v>
      </c>
      <c r="D2527" s="112" t="s">
        <v>3044</v>
      </c>
      <c r="E2527" s="112" t="b">
        <v>0</v>
      </c>
      <c r="F2527" s="112" t="b">
        <v>0</v>
      </c>
      <c r="G2527" s="112" t="b">
        <v>0</v>
      </c>
    </row>
    <row r="2528" spans="1:7" ht="15">
      <c r="A2528" s="112" t="s">
        <v>3512</v>
      </c>
      <c r="B2528" s="112">
        <v>2</v>
      </c>
      <c r="C2528" s="117">
        <v>0.0014607428518195933</v>
      </c>
      <c r="D2528" s="112" t="s">
        <v>3044</v>
      </c>
      <c r="E2528" s="112" t="b">
        <v>0</v>
      </c>
      <c r="F2528" s="112" t="b">
        <v>0</v>
      </c>
      <c r="G2528" s="112" t="b">
        <v>0</v>
      </c>
    </row>
    <row r="2529" spans="1:7" ht="15">
      <c r="A2529" s="112" t="s">
        <v>3566</v>
      </c>
      <c r="B2529" s="112">
        <v>2</v>
      </c>
      <c r="C2529" s="117">
        <v>0.0011331802885290807</v>
      </c>
      <c r="D2529" s="112" t="s">
        <v>3044</v>
      </c>
      <c r="E2529" s="112" t="b">
        <v>0</v>
      </c>
      <c r="F2529" s="112" t="b">
        <v>0</v>
      </c>
      <c r="G2529" s="112" t="b">
        <v>0</v>
      </c>
    </row>
    <row r="2530" spans="1:7" ht="15">
      <c r="A2530" s="112" t="s">
        <v>3336</v>
      </c>
      <c r="B2530" s="112">
        <v>2</v>
      </c>
      <c r="C2530" s="117">
        <v>0.0011331802885290807</v>
      </c>
      <c r="D2530" s="112" t="s">
        <v>3044</v>
      </c>
      <c r="E2530" s="112" t="b">
        <v>0</v>
      </c>
      <c r="F2530" s="112" t="b">
        <v>0</v>
      </c>
      <c r="G2530" s="112" t="b">
        <v>0</v>
      </c>
    </row>
    <row r="2531" spans="1:7" ht="15">
      <c r="A2531" s="112" t="s">
        <v>4579</v>
      </c>
      <c r="B2531" s="112">
        <v>2</v>
      </c>
      <c r="C2531" s="117">
        <v>0.0014607428518195933</v>
      </c>
      <c r="D2531" s="112" t="s">
        <v>3044</v>
      </c>
      <c r="E2531" s="112" t="b">
        <v>0</v>
      </c>
      <c r="F2531" s="112" t="b">
        <v>0</v>
      </c>
      <c r="G2531" s="112" t="b">
        <v>0</v>
      </c>
    </row>
    <row r="2532" spans="1:7" ht="15">
      <c r="A2532" s="112" t="s">
        <v>4580</v>
      </c>
      <c r="B2532" s="112">
        <v>2</v>
      </c>
      <c r="C2532" s="117">
        <v>0.0014607428518195933</v>
      </c>
      <c r="D2532" s="112" t="s">
        <v>3044</v>
      </c>
      <c r="E2532" s="112" t="b">
        <v>1</v>
      </c>
      <c r="F2532" s="112" t="b">
        <v>0</v>
      </c>
      <c r="G2532" s="112" t="b">
        <v>0</v>
      </c>
    </row>
    <row r="2533" spans="1:7" ht="15">
      <c r="A2533" s="112" t="s">
        <v>4495</v>
      </c>
      <c r="B2533" s="112">
        <v>2</v>
      </c>
      <c r="C2533" s="117">
        <v>0.0011331802885290807</v>
      </c>
      <c r="D2533" s="112" t="s">
        <v>3044</v>
      </c>
      <c r="E2533" s="112" t="b">
        <v>0</v>
      </c>
      <c r="F2533" s="112" t="b">
        <v>0</v>
      </c>
      <c r="G2533" s="112" t="b">
        <v>0</v>
      </c>
    </row>
    <row r="2534" spans="1:7" ht="15">
      <c r="A2534" s="112" t="s">
        <v>3898</v>
      </c>
      <c r="B2534" s="112">
        <v>2</v>
      </c>
      <c r="C2534" s="117">
        <v>0.0011331802885290807</v>
      </c>
      <c r="D2534" s="112" t="s">
        <v>3044</v>
      </c>
      <c r="E2534" s="112" t="b">
        <v>0</v>
      </c>
      <c r="F2534" s="112" t="b">
        <v>0</v>
      </c>
      <c r="G2534" s="112" t="b">
        <v>0</v>
      </c>
    </row>
    <row r="2535" spans="1:7" ht="15">
      <c r="A2535" s="112" t="s">
        <v>4496</v>
      </c>
      <c r="B2535" s="112">
        <v>2</v>
      </c>
      <c r="C2535" s="117">
        <v>0.0011331802885290807</v>
      </c>
      <c r="D2535" s="112" t="s">
        <v>3044</v>
      </c>
      <c r="E2535" s="112" t="b">
        <v>0</v>
      </c>
      <c r="F2535" s="112" t="b">
        <v>0</v>
      </c>
      <c r="G2535" s="112" t="b">
        <v>0</v>
      </c>
    </row>
    <row r="2536" spans="1:7" ht="15">
      <c r="A2536" s="112" t="s">
        <v>4497</v>
      </c>
      <c r="B2536" s="112">
        <v>2</v>
      </c>
      <c r="C2536" s="117">
        <v>0.0011331802885290807</v>
      </c>
      <c r="D2536" s="112" t="s">
        <v>3044</v>
      </c>
      <c r="E2536" s="112" t="b">
        <v>0</v>
      </c>
      <c r="F2536" s="112" t="b">
        <v>0</v>
      </c>
      <c r="G2536" s="112" t="b">
        <v>0</v>
      </c>
    </row>
    <row r="2537" spans="1:7" ht="15">
      <c r="A2537" s="112" t="s">
        <v>4009</v>
      </c>
      <c r="B2537" s="112">
        <v>2</v>
      </c>
      <c r="C2537" s="117">
        <v>0.0011331802885290807</v>
      </c>
      <c r="D2537" s="112" t="s">
        <v>3044</v>
      </c>
      <c r="E2537" s="112" t="b">
        <v>0</v>
      </c>
      <c r="F2537" s="112" t="b">
        <v>0</v>
      </c>
      <c r="G2537" s="112" t="b">
        <v>0</v>
      </c>
    </row>
    <row r="2538" spans="1:7" ht="15">
      <c r="A2538" s="112" t="s">
        <v>4498</v>
      </c>
      <c r="B2538" s="112">
        <v>2</v>
      </c>
      <c r="C2538" s="117">
        <v>0.0011331802885290807</v>
      </c>
      <c r="D2538" s="112" t="s">
        <v>3044</v>
      </c>
      <c r="E2538" s="112" t="b">
        <v>1</v>
      </c>
      <c r="F2538" s="112" t="b">
        <v>0</v>
      </c>
      <c r="G2538" s="112" t="b">
        <v>0</v>
      </c>
    </row>
    <row r="2539" spans="1:7" ht="15">
      <c r="A2539" s="112" t="s">
        <v>4499</v>
      </c>
      <c r="B2539" s="112">
        <v>2</v>
      </c>
      <c r="C2539" s="117">
        <v>0.0011331802885290807</v>
      </c>
      <c r="D2539" s="112" t="s">
        <v>3044</v>
      </c>
      <c r="E2539" s="112" t="b">
        <v>0</v>
      </c>
      <c r="F2539" s="112" t="b">
        <v>0</v>
      </c>
      <c r="G2539" s="112" t="b">
        <v>0</v>
      </c>
    </row>
    <row r="2540" spans="1:7" ht="15">
      <c r="A2540" s="112" t="s">
        <v>3553</v>
      </c>
      <c r="B2540" s="112">
        <v>2</v>
      </c>
      <c r="C2540" s="117">
        <v>0.0011331802885290807</v>
      </c>
      <c r="D2540" s="112" t="s">
        <v>3044</v>
      </c>
      <c r="E2540" s="112" t="b">
        <v>1</v>
      </c>
      <c r="F2540" s="112" t="b">
        <v>0</v>
      </c>
      <c r="G2540" s="112" t="b">
        <v>0</v>
      </c>
    </row>
    <row r="2541" spans="1:7" ht="15">
      <c r="A2541" s="112" t="s">
        <v>4500</v>
      </c>
      <c r="B2541" s="112">
        <v>2</v>
      </c>
      <c r="C2541" s="117">
        <v>0.0011331802885290807</v>
      </c>
      <c r="D2541" s="112" t="s">
        <v>3044</v>
      </c>
      <c r="E2541" s="112" t="b">
        <v>0</v>
      </c>
      <c r="F2541" s="112" t="b">
        <v>0</v>
      </c>
      <c r="G2541" s="112" t="b">
        <v>0</v>
      </c>
    </row>
    <row r="2542" spans="1:7" ht="15">
      <c r="A2542" s="112" t="s">
        <v>4501</v>
      </c>
      <c r="B2542" s="112">
        <v>2</v>
      </c>
      <c r="C2542" s="117">
        <v>0.0011331802885290807</v>
      </c>
      <c r="D2542" s="112" t="s">
        <v>3044</v>
      </c>
      <c r="E2542" s="112" t="b">
        <v>0</v>
      </c>
      <c r="F2542" s="112" t="b">
        <v>0</v>
      </c>
      <c r="G2542" s="112" t="b">
        <v>0</v>
      </c>
    </row>
    <row r="2543" spans="1:7" ht="15">
      <c r="A2543" s="112" t="s">
        <v>4502</v>
      </c>
      <c r="B2543" s="112">
        <v>2</v>
      </c>
      <c r="C2543" s="117">
        <v>0.0011331802885290807</v>
      </c>
      <c r="D2543" s="112" t="s">
        <v>3044</v>
      </c>
      <c r="E2543" s="112" t="b">
        <v>0</v>
      </c>
      <c r="F2543" s="112" t="b">
        <v>0</v>
      </c>
      <c r="G2543" s="112" t="b">
        <v>0</v>
      </c>
    </row>
    <row r="2544" spans="1:7" ht="15">
      <c r="A2544" s="112" t="s">
        <v>4503</v>
      </c>
      <c r="B2544" s="112">
        <v>2</v>
      </c>
      <c r="C2544" s="117">
        <v>0.0011331802885290807</v>
      </c>
      <c r="D2544" s="112" t="s">
        <v>3044</v>
      </c>
      <c r="E2544" s="112" t="b">
        <v>0</v>
      </c>
      <c r="F2544" s="112" t="b">
        <v>0</v>
      </c>
      <c r="G2544" s="112" t="b">
        <v>0</v>
      </c>
    </row>
    <row r="2545" spans="1:7" ht="15">
      <c r="A2545" s="112" t="s">
        <v>3258</v>
      </c>
      <c r="B2545" s="112">
        <v>2</v>
      </c>
      <c r="C2545" s="117">
        <v>0.0011331802885290807</v>
      </c>
      <c r="D2545" s="112" t="s">
        <v>3044</v>
      </c>
      <c r="E2545" s="112" t="b">
        <v>0</v>
      </c>
      <c r="F2545" s="112" t="b">
        <v>0</v>
      </c>
      <c r="G2545" s="112" t="b">
        <v>0</v>
      </c>
    </row>
    <row r="2546" spans="1:7" ht="15">
      <c r="A2546" s="112" t="s">
        <v>3214</v>
      </c>
      <c r="B2546" s="112">
        <v>2</v>
      </c>
      <c r="C2546" s="117">
        <v>0.0011331802885290807</v>
      </c>
      <c r="D2546" s="112" t="s">
        <v>3044</v>
      </c>
      <c r="E2546" s="112" t="b">
        <v>0</v>
      </c>
      <c r="F2546" s="112" t="b">
        <v>0</v>
      </c>
      <c r="G2546" s="112" t="b">
        <v>0</v>
      </c>
    </row>
    <row r="2547" spans="1:7" ht="15">
      <c r="A2547" s="112" t="s">
        <v>4504</v>
      </c>
      <c r="B2547" s="112">
        <v>2</v>
      </c>
      <c r="C2547" s="117">
        <v>0.0011331802885290807</v>
      </c>
      <c r="D2547" s="112" t="s">
        <v>3044</v>
      </c>
      <c r="E2547" s="112" t="b">
        <v>1</v>
      </c>
      <c r="F2547" s="112" t="b">
        <v>0</v>
      </c>
      <c r="G2547" s="112" t="b">
        <v>0</v>
      </c>
    </row>
    <row r="2548" spans="1:7" ht="15">
      <c r="A2548" s="112" t="s">
        <v>4505</v>
      </c>
      <c r="B2548" s="112">
        <v>2</v>
      </c>
      <c r="C2548" s="117">
        <v>0.0011331802885290807</v>
      </c>
      <c r="D2548" s="112" t="s">
        <v>3044</v>
      </c>
      <c r="E2548" s="112" t="b">
        <v>0</v>
      </c>
      <c r="F2548" s="112" t="b">
        <v>0</v>
      </c>
      <c r="G2548" s="112" t="b">
        <v>0</v>
      </c>
    </row>
    <row r="2549" spans="1:7" ht="15">
      <c r="A2549" s="112" t="s">
        <v>3823</v>
      </c>
      <c r="B2549" s="112">
        <v>2</v>
      </c>
      <c r="C2549" s="117">
        <v>0.0011331802885290807</v>
      </c>
      <c r="D2549" s="112" t="s">
        <v>3044</v>
      </c>
      <c r="E2549" s="112" t="b">
        <v>0</v>
      </c>
      <c r="F2549" s="112" t="b">
        <v>0</v>
      </c>
      <c r="G2549" s="112" t="b">
        <v>0</v>
      </c>
    </row>
    <row r="2550" spans="1:7" ht="15">
      <c r="A2550" s="112" t="s">
        <v>4506</v>
      </c>
      <c r="B2550" s="112">
        <v>2</v>
      </c>
      <c r="C2550" s="117">
        <v>0.0011331802885290807</v>
      </c>
      <c r="D2550" s="112" t="s">
        <v>3044</v>
      </c>
      <c r="E2550" s="112" t="b">
        <v>0</v>
      </c>
      <c r="F2550" s="112" t="b">
        <v>1</v>
      </c>
      <c r="G2550" s="112" t="b">
        <v>0</v>
      </c>
    </row>
    <row r="2551" spans="1:7" ht="15">
      <c r="A2551" s="112" t="s">
        <v>4507</v>
      </c>
      <c r="B2551" s="112">
        <v>2</v>
      </c>
      <c r="C2551" s="117">
        <v>0.0011331802885290807</v>
      </c>
      <c r="D2551" s="112" t="s">
        <v>3044</v>
      </c>
      <c r="E2551" s="112" t="b">
        <v>0</v>
      </c>
      <c r="F2551" s="112" t="b">
        <v>0</v>
      </c>
      <c r="G2551" s="112" t="b">
        <v>0</v>
      </c>
    </row>
    <row r="2552" spans="1:7" ht="15">
      <c r="A2552" s="112" t="s">
        <v>3856</v>
      </c>
      <c r="B2552" s="112">
        <v>2</v>
      </c>
      <c r="C2552" s="117">
        <v>0.0011331802885290807</v>
      </c>
      <c r="D2552" s="112" t="s">
        <v>3044</v>
      </c>
      <c r="E2552" s="112" t="b">
        <v>0</v>
      </c>
      <c r="F2552" s="112" t="b">
        <v>0</v>
      </c>
      <c r="G2552" s="112" t="b">
        <v>0</v>
      </c>
    </row>
    <row r="2553" spans="1:7" ht="15">
      <c r="A2553" s="112" t="s">
        <v>4508</v>
      </c>
      <c r="B2553" s="112">
        <v>2</v>
      </c>
      <c r="C2553" s="117">
        <v>0.0011331802885290807</v>
      </c>
      <c r="D2553" s="112" t="s">
        <v>3044</v>
      </c>
      <c r="E2553" s="112" t="b">
        <v>0</v>
      </c>
      <c r="F2553" s="112" t="b">
        <v>0</v>
      </c>
      <c r="G2553" s="112" t="b">
        <v>0</v>
      </c>
    </row>
    <row r="2554" spans="1:7" ht="15">
      <c r="A2554" s="112" t="s">
        <v>4509</v>
      </c>
      <c r="B2554" s="112">
        <v>2</v>
      </c>
      <c r="C2554" s="117">
        <v>0.0011331802885290807</v>
      </c>
      <c r="D2554" s="112" t="s">
        <v>3044</v>
      </c>
      <c r="E2554" s="112" t="b">
        <v>1</v>
      </c>
      <c r="F2554" s="112" t="b">
        <v>0</v>
      </c>
      <c r="G2554" s="112" t="b">
        <v>0</v>
      </c>
    </row>
    <row r="2555" spans="1:7" ht="15">
      <c r="A2555" s="112" t="s">
        <v>4510</v>
      </c>
      <c r="B2555" s="112">
        <v>2</v>
      </c>
      <c r="C2555" s="117">
        <v>0.0011331802885290807</v>
      </c>
      <c r="D2555" s="112" t="s">
        <v>3044</v>
      </c>
      <c r="E2555" s="112" t="b">
        <v>0</v>
      </c>
      <c r="F2555" s="112" t="b">
        <v>0</v>
      </c>
      <c r="G2555" s="112" t="b">
        <v>0</v>
      </c>
    </row>
    <row r="2556" spans="1:7" ht="15">
      <c r="A2556" s="112" t="s">
        <v>3615</v>
      </c>
      <c r="B2556" s="112">
        <v>2</v>
      </c>
      <c r="C2556" s="117">
        <v>0.0011331802885290807</v>
      </c>
      <c r="D2556" s="112" t="s">
        <v>3044</v>
      </c>
      <c r="E2556" s="112" t="b">
        <v>0</v>
      </c>
      <c r="F2556" s="112" t="b">
        <v>0</v>
      </c>
      <c r="G2556" s="112" t="b">
        <v>0</v>
      </c>
    </row>
    <row r="2557" spans="1:7" ht="15">
      <c r="A2557" s="112" t="s">
        <v>4511</v>
      </c>
      <c r="B2557" s="112">
        <v>2</v>
      </c>
      <c r="C2557" s="117">
        <v>0.0011331802885290807</v>
      </c>
      <c r="D2557" s="112" t="s">
        <v>3044</v>
      </c>
      <c r="E2557" s="112" t="b">
        <v>0</v>
      </c>
      <c r="F2557" s="112" t="b">
        <v>0</v>
      </c>
      <c r="G2557" s="112" t="b">
        <v>0</v>
      </c>
    </row>
    <row r="2558" spans="1:7" ht="15">
      <c r="A2558" s="112" t="s">
        <v>4512</v>
      </c>
      <c r="B2558" s="112">
        <v>2</v>
      </c>
      <c r="C2558" s="117">
        <v>0.0011331802885290807</v>
      </c>
      <c r="D2558" s="112" t="s">
        <v>3044</v>
      </c>
      <c r="E2558" s="112" t="b">
        <v>0</v>
      </c>
      <c r="F2558" s="112" t="b">
        <v>0</v>
      </c>
      <c r="G2558" s="112" t="b">
        <v>0</v>
      </c>
    </row>
    <row r="2559" spans="1:7" ht="15">
      <c r="A2559" s="112" t="s">
        <v>3862</v>
      </c>
      <c r="B2559" s="112">
        <v>2</v>
      </c>
      <c r="C2559" s="117">
        <v>0.0014607428518195933</v>
      </c>
      <c r="D2559" s="112" t="s">
        <v>3044</v>
      </c>
      <c r="E2559" s="112" t="b">
        <v>0</v>
      </c>
      <c r="F2559" s="112" t="b">
        <v>0</v>
      </c>
      <c r="G2559" s="112" t="b">
        <v>0</v>
      </c>
    </row>
    <row r="2560" spans="1:7" ht="15">
      <c r="A2560" s="112" t="s">
        <v>3089</v>
      </c>
      <c r="B2560" s="112">
        <v>44</v>
      </c>
      <c r="C2560" s="117">
        <v>0.019448333335968196</v>
      </c>
      <c r="D2560" s="112" t="s">
        <v>3045</v>
      </c>
      <c r="E2560" s="112" t="b">
        <v>0</v>
      </c>
      <c r="F2560" s="112" t="b">
        <v>0</v>
      </c>
      <c r="G2560" s="112" t="b">
        <v>0</v>
      </c>
    </row>
    <row r="2561" spans="1:7" ht="15">
      <c r="A2561" s="112" t="s">
        <v>3084</v>
      </c>
      <c r="B2561" s="112">
        <v>38</v>
      </c>
      <c r="C2561" s="117">
        <v>0.016796287881063444</v>
      </c>
      <c r="D2561" s="112" t="s">
        <v>3045</v>
      </c>
      <c r="E2561" s="112" t="b">
        <v>0</v>
      </c>
      <c r="F2561" s="112" t="b">
        <v>0</v>
      </c>
      <c r="G2561" s="112" t="b">
        <v>0</v>
      </c>
    </row>
    <row r="2562" spans="1:7" ht="15">
      <c r="A2562" s="112" t="s">
        <v>3081</v>
      </c>
      <c r="B2562" s="112">
        <v>32</v>
      </c>
      <c r="C2562" s="117">
        <v>0.004364978216413028</v>
      </c>
      <c r="D2562" s="112" t="s">
        <v>3045</v>
      </c>
      <c r="E2562" s="112" t="b">
        <v>0</v>
      </c>
      <c r="F2562" s="112" t="b">
        <v>0</v>
      </c>
      <c r="G2562" s="112" t="b">
        <v>0</v>
      </c>
    </row>
    <row r="2563" spans="1:7" ht="15">
      <c r="A2563" s="112" t="s">
        <v>3099</v>
      </c>
      <c r="B2563" s="112">
        <v>28</v>
      </c>
      <c r="C2563" s="117">
        <v>0.012376212122888851</v>
      </c>
      <c r="D2563" s="112" t="s">
        <v>3045</v>
      </c>
      <c r="E2563" s="112" t="b">
        <v>0</v>
      </c>
      <c r="F2563" s="112" t="b">
        <v>0</v>
      </c>
      <c r="G2563" s="112" t="b">
        <v>0</v>
      </c>
    </row>
    <row r="2564" spans="1:7" ht="15">
      <c r="A2564" s="112" t="s">
        <v>3082</v>
      </c>
      <c r="B2564" s="112">
        <v>26</v>
      </c>
      <c r="C2564" s="117">
        <v>0.0035465448008355853</v>
      </c>
      <c r="D2564" s="112" t="s">
        <v>3045</v>
      </c>
      <c r="E2564" s="112" t="b">
        <v>0</v>
      </c>
      <c r="F2564" s="112" t="b">
        <v>0</v>
      </c>
      <c r="G2564" s="112" t="b">
        <v>0</v>
      </c>
    </row>
    <row r="2565" spans="1:7" ht="15">
      <c r="A2565" s="112" t="s">
        <v>3078</v>
      </c>
      <c r="B2565" s="112">
        <v>25</v>
      </c>
      <c r="C2565" s="117">
        <v>0.002064219375616141</v>
      </c>
      <c r="D2565" s="112" t="s">
        <v>3045</v>
      </c>
      <c r="E2565" s="112" t="b">
        <v>1</v>
      </c>
      <c r="F2565" s="112" t="b">
        <v>0</v>
      </c>
      <c r="G2565" s="112" t="b">
        <v>0</v>
      </c>
    </row>
    <row r="2566" spans="1:7" ht="15">
      <c r="A2566" s="112" t="s">
        <v>3080</v>
      </c>
      <c r="B2566" s="112">
        <v>25</v>
      </c>
      <c r="C2566" s="117">
        <v>0.005793733901237036</v>
      </c>
      <c r="D2566" s="112" t="s">
        <v>3045</v>
      </c>
      <c r="E2566" s="112" t="b">
        <v>0</v>
      </c>
      <c r="F2566" s="112" t="b">
        <v>0</v>
      </c>
      <c r="G2566" s="112" t="b">
        <v>0</v>
      </c>
    </row>
    <row r="2567" spans="1:7" ht="15">
      <c r="A2567" s="112" t="s">
        <v>3079</v>
      </c>
      <c r="B2567" s="112">
        <v>24</v>
      </c>
      <c r="C2567" s="117">
        <v>0.0016044001353160452</v>
      </c>
      <c r="D2567" s="112" t="s">
        <v>3045</v>
      </c>
      <c r="E2567" s="112" t="b">
        <v>0</v>
      </c>
      <c r="F2567" s="112" t="b">
        <v>0</v>
      </c>
      <c r="G2567" s="112" t="b">
        <v>0</v>
      </c>
    </row>
    <row r="2568" spans="1:7" ht="15">
      <c r="A2568" s="112" t="s">
        <v>3111</v>
      </c>
      <c r="B2568" s="112">
        <v>24</v>
      </c>
      <c r="C2568" s="117">
        <v>0.009219620439205073</v>
      </c>
      <c r="D2568" s="112" t="s">
        <v>3045</v>
      </c>
      <c r="E2568" s="112" t="b">
        <v>0</v>
      </c>
      <c r="F2568" s="112" t="b">
        <v>0</v>
      </c>
      <c r="G2568" s="112" t="b">
        <v>0</v>
      </c>
    </row>
    <row r="2569" spans="1:7" ht="15">
      <c r="A2569" s="112" t="s">
        <v>3091</v>
      </c>
      <c r="B2569" s="112">
        <v>22</v>
      </c>
      <c r="C2569" s="117">
        <v>0.003953826808720947</v>
      </c>
      <c r="D2569" s="112" t="s">
        <v>3045</v>
      </c>
      <c r="E2569" s="112" t="b">
        <v>0</v>
      </c>
      <c r="F2569" s="112" t="b">
        <v>0</v>
      </c>
      <c r="G2569" s="112" t="b">
        <v>0</v>
      </c>
    </row>
    <row r="2570" spans="1:7" ht="15">
      <c r="A2570" s="112" t="s">
        <v>3097</v>
      </c>
      <c r="B2570" s="112">
        <v>20</v>
      </c>
      <c r="C2570" s="117">
        <v>0.012434539524277316</v>
      </c>
      <c r="D2570" s="112" t="s">
        <v>3045</v>
      </c>
      <c r="E2570" s="112" t="b">
        <v>0</v>
      </c>
      <c r="F2570" s="112" t="b">
        <v>0</v>
      </c>
      <c r="G2570" s="112" t="b">
        <v>0</v>
      </c>
    </row>
    <row r="2571" spans="1:7" ht="15">
      <c r="A2571" s="112" t="s">
        <v>3094</v>
      </c>
      <c r="B2571" s="112">
        <v>18</v>
      </c>
      <c r="C2571" s="117">
        <v>0.004171488408890665</v>
      </c>
      <c r="D2571" s="112" t="s">
        <v>3045</v>
      </c>
      <c r="E2571" s="112" t="b">
        <v>0</v>
      </c>
      <c r="F2571" s="112" t="b">
        <v>0</v>
      </c>
      <c r="G2571" s="112" t="b">
        <v>0</v>
      </c>
    </row>
    <row r="2572" spans="1:7" ht="15">
      <c r="A2572" s="112" t="s">
        <v>3103</v>
      </c>
      <c r="B2572" s="112">
        <v>18</v>
      </c>
      <c r="C2572" s="117">
        <v>0.006914715329403805</v>
      </c>
      <c r="D2572" s="112" t="s">
        <v>3045</v>
      </c>
      <c r="E2572" s="112" t="b">
        <v>0</v>
      </c>
      <c r="F2572" s="112" t="b">
        <v>0</v>
      </c>
      <c r="G2572" s="112" t="b">
        <v>0</v>
      </c>
    </row>
    <row r="2573" spans="1:7" ht="15">
      <c r="A2573" s="112" t="s">
        <v>3085</v>
      </c>
      <c r="B2573" s="112">
        <v>17</v>
      </c>
      <c r="C2573" s="117">
        <v>0.001992244159670125</v>
      </c>
      <c r="D2573" s="112" t="s">
        <v>3045</v>
      </c>
      <c r="E2573" s="112" t="b">
        <v>0</v>
      </c>
      <c r="F2573" s="112" t="b">
        <v>0</v>
      </c>
      <c r="G2573" s="112" t="b">
        <v>0</v>
      </c>
    </row>
    <row r="2574" spans="1:7" ht="15">
      <c r="A2574" s="112" t="s">
        <v>3086</v>
      </c>
      <c r="B2574" s="112">
        <v>14</v>
      </c>
      <c r="C2574" s="117">
        <v>0.0016406716609048085</v>
      </c>
      <c r="D2574" s="112" t="s">
        <v>3045</v>
      </c>
      <c r="E2574" s="112" t="b">
        <v>0</v>
      </c>
      <c r="F2574" s="112" t="b">
        <v>0</v>
      </c>
      <c r="G2574" s="112" t="b">
        <v>0</v>
      </c>
    </row>
    <row r="2575" spans="1:7" ht="15">
      <c r="A2575" s="112" t="s">
        <v>3087</v>
      </c>
      <c r="B2575" s="112">
        <v>14</v>
      </c>
      <c r="C2575" s="117">
        <v>0.0019096779696806997</v>
      </c>
      <c r="D2575" s="112" t="s">
        <v>3045</v>
      </c>
      <c r="E2575" s="112" t="b">
        <v>0</v>
      </c>
      <c r="F2575" s="112" t="b">
        <v>0</v>
      </c>
      <c r="G2575" s="112" t="b">
        <v>0</v>
      </c>
    </row>
    <row r="2576" spans="1:7" ht="15">
      <c r="A2576" s="112" t="s">
        <v>3090</v>
      </c>
      <c r="B2576" s="112">
        <v>14</v>
      </c>
      <c r="C2576" s="117">
        <v>0.0019096779696806997</v>
      </c>
      <c r="D2576" s="112" t="s">
        <v>3045</v>
      </c>
      <c r="E2576" s="112" t="b">
        <v>0</v>
      </c>
      <c r="F2576" s="112" t="b">
        <v>0</v>
      </c>
      <c r="G2576" s="112" t="b">
        <v>0</v>
      </c>
    </row>
    <row r="2577" spans="1:7" ht="15">
      <c r="A2577" s="112" t="s">
        <v>3095</v>
      </c>
      <c r="B2577" s="112">
        <v>13</v>
      </c>
      <c r="C2577" s="117">
        <v>0.0020430678519818258</v>
      </c>
      <c r="D2577" s="112" t="s">
        <v>3045</v>
      </c>
      <c r="E2577" s="112" t="b">
        <v>0</v>
      </c>
      <c r="F2577" s="112" t="b">
        <v>0</v>
      </c>
      <c r="G2577" s="112" t="b">
        <v>0</v>
      </c>
    </row>
    <row r="2578" spans="1:7" ht="15">
      <c r="A2578" s="112" t="s">
        <v>3092</v>
      </c>
      <c r="B2578" s="112">
        <v>12</v>
      </c>
      <c r="C2578" s="117">
        <v>0.0021566328047568804</v>
      </c>
      <c r="D2578" s="112" t="s">
        <v>3045</v>
      </c>
      <c r="E2578" s="112" t="b">
        <v>0</v>
      </c>
      <c r="F2578" s="112" t="b">
        <v>0</v>
      </c>
      <c r="G2578" s="112" t="b">
        <v>0</v>
      </c>
    </row>
    <row r="2579" spans="1:7" ht="15">
      <c r="A2579" s="112" t="s">
        <v>3234</v>
      </c>
      <c r="B2579" s="112">
        <v>12</v>
      </c>
      <c r="C2579" s="117">
        <v>0.009617356519323269</v>
      </c>
      <c r="D2579" s="112" t="s">
        <v>3045</v>
      </c>
      <c r="E2579" s="112" t="b">
        <v>0</v>
      </c>
      <c r="F2579" s="112" t="b">
        <v>0</v>
      </c>
      <c r="G2579" s="112" t="b">
        <v>0</v>
      </c>
    </row>
    <row r="2580" spans="1:7" ht="15">
      <c r="A2580" s="112" t="s">
        <v>3128</v>
      </c>
      <c r="B2580" s="112">
        <v>11</v>
      </c>
      <c r="C2580" s="117">
        <v>0.004862083333992049</v>
      </c>
      <c r="D2580" s="112" t="s">
        <v>3045</v>
      </c>
      <c r="E2580" s="112" t="b">
        <v>0</v>
      </c>
      <c r="F2580" s="112" t="b">
        <v>0</v>
      </c>
      <c r="G2580" s="112" t="b">
        <v>0</v>
      </c>
    </row>
    <row r="2581" spans="1:7" ht="15">
      <c r="A2581" s="112" t="s">
        <v>3255</v>
      </c>
      <c r="B2581" s="112">
        <v>11</v>
      </c>
      <c r="C2581" s="117">
        <v>0.008815910142712996</v>
      </c>
      <c r="D2581" s="112" t="s">
        <v>3045</v>
      </c>
      <c r="E2581" s="112" t="b">
        <v>0</v>
      </c>
      <c r="F2581" s="112" t="b">
        <v>0</v>
      </c>
      <c r="G2581" s="112" t="b">
        <v>0</v>
      </c>
    </row>
    <row r="2582" spans="1:7" ht="15">
      <c r="A2582" s="112" t="s">
        <v>3088</v>
      </c>
      <c r="B2582" s="112">
        <v>10</v>
      </c>
      <c r="C2582" s="117">
        <v>0.0029691023331817877</v>
      </c>
      <c r="D2582" s="112" t="s">
        <v>3045</v>
      </c>
      <c r="E2582" s="112" t="b">
        <v>0</v>
      </c>
      <c r="F2582" s="112" t="b">
        <v>0</v>
      </c>
      <c r="G2582" s="112" t="b">
        <v>0</v>
      </c>
    </row>
    <row r="2583" spans="1:7" ht="15">
      <c r="A2583" s="112" t="s">
        <v>3113</v>
      </c>
      <c r="B2583" s="112">
        <v>10</v>
      </c>
      <c r="C2583" s="117">
        <v>0.0038415085163354475</v>
      </c>
      <c r="D2583" s="112" t="s">
        <v>3045</v>
      </c>
      <c r="E2583" s="112" t="b">
        <v>0</v>
      </c>
      <c r="F2583" s="112" t="b">
        <v>0</v>
      </c>
      <c r="G2583" s="112" t="b">
        <v>0</v>
      </c>
    </row>
    <row r="2584" spans="1:7" ht="15">
      <c r="A2584" s="112" t="s">
        <v>3105</v>
      </c>
      <c r="B2584" s="112">
        <v>10</v>
      </c>
      <c r="C2584" s="117">
        <v>0.003368784659334702</v>
      </c>
      <c r="D2584" s="112" t="s">
        <v>3045</v>
      </c>
      <c r="E2584" s="112" t="b">
        <v>0</v>
      </c>
      <c r="F2584" s="112" t="b">
        <v>0</v>
      </c>
      <c r="G2584" s="112" t="b">
        <v>0</v>
      </c>
    </row>
    <row r="2585" spans="1:7" ht="15">
      <c r="A2585" s="112" t="s">
        <v>3135</v>
      </c>
      <c r="B2585" s="112">
        <v>9</v>
      </c>
      <c r="C2585" s="117">
        <v>0.004649380796968892</v>
      </c>
      <c r="D2585" s="112" t="s">
        <v>3045</v>
      </c>
      <c r="E2585" s="112" t="b">
        <v>0</v>
      </c>
      <c r="F2585" s="112" t="b">
        <v>0</v>
      </c>
      <c r="G2585" s="112" t="b">
        <v>0</v>
      </c>
    </row>
    <row r="2586" spans="1:7" ht="15">
      <c r="A2586" s="112" t="s">
        <v>3130</v>
      </c>
      <c r="B2586" s="112">
        <v>9</v>
      </c>
      <c r="C2586" s="117">
        <v>0.004649380796968892</v>
      </c>
      <c r="D2586" s="112" t="s">
        <v>3045</v>
      </c>
      <c r="E2586" s="112" t="b">
        <v>0</v>
      </c>
      <c r="F2586" s="112" t="b">
        <v>0</v>
      </c>
      <c r="G2586" s="112" t="b">
        <v>0</v>
      </c>
    </row>
    <row r="2587" spans="1:7" ht="15">
      <c r="A2587" s="112" t="s">
        <v>3121</v>
      </c>
      <c r="B2587" s="112">
        <v>8</v>
      </c>
      <c r="C2587" s="117">
        <v>0.003073206813068358</v>
      </c>
      <c r="D2587" s="112" t="s">
        <v>3045</v>
      </c>
      <c r="E2587" s="112" t="b">
        <v>0</v>
      </c>
      <c r="F2587" s="112" t="b">
        <v>0</v>
      </c>
      <c r="G2587" s="112" t="b">
        <v>0</v>
      </c>
    </row>
    <row r="2588" spans="1:7" ht="15">
      <c r="A2588" s="112" t="s">
        <v>3131</v>
      </c>
      <c r="B2588" s="112">
        <v>8</v>
      </c>
      <c r="C2588" s="117">
        <v>0.003073206813068358</v>
      </c>
      <c r="D2588" s="112" t="s">
        <v>3045</v>
      </c>
      <c r="E2588" s="112" t="b">
        <v>0</v>
      </c>
      <c r="F2588" s="112" t="b">
        <v>0</v>
      </c>
      <c r="G2588" s="112" t="b">
        <v>0</v>
      </c>
    </row>
    <row r="2589" spans="1:7" ht="15">
      <c r="A2589" s="112" t="s">
        <v>3150</v>
      </c>
      <c r="B2589" s="112">
        <v>8</v>
      </c>
      <c r="C2589" s="117">
        <v>0.0026950277274677614</v>
      </c>
      <c r="D2589" s="112" t="s">
        <v>3045</v>
      </c>
      <c r="E2589" s="112" t="b">
        <v>1</v>
      </c>
      <c r="F2589" s="112" t="b">
        <v>0</v>
      </c>
      <c r="G2589" s="112" t="b">
        <v>0</v>
      </c>
    </row>
    <row r="2590" spans="1:7" ht="15">
      <c r="A2590" s="112" t="s">
        <v>3139</v>
      </c>
      <c r="B2590" s="112">
        <v>8</v>
      </c>
      <c r="C2590" s="117">
        <v>0.004132782930639015</v>
      </c>
      <c r="D2590" s="112" t="s">
        <v>3045</v>
      </c>
      <c r="E2590" s="112" t="b">
        <v>0</v>
      </c>
      <c r="F2590" s="112" t="b">
        <v>0</v>
      </c>
      <c r="G2590" s="112" t="b">
        <v>0</v>
      </c>
    </row>
    <row r="2591" spans="1:7" ht="15">
      <c r="A2591" s="112" t="s">
        <v>3117</v>
      </c>
      <c r="B2591" s="112">
        <v>7</v>
      </c>
      <c r="C2591" s="117">
        <v>0.003094053030722213</v>
      </c>
      <c r="D2591" s="112" t="s">
        <v>3045</v>
      </c>
      <c r="E2591" s="112" t="b">
        <v>0</v>
      </c>
      <c r="F2591" s="112" t="b">
        <v>0</v>
      </c>
      <c r="G2591" s="112" t="b">
        <v>0</v>
      </c>
    </row>
    <row r="2592" spans="1:7" ht="15">
      <c r="A2592" s="112" t="s">
        <v>3116</v>
      </c>
      <c r="B2592" s="112">
        <v>7</v>
      </c>
      <c r="C2592" s="117">
        <v>0.002078371633227251</v>
      </c>
      <c r="D2592" s="112" t="s">
        <v>3045</v>
      </c>
      <c r="E2592" s="112" t="b">
        <v>0</v>
      </c>
      <c r="F2592" s="112" t="b">
        <v>0</v>
      </c>
      <c r="G2592" s="112" t="b">
        <v>0</v>
      </c>
    </row>
    <row r="2593" spans="1:7" ht="15">
      <c r="A2593" s="112" t="s">
        <v>3155</v>
      </c>
      <c r="B2593" s="112">
        <v>7</v>
      </c>
      <c r="C2593" s="117">
        <v>0.003094053030722213</v>
      </c>
      <c r="D2593" s="112" t="s">
        <v>3045</v>
      </c>
      <c r="E2593" s="112" t="b">
        <v>0</v>
      </c>
      <c r="F2593" s="112" t="b">
        <v>0</v>
      </c>
      <c r="G2593" s="112" t="b">
        <v>0</v>
      </c>
    </row>
    <row r="2594" spans="1:7" ht="15">
      <c r="A2594" s="112" t="s">
        <v>3101</v>
      </c>
      <c r="B2594" s="112">
        <v>7</v>
      </c>
      <c r="C2594" s="117">
        <v>0.002358149261534291</v>
      </c>
      <c r="D2594" s="112" t="s">
        <v>3045</v>
      </c>
      <c r="E2594" s="112" t="b">
        <v>0</v>
      </c>
      <c r="F2594" s="112" t="b">
        <v>0</v>
      </c>
      <c r="G2594" s="112" t="b">
        <v>0</v>
      </c>
    </row>
    <row r="2595" spans="1:7" ht="15">
      <c r="A2595" s="112" t="s">
        <v>3119</v>
      </c>
      <c r="B2595" s="112">
        <v>7</v>
      </c>
      <c r="C2595" s="117">
        <v>0.002358149261534291</v>
      </c>
      <c r="D2595" s="112" t="s">
        <v>3045</v>
      </c>
      <c r="E2595" s="112" t="b">
        <v>0</v>
      </c>
      <c r="F2595" s="112" t="b">
        <v>0</v>
      </c>
      <c r="G2595" s="112" t="b">
        <v>0</v>
      </c>
    </row>
    <row r="2596" spans="1:7" ht="15">
      <c r="A2596" s="112" t="s">
        <v>3096</v>
      </c>
      <c r="B2596" s="112">
        <v>7</v>
      </c>
      <c r="C2596" s="117">
        <v>0.002689055961434813</v>
      </c>
      <c r="D2596" s="112" t="s">
        <v>3045</v>
      </c>
      <c r="E2596" s="112" t="b">
        <v>0</v>
      </c>
      <c r="F2596" s="112" t="b">
        <v>0</v>
      </c>
      <c r="G2596" s="112" t="b">
        <v>0</v>
      </c>
    </row>
    <row r="2597" spans="1:7" ht="15">
      <c r="A2597" s="112" t="s">
        <v>3109</v>
      </c>
      <c r="B2597" s="112">
        <v>7</v>
      </c>
      <c r="C2597" s="117">
        <v>0.002078371633227251</v>
      </c>
      <c r="D2597" s="112" t="s">
        <v>3045</v>
      </c>
      <c r="E2597" s="112" t="b">
        <v>0</v>
      </c>
      <c r="F2597" s="112" t="b">
        <v>0</v>
      </c>
      <c r="G2597" s="112" t="b">
        <v>0</v>
      </c>
    </row>
    <row r="2598" spans="1:7" ht="15">
      <c r="A2598" s="112" t="s">
        <v>3145</v>
      </c>
      <c r="B2598" s="112">
        <v>7</v>
      </c>
      <c r="C2598" s="117">
        <v>0.003094053030722213</v>
      </c>
      <c r="D2598" s="112" t="s">
        <v>3045</v>
      </c>
      <c r="E2598" s="112" t="b">
        <v>0</v>
      </c>
      <c r="F2598" s="112" t="b">
        <v>0</v>
      </c>
      <c r="G2598" s="112" t="b">
        <v>0</v>
      </c>
    </row>
    <row r="2599" spans="1:7" ht="15">
      <c r="A2599" s="112" t="s">
        <v>3132</v>
      </c>
      <c r="B2599" s="112">
        <v>7</v>
      </c>
      <c r="C2599" s="117">
        <v>0.003094053030722213</v>
      </c>
      <c r="D2599" s="112" t="s">
        <v>3045</v>
      </c>
      <c r="E2599" s="112" t="b">
        <v>0</v>
      </c>
      <c r="F2599" s="112" t="b">
        <v>0</v>
      </c>
      <c r="G2599" s="112" t="b">
        <v>0</v>
      </c>
    </row>
    <row r="2600" spans="1:7" ht="15">
      <c r="A2600" s="112" t="s">
        <v>3278</v>
      </c>
      <c r="B2600" s="112">
        <v>7</v>
      </c>
      <c r="C2600" s="117">
        <v>0.00435208883349706</v>
      </c>
      <c r="D2600" s="112" t="s">
        <v>3045</v>
      </c>
      <c r="E2600" s="112" t="b">
        <v>0</v>
      </c>
      <c r="F2600" s="112" t="b">
        <v>0</v>
      </c>
      <c r="G2600" s="112" t="b">
        <v>0</v>
      </c>
    </row>
    <row r="2601" spans="1:7" ht="15">
      <c r="A2601" s="112" t="s">
        <v>3108</v>
      </c>
      <c r="B2601" s="112">
        <v>6</v>
      </c>
      <c r="C2601" s="117">
        <v>0.0023049051098012682</v>
      </c>
      <c r="D2601" s="112" t="s">
        <v>3045</v>
      </c>
      <c r="E2601" s="112" t="b">
        <v>0</v>
      </c>
      <c r="F2601" s="112" t="b">
        <v>0</v>
      </c>
      <c r="G2601" s="112" t="b">
        <v>0</v>
      </c>
    </row>
    <row r="2602" spans="1:7" ht="15">
      <c r="A2602" s="112" t="s">
        <v>3115</v>
      </c>
      <c r="B2602" s="112">
        <v>6</v>
      </c>
      <c r="C2602" s="117">
        <v>0.0023049051098012682</v>
      </c>
      <c r="D2602" s="112" t="s">
        <v>3045</v>
      </c>
      <c r="E2602" s="112" t="b">
        <v>0</v>
      </c>
      <c r="F2602" s="112" t="b">
        <v>0</v>
      </c>
      <c r="G2602" s="112" t="b">
        <v>0</v>
      </c>
    </row>
    <row r="2603" spans="1:7" ht="15">
      <c r="A2603" s="112" t="s">
        <v>3243</v>
      </c>
      <c r="B2603" s="112">
        <v>6</v>
      </c>
      <c r="C2603" s="117">
        <v>0.0023049051098012682</v>
      </c>
      <c r="D2603" s="112" t="s">
        <v>3045</v>
      </c>
      <c r="E2603" s="112" t="b">
        <v>0</v>
      </c>
      <c r="F2603" s="112" t="b">
        <v>0</v>
      </c>
      <c r="G2603" s="112" t="b">
        <v>0</v>
      </c>
    </row>
    <row r="2604" spans="1:7" ht="15">
      <c r="A2604" s="112" t="s">
        <v>3129</v>
      </c>
      <c r="B2604" s="112">
        <v>6</v>
      </c>
      <c r="C2604" s="117">
        <v>0.0020212707956008213</v>
      </c>
      <c r="D2604" s="112" t="s">
        <v>3045</v>
      </c>
      <c r="E2604" s="112" t="b">
        <v>0</v>
      </c>
      <c r="F2604" s="112" t="b">
        <v>0</v>
      </c>
      <c r="G2604" s="112" t="b">
        <v>0</v>
      </c>
    </row>
    <row r="2605" spans="1:7" ht="15">
      <c r="A2605" s="112" t="s">
        <v>3191</v>
      </c>
      <c r="B2605" s="112">
        <v>6</v>
      </c>
      <c r="C2605" s="117">
        <v>0.0030995871979792615</v>
      </c>
      <c r="D2605" s="112" t="s">
        <v>3045</v>
      </c>
      <c r="E2605" s="112" t="b">
        <v>0</v>
      </c>
      <c r="F2605" s="112" t="b">
        <v>0</v>
      </c>
      <c r="G2605" s="112" t="b">
        <v>0</v>
      </c>
    </row>
    <row r="2606" spans="1:7" ht="15">
      <c r="A2606" s="112" t="s">
        <v>3134</v>
      </c>
      <c r="B2606" s="112">
        <v>6</v>
      </c>
      <c r="C2606" s="117">
        <v>0.0023049051098012682</v>
      </c>
      <c r="D2606" s="112" t="s">
        <v>3045</v>
      </c>
      <c r="E2606" s="112" t="b">
        <v>0</v>
      </c>
      <c r="F2606" s="112" t="b">
        <v>0</v>
      </c>
      <c r="G2606" s="112" t="b">
        <v>0</v>
      </c>
    </row>
    <row r="2607" spans="1:7" ht="15">
      <c r="A2607" s="112" t="s">
        <v>3192</v>
      </c>
      <c r="B2607" s="112">
        <v>6</v>
      </c>
      <c r="C2607" s="117">
        <v>0.0030995871979792615</v>
      </c>
      <c r="D2607" s="112" t="s">
        <v>3045</v>
      </c>
      <c r="E2607" s="112" t="b">
        <v>0</v>
      </c>
      <c r="F2607" s="112" t="b">
        <v>1</v>
      </c>
      <c r="G2607" s="112" t="b">
        <v>0</v>
      </c>
    </row>
    <row r="2608" spans="1:7" ht="15">
      <c r="A2608" s="112" t="s">
        <v>3193</v>
      </c>
      <c r="B2608" s="112">
        <v>6</v>
      </c>
      <c r="C2608" s="117">
        <v>0.0030995871979792615</v>
      </c>
      <c r="D2608" s="112" t="s">
        <v>3045</v>
      </c>
      <c r="E2608" s="112" t="b">
        <v>0</v>
      </c>
      <c r="F2608" s="112" t="b">
        <v>0</v>
      </c>
      <c r="G2608" s="112" t="b">
        <v>0</v>
      </c>
    </row>
    <row r="2609" spans="1:7" ht="15">
      <c r="A2609" s="112" t="s">
        <v>3143</v>
      </c>
      <c r="B2609" s="112">
        <v>6</v>
      </c>
      <c r="C2609" s="117">
        <v>0.0048086782596616345</v>
      </c>
      <c r="D2609" s="112" t="s">
        <v>3045</v>
      </c>
      <c r="E2609" s="112" t="b">
        <v>0</v>
      </c>
      <c r="F2609" s="112" t="b">
        <v>0</v>
      </c>
      <c r="G2609" s="112" t="b">
        <v>0</v>
      </c>
    </row>
    <row r="2610" spans="1:7" ht="15">
      <c r="A2610" s="112" t="s">
        <v>3225</v>
      </c>
      <c r="B2610" s="112">
        <v>6</v>
      </c>
      <c r="C2610" s="117">
        <v>0.0048086782596616345</v>
      </c>
      <c r="D2610" s="112" t="s">
        <v>3045</v>
      </c>
      <c r="E2610" s="112" t="b">
        <v>0</v>
      </c>
      <c r="F2610" s="112" t="b">
        <v>0</v>
      </c>
      <c r="G2610" s="112" t="b">
        <v>0</v>
      </c>
    </row>
    <row r="2611" spans="1:7" ht="15">
      <c r="A2611" s="112" t="s">
        <v>3483</v>
      </c>
      <c r="B2611" s="112">
        <v>6</v>
      </c>
      <c r="C2611" s="117">
        <v>0.0048086782596616345</v>
      </c>
      <c r="D2611" s="112" t="s">
        <v>3045</v>
      </c>
      <c r="E2611" s="112" t="b">
        <v>0</v>
      </c>
      <c r="F2611" s="112" t="b">
        <v>0</v>
      </c>
      <c r="G2611" s="112" t="b">
        <v>0</v>
      </c>
    </row>
    <row r="2612" spans="1:7" ht="15">
      <c r="A2612" s="112" t="s">
        <v>3484</v>
      </c>
      <c r="B2612" s="112">
        <v>6</v>
      </c>
      <c r="C2612" s="117">
        <v>0.0048086782596616345</v>
      </c>
      <c r="D2612" s="112" t="s">
        <v>3045</v>
      </c>
      <c r="E2612" s="112" t="b">
        <v>0</v>
      </c>
      <c r="F2612" s="112" t="b">
        <v>0</v>
      </c>
      <c r="G2612" s="112" t="b">
        <v>0</v>
      </c>
    </row>
    <row r="2613" spans="1:7" ht="15">
      <c r="A2613" s="112" t="s">
        <v>3486</v>
      </c>
      <c r="B2613" s="112">
        <v>6</v>
      </c>
      <c r="C2613" s="117">
        <v>0.0048086782596616345</v>
      </c>
      <c r="D2613" s="112" t="s">
        <v>3045</v>
      </c>
      <c r="E2613" s="112" t="b">
        <v>0</v>
      </c>
      <c r="F2613" s="112" t="b">
        <v>0</v>
      </c>
      <c r="G2613" s="112" t="b">
        <v>0</v>
      </c>
    </row>
    <row r="2614" spans="1:7" ht="15">
      <c r="A2614" s="112" t="s">
        <v>3110</v>
      </c>
      <c r="B2614" s="112">
        <v>5</v>
      </c>
      <c r="C2614" s="117">
        <v>0.0019207542581677237</v>
      </c>
      <c r="D2614" s="112" t="s">
        <v>3045</v>
      </c>
      <c r="E2614" s="112" t="b">
        <v>0</v>
      </c>
      <c r="F2614" s="112" t="b">
        <v>0</v>
      </c>
      <c r="G2614" s="112" t="b">
        <v>0</v>
      </c>
    </row>
    <row r="2615" spans="1:7" ht="15">
      <c r="A2615" s="112" t="s">
        <v>3167</v>
      </c>
      <c r="B2615" s="112">
        <v>5</v>
      </c>
      <c r="C2615" s="117">
        <v>0.0019207542581677237</v>
      </c>
      <c r="D2615" s="112" t="s">
        <v>3045</v>
      </c>
      <c r="E2615" s="112" t="b">
        <v>0</v>
      </c>
      <c r="F2615" s="112" t="b">
        <v>0</v>
      </c>
      <c r="G2615" s="112" t="b">
        <v>0</v>
      </c>
    </row>
    <row r="2616" spans="1:7" ht="15">
      <c r="A2616" s="112" t="s">
        <v>3107</v>
      </c>
      <c r="B2616" s="112">
        <v>5</v>
      </c>
      <c r="C2616" s="117">
        <v>0.0025829893316493845</v>
      </c>
      <c r="D2616" s="112" t="s">
        <v>3045</v>
      </c>
      <c r="E2616" s="112" t="b">
        <v>0</v>
      </c>
      <c r="F2616" s="112" t="b">
        <v>0</v>
      </c>
      <c r="G2616" s="112" t="b">
        <v>0</v>
      </c>
    </row>
    <row r="2617" spans="1:7" ht="15">
      <c r="A2617" s="112" t="s">
        <v>3195</v>
      </c>
      <c r="B2617" s="112">
        <v>5</v>
      </c>
      <c r="C2617" s="117">
        <v>0.0019207542581677237</v>
      </c>
      <c r="D2617" s="112" t="s">
        <v>3045</v>
      </c>
      <c r="E2617" s="112" t="b">
        <v>0</v>
      </c>
      <c r="F2617" s="112" t="b">
        <v>0</v>
      </c>
      <c r="G2617" s="112" t="b">
        <v>0</v>
      </c>
    </row>
    <row r="2618" spans="1:7" ht="15">
      <c r="A2618" s="112" t="s">
        <v>3184</v>
      </c>
      <c r="B2618" s="112">
        <v>5</v>
      </c>
      <c r="C2618" s="117">
        <v>0.0019207542581677237</v>
      </c>
      <c r="D2618" s="112" t="s">
        <v>3045</v>
      </c>
      <c r="E2618" s="112" t="b">
        <v>0</v>
      </c>
      <c r="F2618" s="112" t="b">
        <v>0</v>
      </c>
      <c r="G2618" s="112" t="b">
        <v>0</v>
      </c>
    </row>
    <row r="2619" spans="1:7" ht="15">
      <c r="A2619" s="112" t="s">
        <v>3112</v>
      </c>
      <c r="B2619" s="112">
        <v>5</v>
      </c>
      <c r="C2619" s="117">
        <v>0.0019207542581677237</v>
      </c>
      <c r="D2619" s="112" t="s">
        <v>3045</v>
      </c>
      <c r="E2619" s="112" t="b">
        <v>0</v>
      </c>
      <c r="F2619" s="112" t="b">
        <v>0</v>
      </c>
      <c r="G2619" s="112" t="b">
        <v>0</v>
      </c>
    </row>
    <row r="2620" spans="1:7" ht="15">
      <c r="A2620" s="112" t="s">
        <v>3203</v>
      </c>
      <c r="B2620" s="112">
        <v>5</v>
      </c>
      <c r="C2620" s="117">
        <v>0.0019207542581677237</v>
      </c>
      <c r="D2620" s="112" t="s">
        <v>3045</v>
      </c>
      <c r="E2620" s="112" t="b">
        <v>0</v>
      </c>
      <c r="F2620" s="112" t="b">
        <v>0</v>
      </c>
      <c r="G2620" s="112" t="b">
        <v>0</v>
      </c>
    </row>
    <row r="2621" spans="1:7" ht="15">
      <c r="A2621" s="112" t="s">
        <v>3125</v>
      </c>
      <c r="B2621" s="112">
        <v>5</v>
      </c>
      <c r="C2621" s="117">
        <v>0.0022100378790872953</v>
      </c>
      <c r="D2621" s="112" t="s">
        <v>3045</v>
      </c>
      <c r="E2621" s="112" t="b">
        <v>0</v>
      </c>
      <c r="F2621" s="112" t="b">
        <v>0</v>
      </c>
      <c r="G2621" s="112" t="b">
        <v>0</v>
      </c>
    </row>
    <row r="2622" spans="1:7" ht="15">
      <c r="A2622" s="112" t="s">
        <v>3190</v>
      </c>
      <c r="B2622" s="112">
        <v>5</v>
      </c>
      <c r="C2622" s="117">
        <v>0.0019207542581677237</v>
      </c>
      <c r="D2622" s="112" t="s">
        <v>3045</v>
      </c>
      <c r="E2622" s="112" t="b">
        <v>0</v>
      </c>
      <c r="F2622" s="112" t="b">
        <v>0</v>
      </c>
      <c r="G2622" s="112" t="b">
        <v>0</v>
      </c>
    </row>
    <row r="2623" spans="1:7" ht="15">
      <c r="A2623" s="112" t="s">
        <v>3205</v>
      </c>
      <c r="B2623" s="112">
        <v>5</v>
      </c>
      <c r="C2623" s="117">
        <v>0.0022100378790872953</v>
      </c>
      <c r="D2623" s="112" t="s">
        <v>3045</v>
      </c>
      <c r="E2623" s="112" t="b">
        <v>0</v>
      </c>
      <c r="F2623" s="112" t="b">
        <v>0</v>
      </c>
      <c r="G2623" s="112" t="b">
        <v>0</v>
      </c>
    </row>
    <row r="2624" spans="1:7" ht="15">
      <c r="A2624" s="112" t="s">
        <v>3297</v>
      </c>
      <c r="B2624" s="112">
        <v>5</v>
      </c>
      <c r="C2624" s="117">
        <v>0.0019207542581677237</v>
      </c>
      <c r="D2624" s="112" t="s">
        <v>3045</v>
      </c>
      <c r="E2624" s="112" t="b">
        <v>0</v>
      </c>
      <c r="F2624" s="112" t="b">
        <v>0</v>
      </c>
      <c r="G2624" s="112" t="b">
        <v>0</v>
      </c>
    </row>
    <row r="2625" spans="1:7" ht="15">
      <c r="A2625" s="112" t="s">
        <v>3173</v>
      </c>
      <c r="B2625" s="112">
        <v>5</v>
      </c>
      <c r="C2625" s="117">
        <v>0.003108634881069329</v>
      </c>
      <c r="D2625" s="112" t="s">
        <v>3045</v>
      </c>
      <c r="E2625" s="112" t="b">
        <v>0</v>
      </c>
      <c r="F2625" s="112" t="b">
        <v>0</v>
      </c>
      <c r="G2625" s="112" t="b">
        <v>0</v>
      </c>
    </row>
    <row r="2626" spans="1:7" ht="15">
      <c r="A2626" s="112" t="s">
        <v>3102</v>
      </c>
      <c r="B2626" s="112">
        <v>5</v>
      </c>
      <c r="C2626" s="117">
        <v>0.003108634881069329</v>
      </c>
      <c r="D2626" s="112" t="s">
        <v>3045</v>
      </c>
      <c r="E2626" s="112" t="b">
        <v>0</v>
      </c>
      <c r="F2626" s="112" t="b">
        <v>0</v>
      </c>
      <c r="G2626" s="112" t="b">
        <v>0</v>
      </c>
    </row>
    <row r="2627" spans="1:7" ht="15">
      <c r="A2627" s="112" t="s">
        <v>3403</v>
      </c>
      <c r="B2627" s="112">
        <v>5</v>
      </c>
      <c r="C2627" s="117">
        <v>0.003108634881069329</v>
      </c>
      <c r="D2627" s="112" t="s">
        <v>3045</v>
      </c>
      <c r="E2627" s="112" t="b">
        <v>0</v>
      </c>
      <c r="F2627" s="112" t="b">
        <v>0</v>
      </c>
      <c r="G2627" s="112" t="b">
        <v>0</v>
      </c>
    </row>
    <row r="2628" spans="1:7" ht="15">
      <c r="A2628" s="112" t="s">
        <v>3274</v>
      </c>
      <c r="B2628" s="112">
        <v>5</v>
      </c>
      <c r="C2628" s="117">
        <v>0.004007231883051362</v>
      </c>
      <c r="D2628" s="112" t="s">
        <v>3045</v>
      </c>
      <c r="E2628" s="112" t="b">
        <v>0</v>
      </c>
      <c r="F2628" s="112" t="b">
        <v>0</v>
      </c>
      <c r="G2628" s="112" t="b">
        <v>0</v>
      </c>
    </row>
    <row r="2629" spans="1:7" ht="15">
      <c r="A2629" s="112" t="s">
        <v>3352</v>
      </c>
      <c r="B2629" s="112">
        <v>5</v>
      </c>
      <c r="C2629" s="117">
        <v>0.004007231883051362</v>
      </c>
      <c r="D2629" s="112" t="s">
        <v>3045</v>
      </c>
      <c r="E2629" s="112" t="b">
        <v>0</v>
      </c>
      <c r="F2629" s="112" t="b">
        <v>0</v>
      </c>
      <c r="G2629" s="112" t="b">
        <v>0</v>
      </c>
    </row>
    <row r="2630" spans="1:7" ht="15">
      <c r="A2630" s="112" t="s">
        <v>3487</v>
      </c>
      <c r="B2630" s="112">
        <v>5</v>
      </c>
      <c r="C2630" s="117">
        <v>0.004007231883051362</v>
      </c>
      <c r="D2630" s="112" t="s">
        <v>3045</v>
      </c>
      <c r="E2630" s="112" t="b">
        <v>0</v>
      </c>
      <c r="F2630" s="112" t="b">
        <v>0</v>
      </c>
      <c r="G2630" s="112" t="b">
        <v>0</v>
      </c>
    </row>
    <row r="2631" spans="1:7" ht="15">
      <c r="A2631" s="112" t="s">
        <v>3223</v>
      </c>
      <c r="B2631" s="112">
        <v>5</v>
      </c>
      <c r="C2631" s="117">
        <v>0.004007231883051362</v>
      </c>
      <c r="D2631" s="112" t="s">
        <v>3045</v>
      </c>
      <c r="E2631" s="112" t="b">
        <v>0</v>
      </c>
      <c r="F2631" s="112" t="b">
        <v>0</v>
      </c>
      <c r="G2631" s="112" t="b">
        <v>0</v>
      </c>
    </row>
    <row r="2632" spans="1:7" ht="15">
      <c r="A2632" s="112" t="s">
        <v>3245</v>
      </c>
      <c r="B2632" s="112">
        <v>5</v>
      </c>
      <c r="C2632" s="117">
        <v>0.004007231883051362</v>
      </c>
      <c r="D2632" s="112" t="s">
        <v>3045</v>
      </c>
      <c r="E2632" s="112" t="b">
        <v>0</v>
      </c>
      <c r="F2632" s="112" t="b">
        <v>0</v>
      </c>
      <c r="G2632" s="112" t="b">
        <v>0</v>
      </c>
    </row>
    <row r="2633" spans="1:7" ht="15">
      <c r="A2633" s="112" t="s">
        <v>3309</v>
      </c>
      <c r="B2633" s="112">
        <v>4</v>
      </c>
      <c r="C2633" s="117">
        <v>0.002486907904855463</v>
      </c>
      <c r="D2633" s="112" t="s">
        <v>3045</v>
      </c>
      <c r="E2633" s="112" t="b">
        <v>0</v>
      </c>
      <c r="F2633" s="112" t="b">
        <v>0</v>
      </c>
      <c r="G2633" s="112" t="b">
        <v>0</v>
      </c>
    </row>
    <row r="2634" spans="1:7" ht="15">
      <c r="A2634" s="112" t="s">
        <v>3146</v>
      </c>
      <c r="B2634" s="112">
        <v>4</v>
      </c>
      <c r="C2634" s="117">
        <v>0.0017680303032698362</v>
      </c>
      <c r="D2634" s="112" t="s">
        <v>3045</v>
      </c>
      <c r="E2634" s="112" t="b">
        <v>0</v>
      </c>
      <c r="F2634" s="112" t="b">
        <v>0</v>
      </c>
      <c r="G2634" s="112" t="b">
        <v>0</v>
      </c>
    </row>
    <row r="2635" spans="1:7" ht="15">
      <c r="A2635" s="112" t="s">
        <v>3221</v>
      </c>
      <c r="B2635" s="112">
        <v>4</v>
      </c>
      <c r="C2635" s="117">
        <v>0.0017680303032698362</v>
      </c>
      <c r="D2635" s="112" t="s">
        <v>3045</v>
      </c>
      <c r="E2635" s="112" t="b">
        <v>0</v>
      </c>
      <c r="F2635" s="112" t="b">
        <v>0</v>
      </c>
      <c r="G2635" s="112" t="b">
        <v>0</v>
      </c>
    </row>
    <row r="2636" spans="1:7" ht="15">
      <c r="A2636" s="112" t="s">
        <v>3308</v>
      </c>
      <c r="B2636" s="112">
        <v>4</v>
      </c>
      <c r="C2636" s="117">
        <v>0.002486907904855463</v>
      </c>
      <c r="D2636" s="112" t="s">
        <v>3045</v>
      </c>
      <c r="E2636" s="112" t="b">
        <v>0</v>
      </c>
      <c r="F2636" s="112" t="b">
        <v>0</v>
      </c>
      <c r="G2636" s="112" t="b">
        <v>0</v>
      </c>
    </row>
    <row r="2637" spans="1:7" ht="15">
      <c r="A2637" s="112" t="s">
        <v>3405</v>
      </c>
      <c r="B2637" s="112">
        <v>4</v>
      </c>
      <c r="C2637" s="117">
        <v>0.0020663914653195076</v>
      </c>
      <c r="D2637" s="112" t="s">
        <v>3045</v>
      </c>
      <c r="E2637" s="112" t="b">
        <v>0</v>
      </c>
      <c r="F2637" s="112" t="b">
        <v>0</v>
      </c>
      <c r="G2637" s="112" t="b">
        <v>0</v>
      </c>
    </row>
    <row r="2638" spans="1:7" ht="15">
      <c r="A2638" s="112" t="s">
        <v>3326</v>
      </c>
      <c r="B2638" s="112">
        <v>4</v>
      </c>
      <c r="C2638" s="117">
        <v>0.0017680303032698362</v>
      </c>
      <c r="D2638" s="112" t="s">
        <v>3045</v>
      </c>
      <c r="E2638" s="112" t="b">
        <v>0</v>
      </c>
      <c r="F2638" s="112" t="b">
        <v>0</v>
      </c>
      <c r="G2638" s="112" t="b">
        <v>0</v>
      </c>
    </row>
    <row r="2639" spans="1:7" ht="15">
      <c r="A2639" s="112" t="s">
        <v>3325</v>
      </c>
      <c r="B2639" s="112">
        <v>4</v>
      </c>
      <c r="C2639" s="117">
        <v>0.0017680303032698362</v>
      </c>
      <c r="D2639" s="112" t="s">
        <v>3045</v>
      </c>
      <c r="E2639" s="112" t="b">
        <v>0</v>
      </c>
      <c r="F2639" s="112" t="b">
        <v>0</v>
      </c>
      <c r="G2639" s="112" t="b">
        <v>0</v>
      </c>
    </row>
    <row r="2640" spans="1:7" ht="15">
      <c r="A2640" s="112" t="s">
        <v>3169</v>
      </c>
      <c r="B2640" s="112">
        <v>4</v>
      </c>
      <c r="C2640" s="117">
        <v>0.0017680303032698362</v>
      </c>
      <c r="D2640" s="112" t="s">
        <v>3045</v>
      </c>
      <c r="E2640" s="112" t="b">
        <v>0</v>
      </c>
      <c r="F2640" s="112" t="b">
        <v>0</v>
      </c>
      <c r="G2640" s="112" t="b">
        <v>0</v>
      </c>
    </row>
    <row r="2641" spans="1:7" ht="15">
      <c r="A2641" s="112" t="s">
        <v>3267</v>
      </c>
      <c r="B2641" s="112">
        <v>4</v>
      </c>
      <c r="C2641" s="117">
        <v>0.0017680303032698362</v>
      </c>
      <c r="D2641" s="112" t="s">
        <v>3045</v>
      </c>
      <c r="E2641" s="112" t="b">
        <v>1</v>
      </c>
      <c r="F2641" s="112" t="b">
        <v>0</v>
      </c>
      <c r="G2641" s="112" t="b">
        <v>0</v>
      </c>
    </row>
    <row r="2642" spans="1:7" ht="15">
      <c r="A2642" s="112" t="s">
        <v>3268</v>
      </c>
      <c r="B2642" s="112">
        <v>4</v>
      </c>
      <c r="C2642" s="117">
        <v>0.0017680303032698362</v>
      </c>
      <c r="D2642" s="112" t="s">
        <v>3045</v>
      </c>
      <c r="E2642" s="112" t="b">
        <v>0</v>
      </c>
      <c r="F2642" s="112" t="b">
        <v>0</v>
      </c>
      <c r="G2642" s="112" t="b">
        <v>0</v>
      </c>
    </row>
    <row r="2643" spans="1:7" ht="15">
      <c r="A2643" s="112" t="s">
        <v>3244</v>
      </c>
      <c r="B2643" s="112">
        <v>4</v>
      </c>
      <c r="C2643" s="117">
        <v>0.0017680303032698362</v>
      </c>
      <c r="D2643" s="112" t="s">
        <v>3045</v>
      </c>
      <c r="E2643" s="112" t="b">
        <v>0</v>
      </c>
      <c r="F2643" s="112" t="b">
        <v>0</v>
      </c>
      <c r="G2643" s="112" t="b">
        <v>0</v>
      </c>
    </row>
    <row r="2644" spans="1:7" ht="15">
      <c r="A2644" s="112" t="s">
        <v>3118</v>
      </c>
      <c r="B2644" s="112">
        <v>4</v>
      </c>
      <c r="C2644" s="117">
        <v>0.0017680303032698362</v>
      </c>
      <c r="D2644" s="112" t="s">
        <v>3045</v>
      </c>
      <c r="E2644" s="112" t="b">
        <v>0</v>
      </c>
      <c r="F2644" s="112" t="b">
        <v>0</v>
      </c>
      <c r="G2644" s="112" t="b">
        <v>0</v>
      </c>
    </row>
    <row r="2645" spans="1:7" ht="15">
      <c r="A2645" s="112" t="s">
        <v>3206</v>
      </c>
      <c r="B2645" s="112">
        <v>4</v>
      </c>
      <c r="C2645" s="117">
        <v>0.0017680303032698362</v>
      </c>
      <c r="D2645" s="112" t="s">
        <v>3045</v>
      </c>
      <c r="E2645" s="112" t="b">
        <v>0</v>
      </c>
      <c r="F2645" s="112" t="b">
        <v>0</v>
      </c>
      <c r="G2645" s="112" t="b">
        <v>0</v>
      </c>
    </row>
    <row r="2646" spans="1:7" ht="15">
      <c r="A2646" s="112" t="s">
        <v>3100</v>
      </c>
      <c r="B2646" s="112">
        <v>4</v>
      </c>
      <c r="C2646" s="117">
        <v>0.0017680303032698362</v>
      </c>
      <c r="D2646" s="112" t="s">
        <v>3045</v>
      </c>
      <c r="E2646" s="112" t="b">
        <v>0</v>
      </c>
      <c r="F2646" s="112" t="b">
        <v>0</v>
      </c>
      <c r="G2646" s="112" t="b">
        <v>0</v>
      </c>
    </row>
    <row r="2647" spans="1:7" ht="15">
      <c r="A2647" s="112" t="s">
        <v>3220</v>
      </c>
      <c r="B2647" s="112">
        <v>4</v>
      </c>
      <c r="C2647" s="117">
        <v>0.0017680303032698362</v>
      </c>
      <c r="D2647" s="112" t="s">
        <v>3045</v>
      </c>
      <c r="E2647" s="112" t="b">
        <v>0</v>
      </c>
      <c r="F2647" s="112" t="b">
        <v>0</v>
      </c>
      <c r="G2647" s="112" t="b">
        <v>0</v>
      </c>
    </row>
    <row r="2648" spans="1:7" ht="15">
      <c r="A2648" s="112" t="s">
        <v>3291</v>
      </c>
      <c r="B2648" s="112">
        <v>4</v>
      </c>
      <c r="C2648" s="117">
        <v>0.0017680303032698362</v>
      </c>
      <c r="D2648" s="112" t="s">
        <v>3045</v>
      </c>
      <c r="E2648" s="112" t="b">
        <v>0</v>
      </c>
      <c r="F2648" s="112" t="b">
        <v>0</v>
      </c>
      <c r="G2648" s="112" t="b">
        <v>0</v>
      </c>
    </row>
    <row r="2649" spans="1:7" ht="15">
      <c r="A2649" s="112" t="s">
        <v>3269</v>
      </c>
      <c r="B2649" s="112">
        <v>4</v>
      </c>
      <c r="C2649" s="117">
        <v>0.0017680303032698362</v>
      </c>
      <c r="D2649" s="112" t="s">
        <v>3045</v>
      </c>
      <c r="E2649" s="112" t="b">
        <v>0</v>
      </c>
      <c r="F2649" s="112" t="b">
        <v>0</v>
      </c>
      <c r="G2649" s="112" t="b">
        <v>0</v>
      </c>
    </row>
    <row r="2650" spans="1:7" ht="15">
      <c r="A2650" s="112" t="s">
        <v>3292</v>
      </c>
      <c r="B2650" s="112">
        <v>4</v>
      </c>
      <c r="C2650" s="117">
        <v>0.0017680303032698362</v>
      </c>
      <c r="D2650" s="112" t="s">
        <v>3045</v>
      </c>
      <c r="E2650" s="112" t="b">
        <v>0</v>
      </c>
      <c r="F2650" s="112" t="b">
        <v>0</v>
      </c>
      <c r="G2650" s="112" t="b">
        <v>0</v>
      </c>
    </row>
    <row r="2651" spans="1:7" ht="15">
      <c r="A2651" s="112" t="s">
        <v>3293</v>
      </c>
      <c r="B2651" s="112">
        <v>4</v>
      </c>
      <c r="C2651" s="117">
        <v>0.0017680303032698362</v>
      </c>
      <c r="D2651" s="112" t="s">
        <v>3045</v>
      </c>
      <c r="E2651" s="112" t="b">
        <v>0</v>
      </c>
      <c r="F2651" s="112" t="b">
        <v>0</v>
      </c>
      <c r="G2651" s="112" t="b">
        <v>0</v>
      </c>
    </row>
    <row r="2652" spans="1:7" ht="15">
      <c r="A2652" s="112" t="s">
        <v>3294</v>
      </c>
      <c r="B2652" s="112">
        <v>4</v>
      </c>
      <c r="C2652" s="117">
        <v>0.0017680303032698362</v>
      </c>
      <c r="D2652" s="112" t="s">
        <v>3045</v>
      </c>
      <c r="E2652" s="112" t="b">
        <v>0</v>
      </c>
      <c r="F2652" s="112" t="b">
        <v>0</v>
      </c>
      <c r="G2652" s="112" t="b">
        <v>0</v>
      </c>
    </row>
    <row r="2653" spans="1:7" ht="15">
      <c r="A2653" s="112" t="s">
        <v>3156</v>
      </c>
      <c r="B2653" s="112">
        <v>4</v>
      </c>
      <c r="C2653" s="117">
        <v>0.0017680303032698362</v>
      </c>
      <c r="D2653" s="112" t="s">
        <v>3045</v>
      </c>
      <c r="E2653" s="112" t="b">
        <v>1</v>
      </c>
      <c r="F2653" s="112" t="b">
        <v>0</v>
      </c>
      <c r="G2653" s="112" t="b">
        <v>0</v>
      </c>
    </row>
    <row r="2654" spans="1:7" ht="15">
      <c r="A2654" s="112" t="s">
        <v>3295</v>
      </c>
      <c r="B2654" s="112">
        <v>4</v>
      </c>
      <c r="C2654" s="117">
        <v>0.0017680303032698362</v>
      </c>
      <c r="D2654" s="112" t="s">
        <v>3045</v>
      </c>
      <c r="E2654" s="112" t="b">
        <v>0</v>
      </c>
      <c r="F2654" s="112" t="b">
        <v>0</v>
      </c>
      <c r="G2654" s="112" t="b">
        <v>0</v>
      </c>
    </row>
    <row r="2655" spans="1:7" ht="15">
      <c r="A2655" s="112" t="s">
        <v>3208</v>
      </c>
      <c r="B2655" s="112">
        <v>4</v>
      </c>
      <c r="C2655" s="117">
        <v>0.0017680303032698362</v>
      </c>
      <c r="D2655" s="112" t="s">
        <v>3045</v>
      </c>
      <c r="E2655" s="112" t="b">
        <v>0</v>
      </c>
      <c r="F2655" s="112" t="b">
        <v>0</v>
      </c>
      <c r="G2655" s="112" t="b">
        <v>0</v>
      </c>
    </row>
    <row r="2656" spans="1:7" ht="15">
      <c r="A2656" s="112" t="s">
        <v>3329</v>
      </c>
      <c r="B2656" s="112">
        <v>4</v>
      </c>
      <c r="C2656" s="117">
        <v>0.0017680303032698362</v>
      </c>
      <c r="D2656" s="112" t="s">
        <v>3045</v>
      </c>
      <c r="E2656" s="112" t="b">
        <v>0</v>
      </c>
      <c r="F2656" s="112" t="b">
        <v>0</v>
      </c>
      <c r="G2656" s="112" t="b">
        <v>0</v>
      </c>
    </row>
    <row r="2657" spans="1:7" ht="15">
      <c r="A2657" s="112" t="s">
        <v>3171</v>
      </c>
      <c r="B2657" s="112">
        <v>4</v>
      </c>
      <c r="C2657" s="117">
        <v>0.0017680303032698362</v>
      </c>
      <c r="D2657" s="112" t="s">
        <v>3045</v>
      </c>
      <c r="E2657" s="112" t="b">
        <v>0</v>
      </c>
      <c r="F2657" s="112" t="b">
        <v>0</v>
      </c>
      <c r="G2657" s="112" t="b">
        <v>0</v>
      </c>
    </row>
    <row r="2658" spans="1:7" ht="15">
      <c r="A2658" s="112" t="s">
        <v>3151</v>
      </c>
      <c r="B2658" s="112">
        <v>4</v>
      </c>
      <c r="C2658" s="117">
        <v>0.0017680303032698362</v>
      </c>
      <c r="D2658" s="112" t="s">
        <v>3045</v>
      </c>
      <c r="E2658" s="112" t="b">
        <v>0</v>
      </c>
      <c r="F2658" s="112" t="b">
        <v>0</v>
      </c>
      <c r="G2658" s="112" t="b">
        <v>0</v>
      </c>
    </row>
    <row r="2659" spans="1:7" ht="15">
      <c r="A2659" s="112" t="s">
        <v>3272</v>
      </c>
      <c r="B2659" s="112">
        <v>4</v>
      </c>
      <c r="C2659" s="117">
        <v>0.0017680303032698362</v>
      </c>
      <c r="D2659" s="112" t="s">
        <v>3045</v>
      </c>
      <c r="E2659" s="112" t="b">
        <v>0</v>
      </c>
      <c r="F2659" s="112" t="b">
        <v>0</v>
      </c>
      <c r="G2659" s="112" t="b">
        <v>0</v>
      </c>
    </row>
    <row r="2660" spans="1:7" ht="15">
      <c r="A2660" s="112" t="s">
        <v>3217</v>
      </c>
      <c r="B2660" s="112">
        <v>4</v>
      </c>
      <c r="C2660" s="117">
        <v>0.002486907904855463</v>
      </c>
      <c r="D2660" s="112" t="s">
        <v>3045</v>
      </c>
      <c r="E2660" s="112" t="b">
        <v>0</v>
      </c>
      <c r="F2660" s="112" t="b">
        <v>0</v>
      </c>
      <c r="G2660" s="112" t="b">
        <v>0</v>
      </c>
    </row>
    <row r="2661" spans="1:7" ht="15">
      <c r="A2661" s="112" t="s">
        <v>3697</v>
      </c>
      <c r="B2661" s="112">
        <v>4</v>
      </c>
      <c r="C2661" s="117">
        <v>0.002486907904855463</v>
      </c>
      <c r="D2661" s="112" t="s">
        <v>3045</v>
      </c>
      <c r="E2661" s="112" t="b">
        <v>0</v>
      </c>
      <c r="F2661" s="112" t="b">
        <v>0</v>
      </c>
      <c r="G2661" s="112" t="b">
        <v>0</v>
      </c>
    </row>
    <row r="2662" spans="1:7" ht="15">
      <c r="A2662" s="112" t="s">
        <v>3584</v>
      </c>
      <c r="B2662" s="112">
        <v>4</v>
      </c>
      <c r="C2662" s="117">
        <v>0.002486907904855463</v>
      </c>
      <c r="D2662" s="112" t="s">
        <v>3045</v>
      </c>
      <c r="E2662" s="112" t="b">
        <v>0</v>
      </c>
      <c r="F2662" s="112" t="b">
        <v>0</v>
      </c>
      <c r="G2662" s="112" t="b">
        <v>0</v>
      </c>
    </row>
    <row r="2663" spans="1:7" ht="15">
      <c r="A2663" s="112" t="s">
        <v>3168</v>
      </c>
      <c r="B2663" s="112">
        <v>4</v>
      </c>
      <c r="C2663" s="117">
        <v>0.002486907904855463</v>
      </c>
      <c r="D2663" s="112" t="s">
        <v>3045</v>
      </c>
      <c r="E2663" s="112" t="b">
        <v>0</v>
      </c>
      <c r="F2663" s="112" t="b">
        <v>0</v>
      </c>
      <c r="G2663" s="112" t="b">
        <v>0</v>
      </c>
    </row>
    <row r="2664" spans="1:7" ht="15">
      <c r="A2664" s="112" t="s">
        <v>3582</v>
      </c>
      <c r="B2664" s="112">
        <v>4</v>
      </c>
      <c r="C2664" s="117">
        <v>0.003205785506441089</v>
      </c>
      <c r="D2664" s="112" t="s">
        <v>3045</v>
      </c>
      <c r="E2664" s="112" t="b">
        <v>0</v>
      </c>
      <c r="F2664" s="112" t="b">
        <v>0</v>
      </c>
      <c r="G2664" s="112" t="b">
        <v>0</v>
      </c>
    </row>
    <row r="2665" spans="1:7" ht="15">
      <c r="A2665" s="112" t="s">
        <v>3692</v>
      </c>
      <c r="B2665" s="112">
        <v>4</v>
      </c>
      <c r="C2665" s="117">
        <v>0.003205785506441089</v>
      </c>
      <c r="D2665" s="112" t="s">
        <v>3045</v>
      </c>
      <c r="E2665" s="112" t="b">
        <v>0</v>
      </c>
      <c r="F2665" s="112" t="b">
        <v>0</v>
      </c>
      <c r="G2665" s="112" t="b">
        <v>0</v>
      </c>
    </row>
    <row r="2666" spans="1:7" ht="15">
      <c r="A2666" s="112" t="s">
        <v>3389</v>
      </c>
      <c r="B2666" s="112">
        <v>4</v>
      </c>
      <c r="C2666" s="117">
        <v>0.0020663914653195076</v>
      </c>
      <c r="D2666" s="112" t="s">
        <v>3045</v>
      </c>
      <c r="E2666" s="112" t="b">
        <v>0</v>
      </c>
      <c r="F2666" s="112" t="b">
        <v>0</v>
      </c>
      <c r="G2666" s="112" t="b">
        <v>0</v>
      </c>
    </row>
    <row r="2667" spans="1:7" ht="15">
      <c r="A2667" s="112" t="s">
        <v>3246</v>
      </c>
      <c r="B2667" s="112">
        <v>3</v>
      </c>
      <c r="C2667" s="117">
        <v>0.0015497935989896307</v>
      </c>
      <c r="D2667" s="112" t="s">
        <v>3045</v>
      </c>
      <c r="E2667" s="112" t="b">
        <v>0</v>
      </c>
      <c r="F2667" s="112" t="b">
        <v>0</v>
      </c>
      <c r="G2667" s="112" t="b">
        <v>0</v>
      </c>
    </row>
    <row r="2668" spans="1:7" ht="15">
      <c r="A2668" s="112" t="s">
        <v>3394</v>
      </c>
      <c r="B2668" s="112">
        <v>3</v>
      </c>
      <c r="C2668" s="117">
        <v>0.0015497935989896307</v>
      </c>
      <c r="D2668" s="112" t="s">
        <v>3045</v>
      </c>
      <c r="E2668" s="112" t="b">
        <v>0</v>
      </c>
      <c r="F2668" s="112" t="b">
        <v>0</v>
      </c>
      <c r="G2668" s="112" t="b">
        <v>0</v>
      </c>
    </row>
    <row r="2669" spans="1:7" ht="15">
      <c r="A2669" s="112" t="s">
        <v>3837</v>
      </c>
      <c r="B2669" s="112">
        <v>3</v>
      </c>
      <c r="C2669" s="117">
        <v>0.0015497935989896307</v>
      </c>
      <c r="D2669" s="112" t="s">
        <v>3045</v>
      </c>
      <c r="E2669" s="112" t="b">
        <v>0</v>
      </c>
      <c r="F2669" s="112" t="b">
        <v>0</v>
      </c>
      <c r="G2669" s="112" t="b">
        <v>0</v>
      </c>
    </row>
    <row r="2670" spans="1:7" ht="15">
      <c r="A2670" s="112" t="s">
        <v>3448</v>
      </c>
      <c r="B2670" s="112">
        <v>3</v>
      </c>
      <c r="C2670" s="117">
        <v>0.0018651809286415974</v>
      </c>
      <c r="D2670" s="112" t="s">
        <v>3045</v>
      </c>
      <c r="E2670" s="112" t="b">
        <v>0</v>
      </c>
      <c r="F2670" s="112" t="b">
        <v>0</v>
      </c>
      <c r="G2670" s="112" t="b">
        <v>0</v>
      </c>
    </row>
    <row r="2671" spans="1:7" ht="15">
      <c r="A2671" s="112" t="s">
        <v>3388</v>
      </c>
      <c r="B2671" s="112">
        <v>3</v>
      </c>
      <c r="C2671" s="117">
        <v>0.0015497935989896307</v>
      </c>
      <c r="D2671" s="112" t="s">
        <v>3045</v>
      </c>
      <c r="E2671" s="112" t="b">
        <v>0</v>
      </c>
      <c r="F2671" s="112" t="b">
        <v>0</v>
      </c>
      <c r="G2671" s="112" t="b">
        <v>0</v>
      </c>
    </row>
    <row r="2672" spans="1:7" ht="15">
      <c r="A2672" s="112" t="s">
        <v>3256</v>
      </c>
      <c r="B2672" s="112">
        <v>3</v>
      </c>
      <c r="C2672" s="117">
        <v>0.0015497935989896307</v>
      </c>
      <c r="D2672" s="112" t="s">
        <v>3045</v>
      </c>
      <c r="E2672" s="112" t="b">
        <v>0</v>
      </c>
      <c r="F2672" s="112" t="b">
        <v>0</v>
      </c>
      <c r="G2672" s="112" t="b">
        <v>0</v>
      </c>
    </row>
    <row r="2673" spans="1:7" ht="15">
      <c r="A2673" s="112" t="s">
        <v>3120</v>
      </c>
      <c r="B2673" s="112">
        <v>3</v>
      </c>
      <c r="C2673" s="117">
        <v>0.0015497935989896307</v>
      </c>
      <c r="D2673" s="112" t="s">
        <v>3045</v>
      </c>
      <c r="E2673" s="112" t="b">
        <v>0</v>
      </c>
      <c r="F2673" s="112" t="b">
        <v>0</v>
      </c>
      <c r="G2673" s="112" t="b">
        <v>0</v>
      </c>
    </row>
    <row r="2674" spans="1:7" ht="15">
      <c r="A2674" s="112" t="s">
        <v>3275</v>
      </c>
      <c r="B2674" s="112">
        <v>3</v>
      </c>
      <c r="C2674" s="117">
        <v>0.0015497935989896307</v>
      </c>
      <c r="D2674" s="112" t="s">
        <v>3045</v>
      </c>
      <c r="E2674" s="112" t="b">
        <v>0</v>
      </c>
      <c r="F2674" s="112" t="b">
        <v>0</v>
      </c>
      <c r="G2674" s="112" t="b">
        <v>0</v>
      </c>
    </row>
    <row r="2675" spans="1:7" ht="15">
      <c r="A2675" s="112" t="s">
        <v>3372</v>
      </c>
      <c r="B2675" s="112">
        <v>3</v>
      </c>
      <c r="C2675" s="117">
        <v>0.0015497935989896307</v>
      </c>
      <c r="D2675" s="112" t="s">
        <v>3045</v>
      </c>
      <c r="E2675" s="112" t="b">
        <v>0</v>
      </c>
      <c r="F2675" s="112" t="b">
        <v>0</v>
      </c>
      <c r="G2675" s="112" t="b">
        <v>0</v>
      </c>
    </row>
    <row r="2676" spans="1:7" ht="15">
      <c r="A2676" s="112" t="s">
        <v>3170</v>
      </c>
      <c r="B2676" s="112">
        <v>3</v>
      </c>
      <c r="C2676" s="117">
        <v>0.0015497935989896307</v>
      </c>
      <c r="D2676" s="112" t="s">
        <v>3045</v>
      </c>
      <c r="E2676" s="112" t="b">
        <v>0</v>
      </c>
      <c r="F2676" s="112" t="b">
        <v>0</v>
      </c>
      <c r="G2676" s="112" t="b">
        <v>0</v>
      </c>
    </row>
    <row r="2677" spans="1:7" ht="15">
      <c r="A2677" s="112" t="s">
        <v>3207</v>
      </c>
      <c r="B2677" s="112">
        <v>3</v>
      </c>
      <c r="C2677" s="117">
        <v>0.0015497935989896307</v>
      </c>
      <c r="D2677" s="112" t="s">
        <v>3045</v>
      </c>
      <c r="E2677" s="112" t="b">
        <v>0</v>
      </c>
      <c r="F2677" s="112" t="b">
        <v>0</v>
      </c>
      <c r="G2677" s="112" t="b">
        <v>0</v>
      </c>
    </row>
    <row r="2678" spans="1:7" ht="15">
      <c r="A2678" s="112" t="s">
        <v>3373</v>
      </c>
      <c r="B2678" s="112">
        <v>3</v>
      </c>
      <c r="C2678" s="117">
        <v>0.0015497935989896307</v>
      </c>
      <c r="D2678" s="112" t="s">
        <v>3045</v>
      </c>
      <c r="E2678" s="112" t="b">
        <v>0</v>
      </c>
      <c r="F2678" s="112" t="b">
        <v>0</v>
      </c>
      <c r="G2678" s="112" t="b">
        <v>0</v>
      </c>
    </row>
    <row r="2679" spans="1:7" ht="15">
      <c r="A2679" s="112" t="s">
        <v>3374</v>
      </c>
      <c r="B2679" s="112">
        <v>3</v>
      </c>
      <c r="C2679" s="117">
        <v>0.0015497935989896307</v>
      </c>
      <c r="D2679" s="112" t="s">
        <v>3045</v>
      </c>
      <c r="E2679" s="112" t="b">
        <v>0</v>
      </c>
      <c r="F2679" s="112" t="b">
        <v>0</v>
      </c>
      <c r="G2679" s="112" t="b">
        <v>0</v>
      </c>
    </row>
    <row r="2680" spans="1:7" ht="15">
      <c r="A2680" s="112" t="s">
        <v>3270</v>
      </c>
      <c r="B2680" s="112">
        <v>3</v>
      </c>
      <c r="C2680" s="117">
        <v>0.0015497935989896307</v>
      </c>
      <c r="D2680" s="112" t="s">
        <v>3045</v>
      </c>
      <c r="E2680" s="112" t="b">
        <v>0</v>
      </c>
      <c r="F2680" s="112" t="b">
        <v>0</v>
      </c>
      <c r="G2680" s="112" t="b">
        <v>0</v>
      </c>
    </row>
    <row r="2681" spans="1:7" ht="15">
      <c r="A2681" s="112" t="s">
        <v>3327</v>
      </c>
      <c r="B2681" s="112">
        <v>3</v>
      </c>
      <c r="C2681" s="117">
        <v>0.0015497935989896307</v>
      </c>
      <c r="D2681" s="112" t="s">
        <v>3045</v>
      </c>
      <c r="E2681" s="112" t="b">
        <v>0</v>
      </c>
      <c r="F2681" s="112" t="b">
        <v>0</v>
      </c>
      <c r="G2681" s="112" t="b">
        <v>0</v>
      </c>
    </row>
    <row r="2682" spans="1:7" ht="15">
      <c r="A2682" s="112" t="s">
        <v>3328</v>
      </c>
      <c r="B2682" s="112">
        <v>3</v>
      </c>
      <c r="C2682" s="117">
        <v>0.0015497935989896307</v>
      </c>
      <c r="D2682" s="112" t="s">
        <v>3045</v>
      </c>
      <c r="E2682" s="112" t="b">
        <v>0</v>
      </c>
      <c r="F2682" s="112" t="b">
        <v>0</v>
      </c>
      <c r="G2682" s="112" t="b">
        <v>0</v>
      </c>
    </row>
    <row r="2683" spans="1:7" ht="15">
      <c r="A2683" s="112" t="s">
        <v>3375</v>
      </c>
      <c r="B2683" s="112">
        <v>3</v>
      </c>
      <c r="C2683" s="117">
        <v>0.0015497935989896307</v>
      </c>
      <c r="D2683" s="112" t="s">
        <v>3045</v>
      </c>
      <c r="E2683" s="112" t="b">
        <v>0</v>
      </c>
      <c r="F2683" s="112" t="b">
        <v>0</v>
      </c>
      <c r="G2683" s="112" t="b">
        <v>0</v>
      </c>
    </row>
    <row r="2684" spans="1:7" ht="15">
      <c r="A2684" s="112" t="s">
        <v>3376</v>
      </c>
      <c r="B2684" s="112">
        <v>3</v>
      </c>
      <c r="C2684" s="117">
        <v>0.0015497935989896307</v>
      </c>
      <c r="D2684" s="112" t="s">
        <v>3045</v>
      </c>
      <c r="E2684" s="112" t="b">
        <v>0</v>
      </c>
      <c r="F2684" s="112" t="b">
        <v>0</v>
      </c>
      <c r="G2684" s="112" t="b">
        <v>0</v>
      </c>
    </row>
    <row r="2685" spans="1:7" ht="15">
      <c r="A2685" s="112" t="s">
        <v>3377</v>
      </c>
      <c r="B2685" s="112">
        <v>3</v>
      </c>
      <c r="C2685" s="117">
        <v>0.0015497935989896307</v>
      </c>
      <c r="D2685" s="112" t="s">
        <v>3045</v>
      </c>
      <c r="E2685" s="112" t="b">
        <v>0</v>
      </c>
      <c r="F2685" s="112" t="b">
        <v>0</v>
      </c>
      <c r="G2685" s="112" t="b">
        <v>0</v>
      </c>
    </row>
    <row r="2686" spans="1:7" ht="15">
      <c r="A2686" s="112" t="s">
        <v>3296</v>
      </c>
      <c r="B2686" s="112">
        <v>3</v>
      </c>
      <c r="C2686" s="117">
        <v>0.0015497935989896307</v>
      </c>
      <c r="D2686" s="112" t="s">
        <v>3045</v>
      </c>
      <c r="E2686" s="112" t="b">
        <v>0</v>
      </c>
      <c r="F2686" s="112" t="b">
        <v>0</v>
      </c>
      <c r="G2686" s="112" t="b">
        <v>0</v>
      </c>
    </row>
    <row r="2687" spans="1:7" ht="15">
      <c r="A2687" s="112" t="s">
        <v>3378</v>
      </c>
      <c r="B2687" s="112">
        <v>3</v>
      </c>
      <c r="C2687" s="117">
        <v>0.0015497935989896307</v>
      </c>
      <c r="D2687" s="112" t="s">
        <v>3045</v>
      </c>
      <c r="E2687" s="112" t="b">
        <v>0</v>
      </c>
      <c r="F2687" s="112" t="b">
        <v>0</v>
      </c>
      <c r="G2687" s="112" t="b">
        <v>0</v>
      </c>
    </row>
    <row r="2688" spans="1:7" ht="15">
      <c r="A2688" s="112" t="s">
        <v>3379</v>
      </c>
      <c r="B2688" s="112">
        <v>3</v>
      </c>
      <c r="C2688" s="117">
        <v>0.0015497935989896307</v>
      </c>
      <c r="D2688" s="112" t="s">
        <v>3045</v>
      </c>
      <c r="E2688" s="112" t="b">
        <v>0</v>
      </c>
      <c r="F2688" s="112" t="b">
        <v>0</v>
      </c>
      <c r="G2688" s="112" t="b">
        <v>0</v>
      </c>
    </row>
    <row r="2689" spans="1:7" ht="15">
      <c r="A2689" s="112" t="s">
        <v>3330</v>
      </c>
      <c r="B2689" s="112">
        <v>3</v>
      </c>
      <c r="C2689" s="117">
        <v>0.0015497935989896307</v>
      </c>
      <c r="D2689" s="112" t="s">
        <v>3045</v>
      </c>
      <c r="E2689" s="112" t="b">
        <v>1</v>
      </c>
      <c r="F2689" s="112" t="b">
        <v>0</v>
      </c>
      <c r="G2689" s="112" t="b">
        <v>0</v>
      </c>
    </row>
    <row r="2690" spans="1:7" ht="15">
      <c r="A2690" s="112" t="s">
        <v>3380</v>
      </c>
      <c r="B2690" s="112">
        <v>3</v>
      </c>
      <c r="C2690" s="117">
        <v>0.0015497935989896307</v>
      </c>
      <c r="D2690" s="112" t="s">
        <v>3045</v>
      </c>
      <c r="E2690" s="112" t="b">
        <v>1</v>
      </c>
      <c r="F2690" s="112" t="b">
        <v>0</v>
      </c>
      <c r="G2690" s="112" t="b">
        <v>0</v>
      </c>
    </row>
    <row r="2691" spans="1:7" ht="15">
      <c r="A2691" s="112" t="s">
        <v>3381</v>
      </c>
      <c r="B2691" s="112">
        <v>3</v>
      </c>
      <c r="C2691" s="117">
        <v>0.0015497935989896307</v>
      </c>
      <c r="D2691" s="112" t="s">
        <v>3045</v>
      </c>
      <c r="E2691" s="112" t="b">
        <v>1</v>
      </c>
      <c r="F2691" s="112" t="b">
        <v>0</v>
      </c>
      <c r="G2691" s="112" t="b">
        <v>0</v>
      </c>
    </row>
    <row r="2692" spans="1:7" ht="15">
      <c r="A2692" s="112" t="s">
        <v>3209</v>
      </c>
      <c r="B2692" s="112">
        <v>3</v>
      </c>
      <c r="C2692" s="117">
        <v>0.0015497935989896307</v>
      </c>
      <c r="D2692" s="112" t="s">
        <v>3045</v>
      </c>
      <c r="E2692" s="112" t="b">
        <v>0</v>
      </c>
      <c r="F2692" s="112" t="b">
        <v>0</v>
      </c>
      <c r="G2692" s="112" t="b">
        <v>0</v>
      </c>
    </row>
    <row r="2693" spans="1:7" ht="15">
      <c r="A2693" s="112" t="s">
        <v>3382</v>
      </c>
      <c r="B2693" s="112">
        <v>3</v>
      </c>
      <c r="C2693" s="117">
        <v>0.0015497935989896307</v>
      </c>
      <c r="D2693" s="112" t="s">
        <v>3045</v>
      </c>
      <c r="E2693" s="112" t="b">
        <v>0</v>
      </c>
      <c r="F2693" s="112" t="b">
        <v>0</v>
      </c>
      <c r="G2693" s="112" t="b">
        <v>0</v>
      </c>
    </row>
    <row r="2694" spans="1:7" ht="15">
      <c r="A2694" s="112" t="s">
        <v>3383</v>
      </c>
      <c r="B2694" s="112">
        <v>3</v>
      </c>
      <c r="C2694" s="117">
        <v>0.0015497935989896307</v>
      </c>
      <c r="D2694" s="112" t="s">
        <v>3045</v>
      </c>
      <c r="E2694" s="112" t="b">
        <v>1</v>
      </c>
      <c r="F2694" s="112" t="b">
        <v>0</v>
      </c>
      <c r="G2694" s="112" t="b">
        <v>0</v>
      </c>
    </row>
    <row r="2695" spans="1:7" ht="15">
      <c r="A2695" s="112" t="s">
        <v>3271</v>
      </c>
      <c r="B2695" s="112">
        <v>3</v>
      </c>
      <c r="C2695" s="117">
        <v>0.0015497935989896307</v>
      </c>
      <c r="D2695" s="112" t="s">
        <v>3045</v>
      </c>
      <c r="E2695" s="112" t="b">
        <v>0</v>
      </c>
      <c r="F2695" s="112" t="b">
        <v>0</v>
      </c>
      <c r="G2695" s="112" t="b">
        <v>0</v>
      </c>
    </row>
    <row r="2696" spans="1:7" ht="15">
      <c r="A2696" s="112" t="s">
        <v>3331</v>
      </c>
      <c r="B2696" s="112">
        <v>3</v>
      </c>
      <c r="C2696" s="117">
        <v>0.0015497935989896307</v>
      </c>
      <c r="D2696" s="112" t="s">
        <v>3045</v>
      </c>
      <c r="E2696" s="112" t="b">
        <v>0</v>
      </c>
      <c r="F2696" s="112" t="b">
        <v>0</v>
      </c>
      <c r="G2696" s="112" t="b">
        <v>0</v>
      </c>
    </row>
    <row r="2697" spans="1:7" ht="15">
      <c r="A2697" s="112" t="s">
        <v>3298</v>
      </c>
      <c r="B2697" s="112">
        <v>3</v>
      </c>
      <c r="C2697" s="117">
        <v>0.0015497935989896307</v>
      </c>
      <c r="D2697" s="112" t="s">
        <v>3045</v>
      </c>
      <c r="E2697" s="112" t="b">
        <v>0</v>
      </c>
      <c r="F2697" s="112" t="b">
        <v>0</v>
      </c>
      <c r="G2697" s="112" t="b">
        <v>0</v>
      </c>
    </row>
    <row r="2698" spans="1:7" ht="15">
      <c r="A2698" s="112" t="s">
        <v>3384</v>
      </c>
      <c r="B2698" s="112">
        <v>3</v>
      </c>
      <c r="C2698" s="117">
        <v>0.0015497935989896307</v>
      </c>
      <c r="D2698" s="112" t="s">
        <v>3045</v>
      </c>
      <c r="E2698" s="112" t="b">
        <v>0</v>
      </c>
      <c r="F2698" s="112" t="b">
        <v>0</v>
      </c>
      <c r="G2698" s="112" t="b">
        <v>0</v>
      </c>
    </row>
    <row r="2699" spans="1:7" ht="15">
      <c r="A2699" s="112" t="s">
        <v>3385</v>
      </c>
      <c r="B2699" s="112">
        <v>3</v>
      </c>
      <c r="C2699" s="117">
        <v>0.0015497935989896307</v>
      </c>
      <c r="D2699" s="112" t="s">
        <v>3045</v>
      </c>
      <c r="E2699" s="112" t="b">
        <v>0</v>
      </c>
      <c r="F2699" s="112" t="b">
        <v>0</v>
      </c>
      <c r="G2699" s="112" t="b">
        <v>0</v>
      </c>
    </row>
    <row r="2700" spans="1:7" ht="15">
      <c r="A2700" s="112" t="s">
        <v>3386</v>
      </c>
      <c r="B2700" s="112">
        <v>3</v>
      </c>
      <c r="C2700" s="117">
        <v>0.0015497935989896307</v>
      </c>
      <c r="D2700" s="112" t="s">
        <v>3045</v>
      </c>
      <c r="E2700" s="112" t="b">
        <v>0</v>
      </c>
      <c r="F2700" s="112" t="b">
        <v>0</v>
      </c>
      <c r="G2700" s="112" t="b">
        <v>0</v>
      </c>
    </row>
    <row r="2701" spans="1:7" ht="15">
      <c r="A2701" s="112" t="s">
        <v>3387</v>
      </c>
      <c r="B2701" s="112">
        <v>3</v>
      </c>
      <c r="C2701" s="117">
        <v>0.0015497935989896307</v>
      </c>
      <c r="D2701" s="112" t="s">
        <v>3045</v>
      </c>
      <c r="E2701" s="112" t="b">
        <v>0</v>
      </c>
      <c r="F2701" s="112" t="b">
        <v>0</v>
      </c>
      <c r="G2701" s="112" t="b">
        <v>0</v>
      </c>
    </row>
    <row r="2702" spans="1:7" ht="15">
      <c r="A2702" s="112" t="s">
        <v>3332</v>
      </c>
      <c r="B2702" s="112">
        <v>3</v>
      </c>
      <c r="C2702" s="117">
        <v>0.0015497935989896307</v>
      </c>
      <c r="D2702" s="112" t="s">
        <v>3045</v>
      </c>
      <c r="E2702" s="112" t="b">
        <v>0</v>
      </c>
      <c r="F2702" s="112" t="b">
        <v>0</v>
      </c>
      <c r="G2702" s="112" t="b">
        <v>0</v>
      </c>
    </row>
    <row r="2703" spans="1:7" ht="15">
      <c r="A2703" s="112" t="s">
        <v>3333</v>
      </c>
      <c r="B2703" s="112">
        <v>3</v>
      </c>
      <c r="C2703" s="117">
        <v>0.0015497935989896307</v>
      </c>
      <c r="D2703" s="112" t="s">
        <v>3045</v>
      </c>
      <c r="E2703" s="112" t="b">
        <v>0</v>
      </c>
      <c r="F2703" s="112" t="b">
        <v>0</v>
      </c>
      <c r="G2703" s="112" t="b">
        <v>0</v>
      </c>
    </row>
    <row r="2704" spans="1:7" ht="15">
      <c r="A2704" s="112" t="s">
        <v>3316</v>
      </c>
      <c r="B2704" s="112">
        <v>3</v>
      </c>
      <c r="C2704" s="117">
        <v>0.0015497935989896307</v>
      </c>
      <c r="D2704" s="112" t="s">
        <v>3045</v>
      </c>
      <c r="E2704" s="112" t="b">
        <v>0</v>
      </c>
      <c r="F2704" s="112" t="b">
        <v>0</v>
      </c>
      <c r="G2704" s="112" t="b">
        <v>0</v>
      </c>
    </row>
    <row r="2705" spans="1:7" ht="15">
      <c r="A2705" s="112" t="s">
        <v>3152</v>
      </c>
      <c r="B2705" s="112">
        <v>3</v>
      </c>
      <c r="C2705" s="117">
        <v>0.0015497935989896307</v>
      </c>
      <c r="D2705" s="112" t="s">
        <v>3045</v>
      </c>
      <c r="E2705" s="112" t="b">
        <v>0</v>
      </c>
      <c r="F2705" s="112" t="b">
        <v>0</v>
      </c>
      <c r="G2705" s="112" t="b">
        <v>0</v>
      </c>
    </row>
    <row r="2706" spans="1:7" ht="15">
      <c r="A2706" s="112" t="s">
        <v>3299</v>
      </c>
      <c r="B2706" s="112">
        <v>3</v>
      </c>
      <c r="C2706" s="117">
        <v>0.0015497935989896307</v>
      </c>
      <c r="D2706" s="112" t="s">
        <v>3045</v>
      </c>
      <c r="E2706" s="112" t="b">
        <v>0</v>
      </c>
      <c r="F2706" s="112" t="b">
        <v>0</v>
      </c>
      <c r="G2706" s="112" t="b">
        <v>0</v>
      </c>
    </row>
    <row r="2707" spans="1:7" ht="15">
      <c r="A2707" s="112" t="s">
        <v>3885</v>
      </c>
      <c r="B2707" s="112">
        <v>3</v>
      </c>
      <c r="C2707" s="117">
        <v>0.0024043391298308172</v>
      </c>
      <c r="D2707" s="112" t="s">
        <v>3045</v>
      </c>
      <c r="E2707" s="112" t="b">
        <v>0</v>
      </c>
      <c r="F2707" s="112" t="b">
        <v>0</v>
      </c>
      <c r="G2707" s="112" t="b">
        <v>0</v>
      </c>
    </row>
    <row r="2708" spans="1:7" ht="15">
      <c r="A2708" s="112" t="s">
        <v>3407</v>
      </c>
      <c r="B2708" s="112">
        <v>3</v>
      </c>
      <c r="C2708" s="117">
        <v>0.0024043391298308172</v>
      </c>
      <c r="D2708" s="112" t="s">
        <v>3045</v>
      </c>
      <c r="E2708" s="112" t="b">
        <v>0</v>
      </c>
      <c r="F2708" s="112" t="b">
        <v>0</v>
      </c>
      <c r="G2708" s="112" t="b">
        <v>0</v>
      </c>
    </row>
    <row r="2709" spans="1:7" ht="15">
      <c r="A2709" s="112" t="s">
        <v>3886</v>
      </c>
      <c r="B2709" s="112">
        <v>3</v>
      </c>
      <c r="C2709" s="117">
        <v>0.0024043391298308172</v>
      </c>
      <c r="D2709" s="112" t="s">
        <v>3045</v>
      </c>
      <c r="E2709" s="112" t="b">
        <v>0</v>
      </c>
      <c r="F2709" s="112" t="b">
        <v>0</v>
      </c>
      <c r="G2709" s="112" t="b">
        <v>0</v>
      </c>
    </row>
    <row r="2710" spans="1:7" ht="15">
      <c r="A2710" s="112" t="s">
        <v>3887</v>
      </c>
      <c r="B2710" s="112">
        <v>3</v>
      </c>
      <c r="C2710" s="117">
        <v>0.0024043391298308172</v>
      </c>
      <c r="D2710" s="112" t="s">
        <v>3045</v>
      </c>
      <c r="E2710" s="112" t="b">
        <v>0</v>
      </c>
      <c r="F2710" s="112" t="b">
        <v>0</v>
      </c>
      <c r="G2710" s="112" t="b">
        <v>0</v>
      </c>
    </row>
    <row r="2711" spans="1:7" ht="15">
      <c r="A2711" s="112" t="s">
        <v>3888</v>
      </c>
      <c r="B2711" s="112">
        <v>3</v>
      </c>
      <c r="C2711" s="117">
        <v>0.0024043391298308172</v>
      </c>
      <c r="D2711" s="112" t="s">
        <v>3045</v>
      </c>
      <c r="E2711" s="112" t="b">
        <v>0</v>
      </c>
      <c r="F2711" s="112" t="b">
        <v>0</v>
      </c>
      <c r="G2711" s="112" t="b">
        <v>0</v>
      </c>
    </row>
    <row r="2712" spans="1:7" ht="15">
      <c r="A2712" s="112" t="s">
        <v>3890</v>
      </c>
      <c r="B2712" s="112">
        <v>3</v>
      </c>
      <c r="C2712" s="117">
        <v>0.0024043391298308172</v>
      </c>
      <c r="D2712" s="112" t="s">
        <v>3045</v>
      </c>
      <c r="E2712" s="112" t="b">
        <v>0</v>
      </c>
      <c r="F2712" s="112" t="b">
        <v>0</v>
      </c>
      <c r="G2712" s="112" t="b">
        <v>0</v>
      </c>
    </row>
    <row r="2713" spans="1:7" ht="15">
      <c r="A2713" s="112" t="s">
        <v>3891</v>
      </c>
      <c r="B2713" s="112">
        <v>3</v>
      </c>
      <c r="C2713" s="117">
        <v>0.0024043391298308172</v>
      </c>
      <c r="D2713" s="112" t="s">
        <v>3045</v>
      </c>
      <c r="E2713" s="112" t="b">
        <v>0</v>
      </c>
      <c r="F2713" s="112" t="b">
        <v>0</v>
      </c>
      <c r="G2713" s="112" t="b">
        <v>0</v>
      </c>
    </row>
    <row r="2714" spans="1:7" ht="15">
      <c r="A2714" s="112" t="s">
        <v>3222</v>
      </c>
      <c r="B2714" s="112">
        <v>3</v>
      </c>
      <c r="C2714" s="117">
        <v>0.0018651809286415974</v>
      </c>
      <c r="D2714" s="112" t="s">
        <v>3045</v>
      </c>
      <c r="E2714" s="112" t="b">
        <v>0</v>
      </c>
      <c r="F2714" s="112" t="b">
        <v>0</v>
      </c>
      <c r="G2714" s="112" t="b">
        <v>0</v>
      </c>
    </row>
    <row r="2715" spans="1:7" ht="15">
      <c r="A2715" s="112" t="s">
        <v>3893</v>
      </c>
      <c r="B2715" s="112">
        <v>3</v>
      </c>
      <c r="C2715" s="117">
        <v>0.0024043391298308172</v>
      </c>
      <c r="D2715" s="112" t="s">
        <v>3045</v>
      </c>
      <c r="E2715" s="112" t="b">
        <v>0</v>
      </c>
      <c r="F2715" s="112" t="b">
        <v>0</v>
      </c>
      <c r="G2715" s="112" t="b">
        <v>0</v>
      </c>
    </row>
    <row r="2716" spans="1:7" ht="15">
      <c r="A2716" s="112" t="s">
        <v>3346</v>
      </c>
      <c r="B2716" s="112">
        <v>3</v>
      </c>
      <c r="C2716" s="117">
        <v>0.0024043391298308172</v>
      </c>
      <c r="D2716" s="112" t="s">
        <v>3045</v>
      </c>
      <c r="E2716" s="112" t="b">
        <v>0</v>
      </c>
      <c r="F2716" s="112" t="b">
        <v>0</v>
      </c>
      <c r="G2716" s="112" t="b">
        <v>0</v>
      </c>
    </row>
    <row r="2717" spans="1:7" ht="15">
      <c r="A2717" s="112" t="s">
        <v>3163</v>
      </c>
      <c r="B2717" s="112">
        <v>3</v>
      </c>
      <c r="C2717" s="117">
        <v>0.0024043391298308172</v>
      </c>
      <c r="D2717" s="112" t="s">
        <v>3045</v>
      </c>
      <c r="E2717" s="112" t="b">
        <v>0</v>
      </c>
      <c r="F2717" s="112" t="b">
        <v>0</v>
      </c>
      <c r="G2717" s="112" t="b">
        <v>0</v>
      </c>
    </row>
    <row r="2718" spans="1:7" ht="15">
      <c r="A2718" s="112" t="s">
        <v>3445</v>
      </c>
      <c r="B2718" s="112">
        <v>3</v>
      </c>
      <c r="C2718" s="117">
        <v>0.0018651809286415974</v>
      </c>
      <c r="D2718" s="112" t="s">
        <v>3045</v>
      </c>
      <c r="E2718" s="112" t="b">
        <v>0</v>
      </c>
      <c r="F2718" s="112" t="b">
        <v>0</v>
      </c>
      <c r="G2718" s="112" t="b">
        <v>0</v>
      </c>
    </row>
    <row r="2719" spans="1:7" ht="15">
      <c r="A2719" s="112" t="s">
        <v>3123</v>
      </c>
      <c r="B2719" s="112">
        <v>3</v>
      </c>
      <c r="C2719" s="117">
        <v>0.0018651809286415974</v>
      </c>
      <c r="D2719" s="112" t="s">
        <v>3045</v>
      </c>
      <c r="E2719" s="112" t="b">
        <v>0</v>
      </c>
      <c r="F2719" s="112" t="b">
        <v>0</v>
      </c>
      <c r="G2719" s="112" t="b">
        <v>0</v>
      </c>
    </row>
    <row r="2720" spans="1:7" ht="15">
      <c r="A2720" s="112" t="s">
        <v>3247</v>
      </c>
      <c r="B2720" s="112">
        <v>2</v>
      </c>
      <c r="C2720" s="117">
        <v>0.0012434539524277316</v>
      </c>
      <c r="D2720" s="112" t="s">
        <v>3045</v>
      </c>
      <c r="E2720" s="112" t="b">
        <v>0</v>
      </c>
      <c r="F2720" s="112" t="b">
        <v>0</v>
      </c>
      <c r="G2720" s="112" t="b">
        <v>0</v>
      </c>
    </row>
    <row r="2721" spans="1:7" ht="15">
      <c r="A2721" s="112" t="s">
        <v>3838</v>
      </c>
      <c r="B2721" s="112">
        <v>2</v>
      </c>
      <c r="C2721" s="117">
        <v>0.0012434539524277316</v>
      </c>
      <c r="D2721" s="112" t="s">
        <v>3045</v>
      </c>
      <c r="E2721" s="112" t="b">
        <v>0</v>
      </c>
      <c r="F2721" s="112" t="b">
        <v>0</v>
      </c>
      <c r="G2721" s="112" t="b">
        <v>0</v>
      </c>
    </row>
    <row r="2722" spans="1:7" ht="15">
      <c r="A2722" s="112" t="s">
        <v>3182</v>
      </c>
      <c r="B2722" s="112">
        <v>2</v>
      </c>
      <c r="C2722" s="117">
        <v>0.0012434539524277316</v>
      </c>
      <c r="D2722" s="112" t="s">
        <v>3045</v>
      </c>
      <c r="E2722" s="112" t="b">
        <v>0</v>
      </c>
      <c r="F2722" s="112" t="b">
        <v>0</v>
      </c>
      <c r="G2722" s="112" t="b">
        <v>0</v>
      </c>
    </row>
    <row r="2723" spans="1:7" ht="15">
      <c r="A2723" s="112" t="s">
        <v>3178</v>
      </c>
      <c r="B2723" s="112">
        <v>2</v>
      </c>
      <c r="C2723" s="117">
        <v>0.0012434539524277316</v>
      </c>
      <c r="D2723" s="112" t="s">
        <v>3045</v>
      </c>
      <c r="E2723" s="112" t="b">
        <v>1</v>
      </c>
      <c r="F2723" s="112" t="b">
        <v>0</v>
      </c>
      <c r="G2723" s="112" t="b">
        <v>0</v>
      </c>
    </row>
    <row r="2724" spans="1:7" ht="15">
      <c r="A2724" s="112" t="s">
        <v>3187</v>
      </c>
      <c r="B2724" s="112">
        <v>2</v>
      </c>
      <c r="C2724" s="117">
        <v>0.0012434539524277316</v>
      </c>
      <c r="D2724" s="112" t="s">
        <v>3045</v>
      </c>
      <c r="E2724" s="112" t="b">
        <v>0</v>
      </c>
      <c r="F2724" s="112" t="b">
        <v>0</v>
      </c>
      <c r="G2724" s="112" t="b">
        <v>0</v>
      </c>
    </row>
    <row r="2725" spans="1:7" ht="15">
      <c r="A2725" s="112" t="s">
        <v>3210</v>
      </c>
      <c r="B2725" s="112">
        <v>2</v>
      </c>
      <c r="C2725" s="117">
        <v>0.0012434539524277316</v>
      </c>
      <c r="D2725" s="112" t="s">
        <v>3045</v>
      </c>
      <c r="E2725" s="112" t="b">
        <v>0</v>
      </c>
      <c r="F2725" s="112" t="b">
        <v>0</v>
      </c>
      <c r="G2725" s="112" t="b">
        <v>0</v>
      </c>
    </row>
    <row r="2726" spans="1:7" ht="15">
      <c r="A2726" s="112" t="s">
        <v>3141</v>
      </c>
      <c r="B2726" s="112">
        <v>2</v>
      </c>
      <c r="C2726" s="117">
        <v>0.0016028927532205446</v>
      </c>
      <c r="D2726" s="112" t="s">
        <v>3045</v>
      </c>
      <c r="E2726" s="112" t="b">
        <v>0</v>
      </c>
      <c r="F2726" s="112" t="b">
        <v>0</v>
      </c>
      <c r="G2726" s="112" t="b">
        <v>0</v>
      </c>
    </row>
    <row r="2727" spans="1:7" ht="15">
      <c r="A2727" s="112" t="s">
        <v>3585</v>
      </c>
      <c r="B2727" s="112">
        <v>2</v>
      </c>
      <c r="C2727" s="117">
        <v>0.0012434539524277316</v>
      </c>
      <c r="D2727" s="112" t="s">
        <v>3045</v>
      </c>
      <c r="E2727" s="112" t="b">
        <v>0</v>
      </c>
      <c r="F2727" s="112" t="b">
        <v>0</v>
      </c>
      <c r="G2727" s="112" t="b">
        <v>0</v>
      </c>
    </row>
    <row r="2728" spans="1:7" ht="15">
      <c r="A2728" s="112" t="s">
        <v>3104</v>
      </c>
      <c r="B2728" s="112">
        <v>2</v>
      </c>
      <c r="C2728" s="117">
        <v>0.0012434539524277316</v>
      </c>
      <c r="D2728" s="112" t="s">
        <v>3045</v>
      </c>
      <c r="E2728" s="112" t="b">
        <v>0</v>
      </c>
      <c r="F2728" s="112" t="b">
        <v>0</v>
      </c>
      <c r="G2728" s="112" t="b">
        <v>0</v>
      </c>
    </row>
    <row r="2729" spans="1:7" ht="15">
      <c r="A2729" s="112" t="s">
        <v>3899</v>
      </c>
      <c r="B2729" s="112">
        <v>2</v>
      </c>
      <c r="C2729" s="117">
        <v>0.0012434539524277316</v>
      </c>
      <c r="D2729" s="112" t="s">
        <v>3045</v>
      </c>
      <c r="E2729" s="112" t="b">
        <v>1</v>
      </c>
      <c r="F2729" s="112" t="b">
        <v>0</v>
      </c>
      <c r="G2729" s="112" t="b">
        <v>0</v>
      </c>
    </row>
    <row r="2730" spans="1:7" ht="15">
      <c r="A2730" s="112" t="s">
        <v>3249</v>
      </c>
      <c r="B2730" s="112">
        <v>2</v>
      </c>
      <c r="C2730" s="117">
        <v>0.0012434539524277316</v>
      </c>
      <c r="D2730" s="112" t="s">
        <v>3045</v>
      </c>
      <c r="E2730" s="112" t="b">
        <v>0</v>
      </c>
      <c r="F2730" s="112" t="b">
        <v>0</v>
      </c>
      <c r="G2730" s="112" t="b">
        <v>0</v>
      </c>
    </row>
    <row r="2731" spans="1:7" ht="15">
      <c r="A2731" s="112" t="s">
        <v>3605</v>
      </c>
      <c r="B2731" s="112">
        <v>2</v>
      </c>
      <c r="C2731" s="117">
        <v>0.0012434539524277316</v>
      </c>
      <c r="D2731" s="112" t="s">
        <v>3045</v>
      </c>
      <c r="E2731" s="112" t="b">
        <v>0</v>
      </c>
      <c r="F2731" s="112" t="b">
        <v>0</v>
      </c>
      <c r="G2731" s="112" t="b">
        <v>0</v>
      </c>
    </row>
    <row r="2732" spans="1:7" ht="15">
      <c r="A2732" s="112" t="s">
        <v>3900</v>
      </c>
      <c r="B2732" s="112">
        <v>2</v>
      </c>
      <c r="C2732" s="117">
        <v>0.0016028927532205446</v>
      </c>
      <c r="D2732" s="112" t="s">
        <v>3045</v>
      </c>
      <c r="E2732" s="112" t="b">
        <v>0</v>
      </c>
      <c r="F2732" s="112" t="b">
        <v>0</v>
      </c>
      <c r="G2732" s="112" t="b">
        <v>0</v>
      </c>
    </row>
    <row r="2733" spans="1:7" ht="15">
      <c r="A2733" s="112" t="s">
        <v>3488</v>
      </c>
      <c r="B2733" s="112">
        <v>2</v>
      </c>
      <c r="C2733" s="117">
        <v>0.0012434539524277316</v>
      </c>
      <c r="D2733" s="112" t="s">
        <v>3045</v>
      </c>
      <c r="E2733" s="112" t="b">
        <v>0</v>
      </c>
      <c r="F2733" s="112" t="b">
        <v>0</v>
      </c>
      <c r="G2733" s="112" t="b">
        <v>0</v>
      </c>
    </row>
    <row r="2734" spans="1:7" ht="15">
      <c r="A2734" s="112" t="s">
        <v>3413</v>
      </c>
      <c r="B2734" s="112">
        <v>2</v>
      </c>
      <c r="C2734" s="117">
        <v>0.0012434539524277316</v>
      </c>
      <c r="D2734" s="112" t="s">
        <v>3045</v>
      </c>
      <c r="E2734" s="112" t="b">
        <v>0</v>
      </c>
      <c r="F2734" s="112" t="b">
        <v>0</v>
      </c>
      <c r="G2734" s="112" t="b">
        <v>0</v>
      </c>
    </row>
    <row r="2735" spans="1:7" ht="15">
      <c r="A2735" s="112" t="s">
        <v>3279</v>
      </c>
      <c r="B2735" s="112">
        <v>2</v>
      </c>
      <c r="C2735" s="117">
        <v>0.0012434539524277316</v>
      </c>
      <c r="D2735" s="112" t="s">
        <v>3045</v>
      </c>
      <c r="E2735" s="112" t="b">
        <v>0</v>
      </c>
      <c r="F2735" s="112" t="b">
        <v>0</v>
      </c>
      <c r="G2735" s="112" t="b">
        <v>0</v>
      </c>
    </row>
    <row r="2736" spans="1:7" ht="15">
      <c r="A2736" s="112" t="s">
        <v>3162</v>
      </c>
      <c r="B2736" s="112">
        <v>2</v>
      </c>
      <c r="C2736" s="117">
        <v>0.0012434539524277316</v>
      </c>
      <c r="D2736" s="112" t="s">
        <v>3045</v>
      </c>
      <c r="E2736" s="112" t="b">
        <v>0</v>
      </c>
      <c r="F2736" s="112" t="b">
        <v>0</v>
      </c>
      <c r="G2736" s="112" t="b">
        <v>0</v>
      </c>
    </row>
    <row r="2737" spans="1:7" ht="15">
      <c r="A2737" s="112" t="s">
        <v>3623</v>
      </c>
      <c r="B2737" s="112">
        <v>2</v>
      </c>
      <c r="C2737" s="117">
        <v>0.0012434539524277316</v>
      </c>
      <c r="D2737" s="112" t="s">
        <v>3045</v>
      </c>
      <c r="E2737" s="112" t="b">
        <v>0</v>
      </c>
      <c r="F2737" s="112" t="b">
        <v>0</v>
      </c>
      <c r="G2737" s="112" t="b">
        <v>0</v>
      </c>
    </row>
    <row r="2738" spans="1:7" ht="15">
      <c r="A2738" s="112" t="s">
        <v>3303</v>
      </c>
      <c r="B2738" s="112">
        <v>2</v>
      </c>
      <c r="C2738" s="117">
        <v>0.0012434539524277316</v>
      </c>
      <c r="D2738" s="112" t="s">
        <v>3045</v>
      </c>
      <c r="E2738" s="112" t="b">
        <v>0</v>
      </c>
      <c r="F2738" s="112" t="b">
        <v>0</v>
      </c>
      <c r="G2738" s="112" t="b">
        <v>0</v>
      </c>
    </row>
    <row r="2739" spans="1:7" ht="15">
      <c r="A2739" s="112" t="s">
        <v>4168</v>
      </c>
      <c r="B2739" s="112">
        <v>2</v>
      </c>
      <c r="C2739" s="117">
        <v>0.0012434539524277316</v>
      </c>
      <c r="D2739" s="112" t="s">
        <v>3045</v>
      </c>
      <c r="E2739" s="112" t="b">
        <v>0</v>
      </c>
      <c r="F2739" s="112" t="b">
        <v>0</v>
      </c>
      <c r="G2739" s="112" t="b">
        <v>0</v>
      </c>
    </row>
    <row r="2740" spans="1:7" ht="15">
      <c r="A2740" s="112" t="s">
        <v>3451</v>
      </c>
      <c r="B2740" s="112">
        <v>2</v>
      </c>
      <c r="C2740" s="117">
        <v>0.0012434539524277316</v>
      </c>
      <c r="D2740" s="112" t="s">
        <v>3045</v>
      </c>
      <c r="E2740" s="112" t="b">
        <v>0</v>
      </c>
      <c r="F2740" s="112" t="b">
        <v>0</v>
      </c>
      <c r="G2740" s="112" t="b">
        <v>0</v>
      </c>
    </row>
    <row r="2741" spans="1:7" ht="15">
      <c r="A2741" s="112" t="s">
        <v>3729</v>
      </c>
      <c r="B2741" s="112">
        <v>2</v>
      </c>
      <c r="C2741" s="117">
        <v>0.0012434539524277316</v>
      </c>
      <c r="D2741" s="112" t="s">
        <v>3045</v>
      </c>
      <c r="E2741" s="112" t="b">
        <v>0</v>
      </c>
      <c r="F2741" s="112" t="b">
        <v>0</v>
      </c>
      <c r="G2741" s="112" t="b">
        <v>0</v>
      </c>
    </row>
    <row r="2742" spans="1:7" ht="15">
      <c r="A2742" s="112" t="s">
        <v>3592</v>
      </c>
      <c r="B2742" s="112">
        <v>2</v>
      </c>
      <c r="C2742" s="117">
        <v>0.0012434539524277316</v>
      </c>
      <c r="D2742" s="112" t="s">
        <v>3045</v>
      </c>
      <c r="E2742" s="112" t="b">
        <v>1</v>
      </c>
      <c r="F2742" s="112" t="b">
        <v>0</v>
      </c>
      <c r="G2742" s="112" t="b">
        <v>0</v>
      </c>
    </row>
    <row r="2743" spans="1:7" ht="15">
      <c r="A2743" s="112" t="s">
        <v>3161</v>
      </c>
      <c r="B2743" s="112">
        <v>2</v>
      </c>
      <c r="C2743" s="117">
        <v>0.0012434539524277316</v>
      </c>
      <c r="D2743" s="112" t="s">
        <v>3045</v>
      </c>
      <c r="E2743" s="112" t="b">
        <v>0</v>
      </c>
      <c r="F2743" s="112" t="b">
        <v>0</v>
      </c>
      <c r="G2743" s="112" t="b">
        <v>0</v>
      </c>
    </row>
    <row r="2744" spans="1:7" ht="15">
      <c r="A2744" s="112" t="s">
        <v>4013</v>
      </c>
      <c r="B2744" s="112">
        <v>2</v>
      </c>
      <c r="C2744" s="117">
        <v>0.0012434539524277316</v>
      </c>
      <c r="D2744" s="112" t="s">
        <v>3045</v>
      </c>
      <c r="E2744" s="112" t="b">
        <v>0</v>
      </c>
      <c r="F2744" s="112" t="b">
        <v>0</v>
      </c>
      <c r="G2744" s="112" t="b">
        <v>0</v>
      </c>
    </row>
    <row r="2745" spans="1:7" ht="15">
      <c r="A2745" s="112" t="s">
        <v>3681</v>
      </c>
      <c r="B2745" s="112">
        <v>2</v>
      </c>
      <c r="C2745" s="117">
        <v>0.0016028927532205446</v>
      </c>
      <c r="D2745" s="112" t="s">
        <v>3045</v>
      </c>
      <c r="E2745" s="112" t="b">
        <v>0</v>
      </c>
      <c r="F2745" s="112" t="b">
        <v>0</v>
      </c>
      <c r="G2745" s="112" t="b">
        <v>0</v>
      </c>
    </row>
    <row r="2746" spans="1:7" ht="15">
      <c r="A2746" s="112" t="s">
        <v>3562</v>
      </c>
      <c r="B2746" s="112">
        <v>2</v>
      </c>
      <c r="C2746" s="117">
        <v>0.0012434539524277316</v>
      </c>
      <c r="D2746" s="112" t="s">
        <v>3045</v>
      </c>
      <c r="E2746" s="112" t="b">
        <v>0</v>
      </c>
      <c r="F2746" s="112" t="b">
        <v>0</v>
      </c>
      <c r="G2746" s="112" t="b">
        <v>0</v>
      </c>
    </row>
    <row r="2747" spans="1:7" ht="15">
      <c r="A2747" s="112" t="s">
        <v>3262</v>
      </c>
      <c r="B2747" s="112">
        <v>2</v>
      </c>
      <c r="C2747" s="117">
        <v>0.0012434539524277316</v>
      </c>
      <c r="D2747" s="112" t="s">
        <v>3045</v>
      </c>
      <c r="E2747" s="112" t="b">
        <v>1</v>
      </c>
      <c r="F2747" s="112" t="b">
        <v>0</v>
      </c>
      <c r="G2747" s="112" t="b">
        <v>0</v>
      </c>
    </row>
    <row r="2748" spans="1:7" ht="15">
      <c r="A2748" s="112" t="s">
        <v>3696</v>
      </c>
      <c r="B2748" s="112">
        <v>2</v>
      </c>
      <c r="C2748" s="117">
        <v>0.0012434539524277316</v>
      </c>
      <c r="D2748" s="112" t="s">
        <v>3045</v>
      </c>
      <c r="E2748" s="112" t="b">
        <v>0</v>
      </c>
      <c r="F2748" s="112" t="b">
        <v>0</v>
      </c>
      <c r="G2748" s="112" t="b">
        <v>0</v>
      </c>
    </row>
    <row r="2749" spans="1:7" ht="15">
      <c r="A2749" s="112" t="s">
        <v>3345</v>
      </c>
      <c r="B2749" s="112">
        <v>2</v>
      </c>
      <c r="C2749" s="117">
        <v>0.0012434539524277316</v>
      </c>
      <c r="D2749" s="112" t="s">
        <v>3045</v>
      </c>
      <c r="E2749" s="112" t="b">
        <v>0</v>
      </c>
      <c r="F2749" s="112" t="b">
        <v>0</v>
      </c>
      <c r="G2749" s="112" t="b">
        <v>0</v>
      </c>
    </row>
    <row r="2750" spans="1:7" ht="15">
      <c r="A2750" s="112" t="s">
        <v>3368</v>
      </c>
      <c r="B2750" s="112">
        <v>2</v>
      </c>
      <c r="C2750" s="117">
        <v>0.0012434539524277316</v>
      </c>
      <c r="D2750" s="112" t="s">
        <v>3045</v>
      </c>
      <c r="E2750" s="112" t="b">
        <v>0</v>
      </c>
      <c r="F2750" s="112" t="b">
        <v>0</v>
      </c>
      <c r="G2750" s="112" t="b">
        <v>0</v>
      </c>
    </row>
    <row r="2751" spans="1:7" ht="15">
      <c r="A2751" s="112" t="s">
        <v>3695</v>
      </c>
      <c r="B2751" s="112">
        <v>2</v>
      </c>
      <c r="C2751" s="117">
        <v>0.0012434539524277316</v>
      </c>
      <c r="D2751" s="112" t="s">
        <v>3045</v>
      </c>
      <c r="E2751" s="112" t="b">
        <v>0</v>
      </c>
      <c r="F2751" s="112" t="b">
        <v>0</v>
      </c>
      <c r="G2751" s="112" t="b">
        <v>0</v>
      </c>
    </row>
    <row r="2752" spans="1:7" ht="15">
      <c r="A2752" s="112" t="s">
        <v>3339</v>
      </c>
      <c r="B2752" s="112">
        <v>2</v>
      </c>
      <c r="C2752" s="117">
        <v>0.0016028927532205446</v>
      </c>
      <c r="D2752" s="112" t="s">
        <v>3045</v>
      </c>
      <c r="E2752" s="112" t="b">
        <v>0</v>
      </c>
      <c r="F2752" s="112" t="b">
        <v>0</v>
      </c>
      <c r="G2752" s="112" t="b">
        <v>0</v>
      </c>
    </row>
    <row r="2753" spans="1:7" ht="15">
      <c r="A2753" s="112" t="s">
        <v>3410</v>
      </c>
      <c r="B2753" s="112">
        <v>2</v>
      </c>
      <c r="C2753" s="117">
        <v>0.0016028927532205446</v>
      </c>
      <c r="D2753" s="112" t="s">
        <v>3045</v>
      </c>
      <c r="E2753" s="112" t="b">
        <v>0</v>
      </c>
      <c r="F2753" s="112" t="b">
        <v>0</v>
      </c>
      <c r="G2753" s="112" t="b">
        <v>0</v>
      </c>
    </row>
    <row r="2754" spans="1:7" ht="15">
      <c r="A2754" s="112" t="s">
        <v>4136</v>
      </c>
      <c r="B2754" s="112">
        <v>2</v>
      </c>
      <c r="C2754" s="117">
        <v>0.0012434539524277316</v>
      </c>
      <c r="D2754" s="112" t="s">
        <v>3045</v>
      </c>
      <c r="E2754" s="112" t="b">
        <v>0</v>
      </c>
      <c r="F2754" s="112" t="b">
        <v>0</v>
      </c>
      <c r="G2754" s="112" t="b">
        <v>0</v>
      </c>
    </row>
    <row r="2755" spans="1:7" ht="15">
      <c r="A2755" s="112" t="s">
        <v>3160</v>
      </c>
      <c r="B2755" s="112">
        <v>2</v>
      </c>
      <c r="C2755" s="117">
        <v>0.0012434539524277316</v>
      </c>
      <c r="D2755" s="112" t="s">
        <v>3045</v>
      </c>
      <c r="E2755" s="112" t="b">
        <v>0</v>
      </c>
      <c r="F2755" s="112" t="b">
        <v>0</v>
      </c>
      <c r="G2755" s="112" t="b">
        <v>0</v>
      </c>
    </row>
    <row r="2756" spans="1:7" ht="15">
      <c r="A2756" s="112" t="s">
        <v>3166</v>
      </c>
      <c r="B2756" s="112">
        <v>2</v>
      </c>
      <c r="C2756" s="117">
        <v>0.0012434539524277316</v>
      </c>
      <c r="D2756" s="112" t="s">
        <v>3045</v>
      </c>
      <c r="E2756" s="112" t="b">
        <v>0</v>
      </c>
      <c r="F2756" s="112" t="b">
        <v>0</v>
      </c>
      <c r="G2756" s="112" t="b">
        <v>0</v>
      </c>
    </row>
    <row r="2757" spans="1:7" ht="15">
      <c r="A2757" s="112" t="s">
        <v>3277</v>
      </c>
      <c r="B2757" s="112">
        <v>2</v>
      </c>
      <c r="C2757" s="117">
        <v>0.0012434539524277316</v>
      </c>
      <c r="D2757" s="112" t="s">
        <v>3045</v>
      </c>
      <c r="E2757" s="112" t="b">
        <v>0</v>
      </c>
      <c r="F2757" s="112" t="b">
        <v>0</v>
      </c>
      <c r="G2757" s="112" t="b">
        <v>0</v>
      </c>
    </row>
    <row r="2758" spans="1:7" ht="15">
      <c r="A2758" s="112" t="s">
        <v>4397</v>
      </c>
      <c r="B2758" s="112">
        <v>2</v>
      </c>
      <c r="C2758" s="117">
        <v>0.0012434539524277316</v>
      </c>
      <c r="D2758" s="112" t="s">
        <v>3045</v>
      </c>
      <c r="E2758" s="112" t="b">
        <v>1</v>
      </c>
      <c r="F2758" s="112" t="b">
        <v>0</v>
      </c>
      <c r="G2758" s="112" t="b">
        <v>0</v>
      </c>
    </row>
    <row r="2759" spans="1:7" ht="15">
      <c r="A2759" s="112" t="s">
        <v>3583</v>
      </c>
      <c r="B2759" s="112">
        <v>2</v>
      </c>
      <c r="C2759" s="117">
        <v>0.0012434539524277316</v>
      </c>
      <c r="D2759" s="112" t="s">
        <v>3045</v>
      </c>
      <c r="E2759" s="112" t="b">
        <v>0</v>
      </c>
      <c r="F2759" s="112" t="b">
        <v>0</v>
      </c>
      <c r="G2759" s="112" t="b">
        <v>0</v>
      </c>
    </row>
    <row r="2760" spans="1:7" ht="15">
      <c r="A2760" s="112" t="s">
        <v>4398</v>
      </c>
      <c r="B2760" s="112">
        <v>2</v>
      </c>
      <c r="C2760" s="117">
        <v>0.0012434539524277316</v>
      </c>
      <c r="D2760" s="112" t="s">
        <v>3045</v>
      </c>
      <c r="E2760" s="112" t="b">
        <v>0</v>
      </c>
      <c r="F2760" s="112" t="b">
        <v>0</v>
      </c>
      <c r="G2760" s="112" t="b">
        <v>0</v>
      </c>
    </row>
    <row r="2761" spans="1:7" ht="15">
      <c r="A2761" s="112" t="s">
        <v>3821</v>
      </c>
      <c r="B2761" s="112">
        <v>2</v>
      </c>
      <c r="C2761" s="117">
        <v>0.0012434539524277316</v>
      </c>
      <c r="D2761" s="112" t="s">
        <v>3045</v>
      </c>
      <c r="E2761" s="112" t="b">
        <v>1</v>
      </c>
      <c r="F2761" s="112" t="b">
        <v>0</v>
      </c>
      <c r="G2761" s="112" t="b">
        <v>0</v>
      </c>
    </row>
    <row r="2762" spans="1:7" ht="15">
      <c r="A2762" s="112" t="s">
        <v>3896</v>
      </c>
      <c r="B2762" s="112">
        <v>2</v>
      </c>
      <c r="C2762" s="117">
        <v>0.0012434539524277316</v>
      </c>
      <c r="D2762" s="112" t="s">
        <v>3045</v>
      </c>
      <c r="E2762" s="112" t="b">
        <v>0</v>
      </c>
      <c r="F2762" s="112" t="b">
        <v>0</v>
      </c>
      <c r="G2762" s="112" t="b">
        <v>0</v>
      </c>
    </row>
    <row r="2763" spans="1:7" ht="15">
      <c r="A2763" s="112" t="s">
        <v>4399</v>
      </c>
      <c r="B2763" s="112">
        <v>2</v>
      </c>
      <c r="C2763" s="117">
        <v>0.0012434539524277316</v>
      </c>
      <c r="D2763" s="112" t="s">
        <v>3045</v>
      </c>
      <c r="E2763" s="112" t="b">
        <v>0</v>
      </c>
      <c r="F2763" s="112" t="b">
        <v>0</v>
      </c>
      <c r="G2763" s="112" t="b">
        <v>0</v>
      </c>
    </row>
    <row r="2764" spans="1:7" ht="15">
      <c r="A2764" s="112" t="s">
        <v>4400</v>
      </c>
      <c r="B2764" s="112">
        <v>2</v>
      </c>
      <c r="C2764" s="117">
        <v>0.0012434539524277316</v>
      </c>
      <c r="D2764" s="112" t="s">
        <v>3045</v>
      </c>
      <c r="E2764" s="112" t="b">
        <v>1</v>
      </c>
      <c r="F2764" s="112" t="b">
        <v>0</v>
      </c>
      <c r="G2764" s="112" t="b">
        <v>0</v>
      </c>
    </row>
    <row r="2765" spans="1:7" ht="15">
      <c r="A2765" s="112" t="s">
        <v>4401</v>
      </c>
      <c r="B2765" s="112">
        <v>2</v>
      </c>
      <c r="C2765" s="117">
        <v>0.0012434539524277316</v>
      </c>
      <c r="D2765" s="112" t="s">
        <v>3045</v>
      </c>
      <c r="E2765" s="112" t="b">
        <v>0</v>
      </c>
      <c r="F2765" s="112" t="b">
        <v>0</v>
      </c>
      <c r="G2765" s="112" t="b">
        <v>0</v>
      </c>
    </row>
    <row r="2766" spans="1:7" ht="15">
      <c r="A2766" s="112" t="s">
        <v>4402</v>
      </c>
      <c r="B2766" s="112">
        <v>2</v>
      </c>
      <c r="C2766" s="117">
        <v>0.0012434539524277316</v>
      </c>
      <c r="D2766" s="112" t="s">
        <v>3045</v>
      </c>
      <c r="E2766" s="112" t="b">
        <v>0</v>
      </c>
      <c r="F2766" s="112" t="b">
        <v>0</v>
      </c>
      <c r="G2766" s="112" t="b">
        <v>0</v>
      </c>
    </row>
    <row r="2767" spans="1:7" ht="15">
      <c r="A2767" s="112" t="s">
        <v>4403</v>
      </c>
      <c r="B2767" s="112">
        <v>2</v>
      </c>
      <c r="C2767" s="117">
        <v>0.0012434539524277316</v>
      </c>
      <c r="D2767" s="112" t="s">
        <v>3045</v>
      </c>
      <c r="E2767" s="112" t="b">
        <v>0</v>
      </c>
      <c r="F2767" s="112" t="b">
        <v>0</v>
      </c>
      <c r="G2767" s="112" t="b">
        <v>0</v>
      </c>
    </row>
    <row r="2768" spans="1:7" ht="15">
      <c r="A2768" s="112" t="s">
        <v>4404</v>
      </c>
      <c r="B2768" s="112">
        <v>2</v>
      </c>
      <c r="C2768" s="117">
        <v>0.0012434539524277316</v>
      </c>
      <c r="D2768" s="112" t="s">
        <v>3045</v>
      </c>
      <c r="E2768" s="112" t="b">
        <v>0</v>
      </c>
      <c r="F2768" s="112" t="b">
        <v>0</v>
      </c>
      <c r="G2768" s="112" t="b">
        <v>0</v>
      </c>
    </row>
    <row r="2769" spans="1:7" ht="15">
      <c r="A2769" s="112" t="s">
        <v>3578</v>
      </c>
      <c r="B2769" s="112">
        <v>2</v>
      </c>
      <c r="C2769" s="117">
        <v>0.0012434539524277316</v>
      </c>
      <c r="D2769" s="112" t="s">
        <v>3045</v>
      </c>
      <c r="E2769" s="112" t="b">
        <v>0</v>
      </c>
      <c r="F2769" s="112" t="b">
        <v>1</v>
      </c>
      <c r="G2769" s="112" t="b">
        <v>0</v>
      </c>
    </row>
    <row r="2770" spans="1:7" ht="15">
      <c r="A2770" s="112" t="s">
        <v>3437</v>
      </c>
      <c r="B2770" s="112">
        <v>2</v>
      </c>
      <c r="C2770" s="117">
        <v>0.0012434539524277316</v>
      </c>
      <c r="D2770" s="112" t="s">
        <v>3045</v>
      </c>
      <c r="E2770" s="112" t="b">
        <v>0</v>
      </c>
      <c r="F2770" s="112" t="b">
        <v>1</v>
      </c>
      <c r="G2770" s="112" t="b">
        <v>0</v>
      </c>
    </row>
    <row r="2771" spans="1:7" ht="15">
      <c r="A2771" s="112" t="s">
        <v>3273</v>
      </c>
      <c r="B2771" s="112">
        <v>2</v>
      </c>
      <c r="C2771" s="117">
        <v>0.0012434539524277316</v>
      </c>
      <c r="D2771" s="112" t="s">
        <v>3045</v>
      </c>
      <c r="E2771" s="112" t="b">
        <v>0</v>
      </c>
      <c r="F2771" s="112" t="b">
        <v>0</v>
      </c>
      <c r="G2771" s="112" t="b">
        <v>0</v>
      </c>
    </row>
    <row r="2772" spans="1:7" ht="15">
      <c r="A2772" s="112" t="s">
        <v>4405</v>
      </c>
      <c r="B2772" s="112">
        <v>2</v>
      </c>
      <c r="C2772" s="117">
        <v>0.0012434539524277316</v>
      </c>
      <c r="D2772" s="112" t="s">
        <v>3045</v>
      </c>
      <c r="E2772" s="112" t="b">
        <v>0</v>
      </c>
      <c r="F2772" s="112" t="b">
        <v>0</v>
      </c>
      <c r="G2772" s="112" t="b">
        <v>0</v>
      </c>
    </row>
    <row r="2773" spans="1:7" ht="15">
      <c r="A2773" s="112" t="s">
        <v>4406</v>
      </c>
      <c r="B2773" s="112">
        <v>2</v>
      </c>
      <c r="C2773" s="117">
        <v>0.0012434539524277316</v>
      </c>
      <c r="D2773" s="112" t="s">
        <v>3045</v>
      </c>
      <c r="E2773" s="112" t="b">
        <v>0</v>
      </c>
      <c r="F2773" s="112" t="b">
        <v>0</v>
      </c>
      <c r="G2773" s="112" t="b">
        <v>0</v>
      </c>
    </row>
    <row r="2774" spans="1:7" ht="15">
      <c r="A2774" s="112" t="s">
        <v>3338</v>
      </c>
      <c r="B2774" s="112">
        <v>2</v>
      </c>
      <c r="C2774" s="117">
        <v>0.0016028927532205446</v>
      </c>
      <c r="D2774" s="112" t="s">
        <v>3045</v>
      </c>
      <c r="E2774" s="112" t="b">
        <v>0</v>
      </c>
      <c r="F2774" s="112" t="b">
        <v>0</v>
      </c>
      <c r="G2774" s="112" t="b">
        <v>0</v>
      </c>
    </row>
    <row r="2775" spans="1:7" ht="15">
      <c r="A2775" s="112" t="s">
        <v>3723</v>
      </c>
      <c r="B2775" s="112">
        <v>2</v>
      </c>
      <c r="C2775" s="117">
        <v>0.0016028927532205446</v>
      </c>
      <c r="D2775" s="112" t="s">
        <v>3045</v>
      </c>
      <c r="E2775" s="112" t="b">
        <v>0</v>
      </c>
      <c r="F2775" s="112" t="b">
        <v>0</v>
      </c>
      <c r="G2775" s="112" t="b">
        <v>0</v>
      </c>
    </row>
    <row r="2776" spans="1:7" ht="15">
      <c r="A2776" s="112" t="s">
        <v>3724</v>
      </c>
      <c r="B2776" s="112">
        <v>2</v>
      </c>
      <c r="C2776" s="117">
        <v>0.0016028927532205446</v>
      </c>
      <c r="D2776" s="112" t="s">
        <v>3045</v>
      </c>
      <c r="E2776" s="112" t="b">
        <v>0</v>
      </c>
      <c r="F2776" s="112" t="b">
        <v>0</v>
      </c>
      <c r="G2776" s="112" t="b">
        <v>0</v>
      </c>
    </row>
    <row r="2777" spans="1:7" ht="15">
      <c r="A2777" s="112" t="s">
        <v>3212</v>
      </c>
      <c r="B2777" s="112">
        <v>2</v>
      </c>
      <c r="C2777" s="117">
        <v>0.0012434539524277316</v>
      </c>
      <c r="D2777" s="112" t="s">
        <v>3045</v>
      </c>
      <c r="E2777" s="112" t="b">
        <v>0</v>
      </c>
      <c r="F2777" s="112" t="b">
        <v>0</v>
      </c>
      <c r="G2777" s="112" t="b">
        <v>0</v>
      </c>
    </row>
    <row r="2778" spans="1:7" ht="15">
      <c r="A2778" s="112" t="s">
        <v>3526</v>
      </c>
      <c r="B2778" s="112">
        <v>2</v>
      </c>
      <c r="C2778" s="117">
        <v>0.0016028927532205446</v>
      </c>
      <c r="D2778" s="112" t="s">
        <v>3045</v>
      </c>
      <c r="E2778" s="112" t="b">
        <v>0</v>
      </c>
      <c r="F2778" s="112" t="b">
        <v>0</v>
      </c>
      <c r="G2778" s="112" t="b">
        <v>0</v>
      </c>
    </row>
    <row r="2779" spans="1:7" ht="15">
      <c r="A2779" s="112" t="s">
        <v>3300</v>
      </c>
      <c r="B2779" s="112">
        <v>2</v>
      </c>
      <c r="C2779" s="117">
        <v>0.0012434539524277316</v>
      </c>
      <c r="D2779" s="112" t="s">
        <v>3045</v>
      </c>
      <c r="E2779" s="112" t="b">
        <v>0</v>
      </c>
      <c r="F2779" s="112" t="b">
        <v>0</v>
      </c>
      <c r="G2779" s="112" t="b">
        <v>0</v>
      </c>
    </row>
    <row r="2780" spans="1:7" ht="15">
      <c r="A2780" s="112" t="s">
        <v>3194</v>
      </c>
      <c r="B2780" s="112">
        <v>2</v>
      </c>
      <c r="C2780" s="117">
        <v>0.0016028927532205446</v>
      </c>
      <c r="D2780" s="112" t="s">
        <v>3045</v>
      </c>
      <c r="E2780" s="112" t="b">
        <v>0</v>
      </c>
      <c r="F2780" s="112" t="b">
        <v>0</v>
      </c>
      <c r="G2780" s="112" t="b">
        <v>0</v>
      </c>
    </row>
    <row r="2781" spans="1:7" ht="15">
      <c r="A2781" s="112" t="s">
        <v>3694</v>
      </c>
      <c r="B2781" s="112">
        <v>2</v>
      </c>
      <c r="C2781" s="117">
        <v>0.0016028927532205446</v>
      </c>
      <c r="D2781" s="112" t="s">
        <v>3045</v>
      </c>
      <c r="E2781" s="112" t="b">
        <v>0</v>
      </c>
      <c r="F2781" s="112" t="b">
        <v>0</v>
      </c>
      <c r="G2781" s="112" t="b">
        <v>0</v>
      </c>
    </row>
    <row r="2782" spans="1:7" ht="15">
      <c r="A2782" s="112" t="s">
        <v>3516</v>
      </c>
      <c r="B2782" s="112">
        <v>2</v>
      </c>
      <c r="C2782" s="117">
        <v>0.0016028927532205446</v>
      </c>
      <c r="D2782" s="112" t="s">
        <v>3045</v>
      </c>
      <c r="E2782" s="112" t="b">
        <v>0</v>
      </c>
      <c r="F2782" s="112" t="b">
        <v>0</v>
      </c>
      <c r="G2782" s="112" t="b">
        <v>0</v>
      </c>
    </row>
    <row r="2783" spans="1:7" ht="15">
      <c r="A2783" s="112" t="s">
        <v>3835</v>
      </c>
      <c r="B2783" s="112">
        <v>2</v>
      </c>
      <c r="C2783" s="117">
        <v>0.0012434539524277316</v>
      </c>
      <c r="D2783" s="112" t="s">
        <v>3045</v>
      </c>
      <c r="E2783" s="112" t="b">
        <v>0</v>
      </c>
      <c r="F2783" s="112" t="b">
        <v>0</v>
      </c>
      <c r="G2783" s="112" t="b">
        <v>0</v>
      </c>
    </row>
    <row r="2784" spans="1:7" ht="15">
      <c r="A2784" s="112" t="s">
        <v>4368</v>
      </c>
      <c r="B2784" s="112">
        <v>2</v>
      </c>
      <c r="C2784" s="117">
        <v>0.0016028927532205446</v>
      </c>
      <c r="D2784" s="112" t="s">
        <v>3045</v>
      </c>
      <c r="E2784" s="112" t="b">
        <v>0</v>
      </c>
      <c r="F2784" s="112" t="b">
        <v>0</v>
      </c>
      <c r="G2784" s="112" t="b">
        <v>0</v>
      </c>
    </row>
    <row r="2785" spans="1:7" ht="15">
      <c r="A2785" s="112" t="s">
        <v>4369</v>
      </c>
      <c r="B2785" s="112">
        <v>2</v>
      </c>
      <c r="C2785" s="117">
        <v>0.0016028927532205446</v>
      </c>
      <c r="D2785" s="112" t="s">
        <v>3045</v>
      </c>
      <c r="E2785" s="112" t="b">
        <v>0</v>
      </c>
      <c r="F2785" s="112" t="b">
        <v>0</v>
      </c>
      <c r="G2785" s="112" t="b">
        <v>0</v>
      </c>
    </row>
    <row r="2786" spans="1:7" ht="15">
      <c r="A2786" s="112" t="s">
        <v>4370</v>
      </c>
      <c r="B2786" s="112">
        <v>2</v>
      </c>
      <c r="C2786" s="117">
        <v>0.0016028927532205446</v>
      </c>
      <c r="D2786" s="112" t="s">
        <v>3045</v>
      </c>
      <c r="E2786" s="112" t="b">
        <v>0</v>
      </c>
      <c r="F2786" s="112" t="b">
        <v>0</v>
      </c>
      <c r="G2786" s="112" t="b">
        <v>0</v>
      </c>
    </row>
    <row r="2787" spans="1:7" ht="15">
      <c r="A2787" s="112" t="s">
        <v>4372</v>
      </c>
      <c r="B2787" s="112">
        <v>2</v>
      </c>
      <c r="C2787" s="117">
        <v>0.0016028927532205446</v>
      </c>
      <c r="D2787" s="112" t="s">
        <v>3045</v>
      </c>
      <c r="E2787" s="112" t="b">
        <v>0</v>
      </c>
      <c r="F2787" s="112" t="b">
        <v>0</v>
      </c>
      <c r="G2787" s="112" t="b">
        <v>0</v>
      </c>
    </row>
    <row r="2788" spans="1:7" ht="15">
      <c r="A2788" s="112" t="s">
        <v>3689</v>
      </c>
      <c r="B2788" s="112">
        <v>2</v>
      </c>
      <c r="C2788" s="117">
        <v>0.0016028927532205446</v>
      </c>
      <c r="D2788" s="112" t="s">
        <v>3045</v>
      </c>
      <c r="E2788" s="112" t="b">
        <v>0</v>
      </c>
      <c r="F2788" s="112" t="b">
        <v>0</v>
      </c>
      <c r="G2788" s="112" t="b">
        <v>0</v>
      </c>
    </row>
    <row r="2789" spans="1:7" ht="15">
      <c r="A2789" s="112" t="s">
        <v>4373</v>
      </c>
      <c r="B2789" s="112">
        <v>2</v>
      </c>
      <c r="C2789" s="117">
        <v>0.0016028927532205446</v>
      </c>
      <c r="D2789" s="112" t="s">
        <v>3045</v>
      </c>
      <c r="E2789" s="112" t="b">
        <v>0</v>
      </c>
      <c r="F2789" s="112" t="b">
        <v>0</v>
      </c>
      <c r="G2789" s="112" t="b">
        <v>0</v>
      </c>
    </row>
    <row r="2790" spans="1:7" ht="15">
      <c r="A2790" s="112" t="s">
        <v>3779</v>
      </c>
      <c r="B2790" s="112">
        <v>2</v>
      </c>
      <c r="C2790" s="117">
        <v>0.0012434539524277316</v>
      </c>
      <c r="D2790" s="112" t="s">
        <v>3045</v>
      </c>
      <c r="E2790" s="112" t="b">
        <v>0</v>
      </c>
      <c r="F2790" s="112" t="b">
        <v>0</v>
      </c>
      <c r="G2790" s="112" t="b">
        <v>0</v>
      </c>
    </row>
    <row r="2791" spans="1:7" ht="15">
      <c r="A2791" s="112" t="s">
        <v>3666</v>
      </c>
      <c r="B2791" s="112">
        <v>2</v>
      </c>
      <c r="C2791" s="117">
        <v>0.0016028927532205446</v>
      </c>
      <c r="D2791" s="112" t="s">
        <v>3045</v>
      </c>
      <c r="E2791" s="112" t="b">
        <v>0</v>
      </c>
      <c r="F2791" s="112" t="b">
        <v>0</v>
      </c>
      <c r="G2791" s="112" t="b">
        <v>0</v>
      </c>
    </row>
    <row r="2792" spans="1:7" ht="15">
      <c r="A2792" s="112" t="s">
        <v>4375</v>
      </c>
      <c r="B2792" s="112">
        <v>2</v>
      </c>
      <c r="C2792" s="117">
        <v>0.0016028927532205446</v>
      </c>
      <c r="D2792" s="112" t="s">
        <v>3045</v>
      </c>
      <c r="E2792" s="112" t="b">
        <v>0</v>
      </c>
      <c r="F2792" s="112" t="b">
        <v>0</v>
      </c>
      <c r="G2792" s="112" t="b">
        <v>0</v>
      </c>
    </row>
    <row r="2793" spans="1:7" ht="15">
      <c r="A2793" s="112" t="s">
        <v>3690</v>
      </c>
      <c r="B2793" s="112">
        <v>2</v>
      </c>
      <c r="C2793" s="117">
        <v>0.0016028927532205446</v>
      </c>
      <c r="D2793" s="112" t="s">
        <v>3045</v>
      </c>
      <c r="E2793" s="112" t="b">
        <v>0</v>
      </c>
      <c r="F2793" s="112" t="b">
        <v>0</v>
      </c>
      <c r="G2793" s="112" t="b">
        <v>0</v>
      </c>
    </row>
    <row r="2794" spans="1:7" ht="15">
      <c r="A2794" s="112" t="s">
        <v>4376</v>
      </c>
      <c r="B2794" s="112">
        <v>2</v>
      </c>
      <c r="C2794" s="117">
        <v>0.0016028927532205446</v>
      </c>
      <c r="D2794" s="112" t="s">
        <v>3045</v>
      </c>
      <c r="E2794" s="112" t="b">
        <v>0</v>
      </c>
      <c r="F2794" s="112" t="b">
        <v>0</v>
      </c>
      <c r="G2794" s="112" t="b">
        <v>0</v>
      </c>
    </row>
    <row r="2795" spans="1:7" ht="15">
      <c r="A2795" s="112" t="s">
        <v>4377</v>
      </c>
      <c r="B2795" s="112">
        <v>2</v>
      </c>
      <c r="C2795" s="117">
        <v>0.0016028927532205446</v>
      </c>
      <c r="D2795" s="112" t="s">
        <v>3045</v>
      </c>
      <c r="E2795" s="112" t="b">
        <v>0</v>
      </c>
      <c r="F2795" s="112" t="b">
        <v>0</v>
      </c>
      <c r="G2795" s="112" t="b">
        <v>0</v>
      </c>
    </row>
    <row r="2796" spans="1:7" ht="15">
      <c r="A2796" s="112" t="s">
        <v>4378</v>
      </c>
      <c r="B2796" s="112">
        <v>2</v>
      </c>
      <c r="C2796" s="117">
        <v>0.0016028927532205446</v>
      </c>
      <c r="D2796" s="112" t="s">
        <v>3045</v>
      </c>
      <c r="E2796" s="112" t="b">
        <v>0</v>
      </c>
      <c r="F2796" s="112" t="b">
        <v>0</v>
      </c>
      <c r="G2796" s="112" t="b">
        <v>0</v>
      </c>
    </row>
    <row r="2797" spans="1:7" ht="15">
      <c r="A2797" s="112" t="s">
        <v>3892</v>
      </c>
      <c r="B2797" s="112">
        <v>2</v>
      </c>
      <c r="C2797" s="117">
        <v>0.0016028927532205446</v>
      </c>
      <c r="D2797" s="112" t="s">
        <v>3045</v>
      </c>
      <c r="E2797" s="112" t="b">
        <v>0</v>
      </c>
      <c r="F2797" s="112" t="b">
        <v>0</v>
      </c>
      <c r="G2797" s="112" t="b">
        <v>0</v>
      </c>
    </row>
    <row r="2798" spans="1:7" ht="15">
      <c r="A2798" s="112" t="s">
        <v>4379</v>
      </c>
      <c r="B2798" s="112">
        <v>2</v>
      </c>
      <c r="C2798" s="117">
        <v>0.0016028927532205446</v>
      </c>
      <c r="D2798" s="112" t="s">
        <v>3045</v>
      </c>
      <c r="E2798" s="112" t="b">
        <v>0</v>
      </c>
      <c r="F2798" s="112" t="b">
        <v>0</v>
      </c>
      <c r="G2798" s="112" t="b">
        <v>0</v>
      </c>
    </row>
    <row r="2799" spans="1:7" ht="15">
      <c r="A2799" s="112" t="s">
        <v>3894</v>
      </c>
      <c r="B2799" s="112">
        <v>2</v>
      </c>
      <c r="C2799" s="117">
        <v>0.0016028927532205446</v>
      </c>
      <c r="D2799" s="112" t="s">
        <v>3045</v>
      </c>
      <c r="E2799" s="112" t="b">
        <v>0</v>
      </c>
      <c r="F2799" s="112" t="b">
        <v>0</v>
      </c>
      <c r="G2799" s="112" t="b">
        <v>0</v>
      </c>
    </row>
    <row r="2800" spans="1:7" ht="15">
      <c r="A2800" s="112" t="s">
        <v>4383</v>
      </c>
      <c r="B2800" s="112">
        <v>2</v>
      </c>
      <c r="C2800" s="117">
        <v>0.0016028927532205446</v>
      </c>
      <c r="D2800" s="112" t="s">
        <v>3045</v>
      </c>
      <c r="E2800" s="112" t="b">
        <v>0</v>
      </c>
      <c r="F2800" s="112" t="b">
        <v>0</v>
      </c>
      <c r="G2800" s="112" t="b">
        <v>0</v>
      </c>
    </row>
    <row r="2801" spans="1:7" ht="15">
      <c r="A2801" s="112" t="s">
        <v>4384</v>
      </c>
      <c r="B2801" s="112">
        <v>2</v>
      </c>
      <c r="C2801" s="117">
        <v>0.0016028927532205446</v>
      </c>
      <c r="D2801" s="112" t="s">
        <v>3045</v>
      </c>
      <c r="E2801" s="112" t="b">
        <v>0</v>
      </c>
      <c r="F2801" s="112" t="b">
        <v>0</v>
      </c>
      <c r="G2801" s="112" t="b">
        <v>0</v>
      </c>
    </row>
    <row r="2802" spans="1:7" ht="15">
      <c r="A2802" s="112" t="s">
        <v>4387</v>
      </c>
      <c r="B2802" s="112">
        <v>2</v>
      </c>
      <c r="C2802" s="117">
        <v>0.0016028927532205446</v>
      </c>
      <c r="D2802" s="112" t="s">
        <v>3045</v>
      </c>
      <c r="E2802" s="112" t="b">
        <v>0</v>
      </c>
      <c r="F2802" s="112" t="b">
        <v>0</v>
      </c>
      <c r="G2802" s="112" t="b">
        <v>0</v>
      </c>
    </row>
    <row r="2803" spans="1:7" ht="15">
      <c r="A2803" s="112" t="s">
        <v>4388</v>
      </c>
      <c r="B2803" s="112">
        <v>2</v>
      </c>
      <c r="C2803" s="117">
        <v>0.0016028927532205446</v>
      </c>
      <c r="D2803" s="112" t="s">
        <v>3045</v>
      </c>
      <c r="E2803" s="112" t="b">
        <v>0</v>
      </c>
      <c r="F2803" s="112" t="b">
        <v>0</v>
      </c>
      <c r="G2803" s="112" t="b">
        <v>0</v>
      </c>
    </row>
    <row r="2804" spans="1:7" ht="15">
      <c r="A2804" s="112" t="s">
        <v>4390</v>
      </c>
      <c r="B2804" s="112">
        <v>2</v>
      </c>
      <c r="C2804" s="117">
        <v>0.0016028927532205446</v>
      </c>
      <c r="D2804" s="112" t="s">
        <v>3045</v>
      </c>
      <c r="E2804" s="112" t="b">
        <v>0</v>
      </c>
      <c r="F2804" s="112" t="b">
        <v>0</v>
      </c>
      <c r="G2804" s="112" t="b">
        <v>0</v>
      </c>
    </row>
    <row r="2805" spans="1:7" ht="15">
      <c r="A2805" s="112" t="s">
        <v>3895</v>
      </c>
      <c r="B2805" s="112">
        <v>2</v>
      </c>
      <c r="C2805" s="117">
        <v>0.0016028927532205446</v>
      </c>
      <c r="D2805" s="112" t="s">
        <v>3045</v>
      </c>
      <c r="E2805" s="112" t="b">
        <v>0</v>
      </c>
      <c r="F2805" s="112" t="b">
        <v>0</v>
      </c>
      <c r="G2805" s="112" t="b">
        <v>0</v>
      </c>
    </row>
    <row r="2806" spans="1:7" ht="15">
      <c r="A2806" s="112" t="s">
        <v>4391</v>
      </c>
      <c r="B2806" s="112">
        <v>2</v>
      </c>
      <c r="C2806" s="117">
        <v>0.0016028927532205446</v>
      </c>
      <c r="D2806" s="112" t="s">
        <v>3045</v>
      </c>
      <c r="E2806" s="112" t="b">
        <v>0</v>
      </c>
      <c r="F2806" s="112" t="b">
        <v>0</v>
      </c>
      <c r="G2806" s="112" t="b">
        <v>0</v>
      </c>
    </row>
    <row r="2807" spans="1:7" ht="15">
      <c r="A2807" s="112" t="s">
        <v>4393</v>
      </c>
      <c r="B2807" s="112">
        <v>2</v>
      </c>
      <c r="C2807" s="117">
        <v>0.0016028927532205446</v>
      </c>
      <c r="D2807" s="112" t="s">
        <v>3045</v>
      </c>
      <c r="E2807" s="112" t="b">
        <v>0</v>
      </c>
      <c r="F2807" s="112" t="b">
        <v>0</v>
      </c>
      <c r="G2807" s="112" t="b">
        <v>0</v>
      </c>
    </row>
    <row r="2808" spans="1:7" ht="15">
      <c r="A2808" s="112" t="s">
        <v>4394</v>
      </c>
      <c r="B2808" s="112">
        <v>2</v>
      </c>
      <c r="C2808" s="117">
        <v>0.0016028927532205446</v>
      </c>
      <c r="D2808" s="112" t="s">
        <v>3045</v>
      </c>
      <c r="E2808" s="112" t="b">
        <v>0</v>
      </c>
      <c r="F2808" s="112" t="b">
        <v>0</v>
      </c>
      <c r="G2808" s="112" t="b">
        <v>0</v>
      </c>
    </row>
    <row r="2809" spans="1:7" ht="15">
      <c r="A2809" s="112" t="s">
        <v>3615</v>
      </c>
      <c r="B2809" s="112">
        <v>2</v>
      </c>
      <c r="C2809" s="117">
        <v>0.0016028927532205446</v>
      </c>
      <c r="D2809" s="112" t="s">
        <v>3045</v>
      </c>
      <c r="E2809" s="112" t="b">
        <v>0</v>
      </c>
      <c r="F2809" s="112" t="b">
        <v>0</v>
      </c>
      <c r="G2809" s="112" t="b">
        <v>0</v>
      </c>
    </row>
    <row r="2810" spans="1:7" ht="15">
      <c r="A2810" s="112" t="s">
        <v>3444</v>
      </c>
      <c r="B2810" s="112">
        <v>2</v>
      </c>
      <c r="C2810" s="117">
        <v>0.0012434539524277316</v>
      </c>
      <c r="D2810" s="112" t="s">
        <v>3045</v>
      </c>
      <c r="E2810" s="112" t="b">
        <v>0</v>
      </c>
      <c r="F2810" s="112" t="b">
        <v>0</v>
      </c>
      <c r="G2810" s="112" t="b">
        <v>0</v>
      </c>
    </row>
    <row r="2811" spans="1:7" ht="15">
      <c r="A2811" s="112" t="s">
        <v>3264</v>
      </c>
      <c r="B2811" s="112">
        <v>2</v>
      </c>
      <c r="C2811" s="117">
        <v>0.0016028927532205446</v>
      </c>
      <c r="D2811" s="112" t="s">
        <v>3045</v>
      </c>
      <c r="E2811" s="112" t="b">
        <v>0</v>
      </c>
      <c r="F2811" s="112" t="b">
        <v>0</v>
      </c>
      <c r="G2811" s="112" t="b">
        <v>0</v>
      </c>
    </row>
    <row r="2812" spans="1:7" ht="15">
      <c r="A2812" s="112" t="s">
        <v>4129</v>
      </c>
      <c r="B2812" s="112">
        <v>2</v>
      </c>
      <c r="C2812" s="117">
        <v>0.0016028927532205446</v>
      </c>
      <c r="D2812" s="112" t="s">
        <v>3045</v>
      </c>
      <c r="E2812" s="112" t="b">
        <v>0</v>
      </c>
      <c r="F2812" s="112" t="b">
        <v>0</v>
      </c>
      <c r="G2812" s="112" t="b">
        <v>0</v>
      </c>
    </row>
    <row r="2813" spans="1:7" ht="15">
      <c r="A2813" s="112" t="s">
        <v>4130</v>
      </c>
      <c r="B2813" s="112">
        <v>2</v>
      </c>
      <c r="C2813" s="117">
        <v>0.0016028927532205446</v>
      </c>
      <c r="D2813" s="112" t="s">
        <v>3045</v>
      </c>
      <c r="E2813" s="112" t="b">
        <v>0</v>
      </c>
      <c r="F2813" s="112" t="b">
        <v>0</v>
      </c>
      <c r="G2813" s="112" t="b">
        <v>0</v>
      </c>
    </row>
    <row r="2814" spans="1:7" ht="15">
      <c r="A2814" s="112" t="s">
        <v>3777</v>
      </c>
      <c r="B2814" s="112">
        <v>2</v>
      </c>
      <c r="C2814" s="117">
        <v>0.0016028927532205446</v>
      </c>
      <c r="D2814" s="112" t="s">
        <v>3045</v>
      </c>
      <c r="E2814" s="112" t="b">
        <v>0</v>
      </c>
      <c r="F2814" s="112" t="b">
        <v>0</v>
      </c>
      <c r="G2814" s="112" t="b">
        <v>0</v>
      </c>
    </row>
    <row r="2815" spans="1:7" ht="15">
      <c r="A2815" s="112" t="s">
        <v>3083</v>
      </c>
      <c r="B2815" s="112">
        <v>53</v>
      </c>
      <c r="C2815" s="117">
        <v>0.031909179540382006</v>
      </c>
      <c r="D2815" s="112" t="s">
        <v>3046</v>
      </c>
      <c r="E2815" s="112" t="b">
        <v>0</v>
      </c>
      <c r="F2815" s="112" t="b">
        <v>0</v>
      </c>
      <c r="G2815" s="112" t="b">
        <v>0</v>
      </c>
    </row>
    <row r="2816" spans="1:7" ht="15">
      <c r="A2816" s="112" t="s">
        <v>3078</v>
      </c>
      <c r="B2816" s="112">
        <v>28</v>
      </c>
      <c r="C2816" s="117">
        <v>0.001976270079999804</v>
      </c>
      <c r="D2816" s="112" t="s">
        <v>3046</v>
      </c>
      <c r="E2816" s="112" t="b">
        <v>1</v>
      </c>
      <c r="F2816" s="112" t="b">
        <v>0</v>
      </c>
      <c r="G2816" s="112" t="b">
        <v>0</v>
      </c>
    </row>
    <row r="2817" spans="1:7" ht="15">
      <c r="A2817" s="112" t="s">
        <v>3082</v>
      </c>
      <c r="B2817" s="112">
        <v>27</v>
      </c>
      <c r="C2817" s="117">
        <v>0.003373345888424098</v>
      </c>
      <c r="D2817" s="112" t="s">
        <v>3046</v>
      </c>
      <c r="E2817" s="112" t="b">
        <v>0</v>
      </c>
      <c r="F2817" s="112" t="b">
        <v>0</v>
      </c>
      <c r="G2817" s="112" t="b">
        <v>0</v>
      </c>
    </row>
    <row r="2818" spans="1:7" ht="15">
      <c r="A2818" s="112" t="s">
        <v>3079</v>
      </c>
      <c r="B2818" s="112">
        <v>24</v>
      </c>
      <c r="C2818" s="117">
        <v>0.0029985296785991983</v>
      </c>
      <c r="D2818" s="112" t="s">
        <v>3046</v>
      </c>
      <c r="E2818" s="112" t="b">
        <v>0</v>
      </c>
      <c r="F2818" s="112" t="b">
        <v>0</v>
      </c>
      <c r="G2818" s="112" t="b">
        <v>0</v>
      </c>
    </row>
    <row r="2819" spans="1:7" ht="15">
      <c r="A2819" s="112" t="s">
        <v>3081</v>
      </c>
      <c r="B2819" s="112">
        <v>22</v>
      </c>
      <c r="C2819" s="117">
        <v>0.0076293246969424385</v>
      </c>
      <c r="D2819" s="112" t="s">
        <v>3046</v>
      </c>
      <c r="E2819" s="112" t="b">
        <v>0</v>
      </c>
      <c r="F2819" s="112" t="b">
        <v>0</v>
      </c>
      <c r="G2819" s="112" t="b">
        <v>0</v>
      </c>
    </row>
    <row r="2820" spans="1:7" ht="15">
      <c r="A2820" s="112" t="s">
        <v>3090</v>
      </c>
      <c r="B2820" s="112">
        <v>14</v>
      </c>
      <c r="C2820" s="117">
        <v>0.004214419939295737</v>
      </c>
      <c r="D2820" s="112" t="s">
        <v>3046</v>
      </c>
      <c r="E2820" s="112" t="b">
        <v>0</v>
      </c>
      <c r="F2820" s="112" t="b">
        <v>0</v>
      </c>
      <c r="G2820" s="112" t="b">
        <v>0</v>
      </c>
    </row>
    <row r="2821" spans="1:7" ht="15">
      <c r="A2821" s="112" t="s">
        <v>3086</v>
      </c>
      <c r="B2821" s="112">
        <v>13</v>
      </c>
      <c r="C2821" s="117">
        <v>0.003913389943631756</v>
      </c>
      <c r="D2821" s="112" t="s">
        <v>3046</v>
      </c>
      <c r="E2821" s="112" t="b">
        <v>0</v>
      </c>
      <c r="F2821" s="112" t="b">
        <v>0</v>
      </c>
      <c r="G2821" s="112" t="b">
        <v>0</v>
      </c>
    </row>
    <row r="2822" spans="1:7" ht="15">
      <c r="A2822" s="112" t="s">
        <v>3102</v>
      </c>
      <c r="B2822" s="112">
        <v>13</v>
      </c>
      <c r="C2822" s="117">
        <v>0.013</v>
      </c>
      <c r="D2822" s="112" t="s">
        <v>3046</v>
      </c>
      <c r="E2822" s="112" t="b">
        <v>0</v>
      </c>
      <c r="F2822" s="112" t="b">
        <v>0</v>
      </c>
      <c r="G2822" s="112" t="b">
        <v>0</v>
      </c>
    </row>
    <row r="2823" spans="1:7" ht="15">
      <c r="A2823" s="112" t="s">
        <v>3088</v>
      </c>
      <c r="B2823" s="112">
        <v>11</v>
      </c>
      <c r="C2823" s="117">
        <v>0.003311329952303793</v>
      </c>
      <c r="D2823" s="112" t="s">
        <v>3046</v>
      </c>
      <c r="E2823" s="112" t="b">
        <v>0</v>
      </c>
      <c r="F2823" s="112" t="b">
        <v>0</v>
      </c>
      <c r="G2823" s="112" t="b">
        <v>0</v>
      </c>
    </row>
    <row r="2824" spans="1:7" ht="15">
      <c r="A2824" s="112" t="s">
        <v>3085</v>
      </c>
      <c r="B2824" s="112">
        <v>10</v>
      </c>
      <c r="C2824" s="117">
        <v>0.0034678748622465633</v>
      </c>
      <c r="D2824" s="112" t="s">
        <v>3046</v>
      </c>
      <c r="E2824" s="112" t="b">
        <v>0</v>
      </c>
      <c r="F2824" s="112" t="b">
        <v>0</v>
      </c>
      <c r="G2824" s="112" t="b">
        <v>0</v>
      </c>
    </row>
    <row r="2825" spans="1:7" ht="15">
      <c r="A2825" s="112" t="s">
        <v>3087</v>
      </c>
      <c r="B2825" s="112">
        <v>10</v>
      </c>
      <c r="C2825" s="117">
        <v>0.0034678748622465633</v>
      </c>
      <c r="D2825" s="112" t="s">
        <v>3046</v>
      </c>
      <c r="E2825" s="112" t="b">
        <v>0</v>
      </c>
      <c r="F2825" s="112" t="b">
        <v>0</v>
      </c>
      <c r="G2825" s="112" t="b">
        <v>0</v>
      </c>
    </row>
    <row r="2826" spans="1:7" ht="15">
      <c r="A2826" s="112" t="s">
        <v>3080</v>
      </c>
      <c r="B2826" s="112">
        <v>9</v>
      </c>
      <c r="C2826" s="117">
        <v>0.003581460078048338</v>
      </c>
      <c r="D2826" s="112" t="s">
        <v>3046</v>
      </c>
      <c r="E2826" s="112" t="b">
        <v>0</v>
      </c>
      <c r="F2826" s="112" t="b">
        <v>0</v>
      </c>
      <c r="G2826" s="112" t="b">
        <v>0</v>
      </c>
    </row>
    <row r="2827" spans="1:7" ht="15">
      <c r="A2827" s="112" t="s">
        <v>3092</v>
      </c>
      <c r="B2827" s="112">
        <v>9</v>
      </c>
      <c r="C2827" s="117">
        <v>0.003581460078048338</v>
      </c>
      <c r="D2827" s="112" t="s">
        <v>3046</v>
      </c>
      <c r="E2827" s="112" t="b">
        <v>0</v>
      </c>
      <c r="F2827" s="112" t="b">
        <v>0</v>
      </c>
      <c r="G2827" s="112" t="b">
        <v>0</v>
      </c>
    </row>
    <row r="2828" spans="1:7" ht="15">
      <c r="A2828" s="112" t="s">
        <v>3084</v>
      </c>
      <c r="B2828" s="112">
        <v>9</v>
      </c>
      <c r="C2828" s="117">
        <v>0.006290730039024169</v>
      </c>
      <c r="D2828" s="112" t="s">
        <v>3046</v>
      </c>
      <c r="E2828" s="112" t="b">
        <v>0</v>
      </c>
      <c r="F2828" s="112" t="b">
        <v>0</v>
      </c>
      <c r="G2828" s="112" t="b">
        <v>0</v>
      </c>
    </row>
    <row r="2829" spans="1:7" ht="15">
      <c r="A2829" s="112" t="s">
        <v>3095</v>
      </c>
      <c r="B2829" s="112">
        <v>8</v>
      </c>
      <c r="C2829" s="117">
        <v>0.0031835200693763007</v>
      </c>
      <c r="D2829" s="112" t="s">
        <v>3046</v>
      </c>
      <c r="E2829" s="112" t="b">
        <v>0</v>
      </c>
      <c r="F2829" s="112" t="b">
        <v>0</v>
      </c>
      <c r="G2829" s="112" t="b">
        <v>0</v>
      </c>
    </row>
    <row r="2830" spans="1:7" ht="15">
      <c r="A2830" s="112" t="s">
        <v>3139</v>
      </c>
      <c r="B2830" s="112">
        <v>8</v>
      </c>
      <c r="C2830" s="117">
        <v>0.005591760034688151</v>
      </c>
      <c r="D2830" s="112" t="s">
        <v>3046</v>
      </c>
      <c r="E2830" s="112" t="b">
        <v>0</v>
      </c>
      <c r="F2830" s="112" t="b">
        <v>0</v>
      </c>
      <c r="G2830" s="112" t="b">
        <v>0</v>
      </c>
    </row>
    <row r="2831" spans="1:7" ht="15">
      <c r="A2831" s="112" t="s">
        <v>3107</v>
      </c>
      <c r="B2831" s="112">
        <v>8</v>
      </c>
      <c r="C2831" s="117">
        <v>0.004183029962242701</v>
      </c>
      <c r="D2831" s="112" t="s">
        <v>3046</v>
      </c>
      <c r="E2831" s="112" t="b">
        <v>0</v>
      </c>
      <c r="F2831" s="112" t="b">
        <v>0</v>
      </c>
      <c r="G2831" s="112" t="b">
        <v>0</v>
      </c>
    </row>
    <row r="2832" spans="1:7" ht="15">
      <c r="A2832" s="112" t="s">
        <v>3140</v>
      </c>
      <c r="B2832" s="112">
        <v>7</v>
      </c>
      <c r="C2832" s="117">
        <v>0.003191523689548071</v>
      </c>
      <c r="D2832" s="112" t="s">
        <v>3046</v>
      </c>
      <c r="E2832" s="112" t="b">
        <v>0</v>
      </c>
      <c r="F2832" s="112" t="b">
        <v>0</v>
      </c>
      <c r="G2832" s="112" t="b">
        <v>0</v>
      </c>
    </row>
    <row r="2833" spans="1:7" ht="15">
      <c r="A2833" s="112" t="s">
        <v>3124</v>
      </c>
      <c r="B2833" s="112">
        <v>7</v>
      </c>
      <c r="C2833" s="117">
        <v>0.0036601512169623634</v>
      </c>
      <c r="D2833" s="112" t="s">
        <v>3046</v>
      </c>
      <c r="E2833" s="112" t="b">
        <v>0</v>
      </c>
      <c r="F2833" s="112" t="b">
        <v>0</v>
      </c>
      <c r="G2833" s="112" t="b">
        <v>0</v>
      </c>
    </row>
    <row r="2834" spans="1:7" ht="15">
      <c r="A2834" s="112" t="s">
        <v>3158</v>
      </c>
      <c r="B2834" s="112">
        <v>7</v>
      </c>
      <c r="C2834" s="117">
        <v>0.009107209969647869</v>
      </c>
      <c r="D2834" s="112" t="s">
        <v>3046</v>
      </c>
      <c r="E2834" s="112" t="b">
        <v>0</v>
      </c>
      <c r="F2834" s="112" t="b">
        <v>0</v>
      </c>
      <c r="G2834" s="112" t="b">
        <v>0</v>
      </c>
    </row>
    <row r="2835" spans="1:7" ht="15">
      <c r="A2835" s="112" t="s">
        <v>3152</v>
      </c>
      <c r="B2835" s="112">
        <v>6</v>
      </c>
      <c r="C2835" s="117">
        <v>0.003137272471682026</v>
      </c>
      <c r="D2835" s="112" t="s">
        <v>3046</v>
      </c>
      <c r="E2835" s="112" t="b">
        <v>0</v>
      </c>
      <c r="F2835" s="112" t="b">
        <v>0</v>
      </c>
      <c r="G2835" s="112" t="b">
        <v>0</v>
      </c>
    </row>
    <row r="2836" spans="1:7" ht="15">
      <c r="A2836" s="112" t="s">
        <v>3123</v>
      </c>
      <c r="B2836" s="112">
        <v>6</v>
      </c>
      <c r="C2836" s="117">
        <v>0.004943452445665912</v>
      </c>
      <c r="D2836" s="112" t="s">
        <v>3046</v>
      </c>
      <c r="E2836" s="112" t="b">
        <v>0</v>
      </c>
      <c r="F2836" s="112" t="b">
        <v>0</v>
      </c>
      <c r="G2836" s="112" t="b">
        <v>0</v>
      </c>
    </row>
    <row r="2837" spans="1:7" ht="15">
      <c r="A2837" s="112" t="s">
        <v>3091</v>
      </c>
      <c r="B2837" s="112">
        <v>6</v>
      </c>
      <c r="C2837" s="117">
        <v>0.003137272471682026</v>
      </c>
      <c r="D2837" s="112" t="s">
        <v>3046</v>
      </c>
      <c r="E2837" s="112" t="b">
        <v>0</v>
      </c>
      <c r="F2837" s="112" t="b">
        <v>0</v>
      </c>
      <c r="G2837" s="112" t="b">
        <v>0</v>
      </c>
    </row>
    <row r="2838" spans="1:7" ht="15">
      <c r="A2838" s="112" t="s">
        <v>3118</v>
      </c>
      <c r="B2838" s="112">
        <v>6</v>
      </c>
      <c r="C2838" s="117">
        <v>0.0036123599479677745</v>
      </c>
      <c r="D2838" s="112" t="s">
        <v>3046</v>
      </c>
      <c r="E2838" s="112" t="b">
        <v>0</v>
      </c>
      <c r="F2838" s="112" t="b">
        <v>0</v>
      </c>
      <c r="G2838" s="112" t="b">
        <v>0</v>
      </c>
    </row>
    <row r="2839" spans="1:7" ht="15">
      <c r="A2839" s="112" t="s">
        <v>3120</v>
      </c>
      <c r="B2839" s="112">
        <v>6</v>
      </c>
      <c r="C2839" s="117">
        <v>0.003137272471682026</v>
      </c>
      <c r="D2839" s="112" t="s">
        <v>3046</v>
      </c>
      <c r="E2839" s="112" t="b">
        <v>0</v>
      </c>
      <c r="F2839" s="112" t="b">
        <v>0</v>
      </c>
      <c r="G2839" s="112" t="b">
        <v>0</v>
      </c>
    </row>
    <row r="2840" spans="1:7" ht="15">
      <c r="A2840" s="112" t="s">
        <v>3112</v>
      </c>
      <c r="B2840" s="112">
        <v>6</v>
      </c>
      <c r="C2840" s="117">
        <v>0.003137272471682026</v>
      </c>
      <c r="D2840" s="112" t="s">
        <v>3046</v>
      </c>
      <c r="E2840" s="112" t="b">
        <v>0</v>
      </c>
      <c r="F2840" s="112" t="b">
        <v>0</v>
      </c>
      <c r="G2840" s="112" t="b">
        <v>0</v>
      </c>
    </row>
    <row r="2841" spans="1:7" ht="15">
      <c r="A2841" s="112" t="s">
        <v>3110</v>
      </c>
      <c r="B2841" s="112">
        <v>6</v>
      </c>
      <c r="C2841" s="117">
        <v>0.0036123599479677745</v>
      </c>
      <c r="D2841" s="112" t="s">
        <v>3046</v>
      </c>
      <c r="E2841" s="112" t="b">
        <v>0</v>
      </c>
      <c r="F2841" s="112" t="b">
        <v>0</v>
      </c>
      <c r="G2841" s="112" t="b">
        <v>0</v>
      </c>
    </row>
    <row r="2842" spans="1:7" ht="15">
      <c r="A2842" s="112" t="s">
        <v>3163</v>
      </c>
      <c r="B2842" s="112">
        <v>5</v>
      </c>
      <c r="C2842" s="117">
        <v>0.003010299956639812</v>
      </c>
      <c r="D2842" s="112" t="s">
        <v>3046</v>
      </c>
      <c r="E2842" s="112" t="b">
        <v>0</v>
      </c>
      <c r="F2842" s="112" t="b">
        <v>0</v>
      </c>
      <c r="G2842" s="112" t="b">
        <v>0</v>
      </c>
    </row>
    <row r="2843" spans="1:7" ht="15">
      <c r="A2843" s="112" t="s">
        <v>3201</v>
      </c>
      <c r="B2843" s="112">
        <v>5</v>
      </c>
      <c r="C2843" s="117">
        <v>0.003010299956639812</v>
      </c>
      <c r="D2843" s="112" t="s">
        <v>3046</v>
      </c>
      <c r="E2843" s="112" t="b">
        <v>0</v>
      </c>
      <c r="F2843" s="112" t="b">
        <v>0</v>
      </c>
      <c r="G2843" s="112" t="b">
        <v>0</v>
      </c>
    </row>
    <row r="2844" spans="1:7" ht="15">
      <c r="A2844" s="112" t="s">
        <v>3179</v>
      </c>
      <c r="B2844" s="112">
        <v>5</v>
      </c>
      <c r="C2844" s="117">
        <v>0.003010299956639812</v>
      </c>
      <c r="D2844" s="112" t="s">
        <v>3046</v>
      </c>
      <c r="E2844" s="112" t="b">
        <v>0</v>
      </c>
      <c r="F2844" s="112" t="b">
        <v>0</v>
      </c>
      <c r="G2844" s="112" t="b">
        <v>0</v>
      </c>
    </row>
    <row r="2845" spans="1:7" ht="15">
      <c r="A2845" s="112" t="s">
        <v>3105</v>
      </c>
      <c r="B2845" s="112">
        <v>5</v>
      </c>
      <c r="C2845" s="117">
        <v>0.003010299956639812</v>
      </c>
      <c r="D2845" s="112" t="s">
        <v>3046</v>
      </c>
      <c r="E2845" s="112" t="b">
        <v>0</v>
      </c>
      <c r="F2845" s="112" t="b">
        <v>0</v>
      </c>
      <c r="G2845" s="112" t="b">
        <v>0</v>
      </c>
    </row>
    <row r="2846" spans="1:7" ht="15">
      <c r="A2846" s="112" t="s">
        <v>3282</v>
      </c>
      <c r="B2846" s="112">
        <v>5</v>
      </c>
      <c r="C2846" s="117">
        <v>0.003010299956639812</v>
      </c>
      <c r="D2846" s="112" t="s">
        <v>3046</v>
      </c>
      <c r="E2846" s="112" t="b">
        <v>0</v>
      </c>
      <c r="F2846" s="112" t="b">
        <v>0</v>
      </c>
      <c r="G2846" s="112" t="b">
        <v>0</v>
      </c>
    </row>
    <row r="2847" spans="1:7" ht="15">
      <c r="A2847" s="112" t="s">
        <v>3284</v>
      </c>
      <c r="B2847" s="112">
        <v>5</v>
      </c>
      <c r="C2847" s="117">
        <v>0.003010299956639812</v>
      </c>
      <c r="D2847" s="112" t="s">
        <v>3046</v>
      </c>
      <c r="E2847" s="112" t="b">
        <v>0</v>
      </c>
      <c r="F2847" s="112" t="b">
        <v>0</v>
      </c>
      <c r="G2847" s="112" t="b">
        <v>0</v>
      </c>
    </row>
    <row r="2848" spans="1:7" ht="15">
      <c r="A2848" s="112" t="s">
        <v>3301</v>
      </c>
      <c r="B2848" s="112">
        <v>5</v>
      </c>
      <c r="C2848" s="117">
        <v>0.0034948500216800942</v>
      </c>
      <c r="D2848" s="112" t="s">
        <v>3046</v>
      </c>
      <c r="E2848" s="112" t="b">
        <v>0</v>
      </c>
      <c r="F2848" s="112" t="b">
        <v>0</v>
      </c>
      <c r="G2848" s="112" t="b">
        <v>0</v>
      </c>
    </row>
    <row r="2849" spans="1:7" ht="15">
      <c r="A2849" s="112" t="s">
        <v>3096</v>
      </c>
      <c r="B2849" s="112">
        <v>5</v>
      </c>
      <c r="C2849" s="117">
        <v>0.0034948500216800942</v>
      </c>
      <c r="D2849" s="112" t="s">
        <v>3046</v>
      </c>
      <c r="E2849" s="112" t="b">
        <v>0</v>
      </c>
      <c r="F2849" s="112" t="b">
        <v>0</v>
      </c>
      <c r="G2849" s="112" t="b">
        <v>0</v>
      </c>
    </row>
    <row r="2850" spans="1:7" ht="15">
      <c r="A2850" s="112" t="s">
        <v>3143</v>
      </c>
      <c r="B2850" s="112">
        <v>5</v>
      </c>
      <c r="C2850" s="117">
        <v>0.0034948500216800942</v>
      </c>
      <c r="D2850" s="112" t="s">
        <v>3046</v>
      </c>
      <c r="E2850" s="112" t="b">
        <v>0</v>
      </c>
      <c r="F2850" s="112" t="b">
        <v>0</v>
      </c>
      <c r="G2850" s="112" t="b">
        <v>0</v>
      </c>
    </row>
    <row r="2851" spans="1:7" ht="15">
      <c r="A2851" s="112" t="s">
        <v>3237</v>
      </c>
      <c r="B2851" s="112">
        <v>4</v>
      </c>
      <c r="C2851" s="117">
        <v>0.0027958800173440755</v>
      </c>
      <c r="D2851" s="112" t="s">
        <v>3046</v>
      </c>
      <c r="E2851" s="112" t="b">
        <v>0</v>
      </c>
      <c r="F2851" s="112" t="b">
        <v>0</v>
      </c>
      <c r="G2851" s="112" t="b">
        <v>0</v>
      </c>
    </row>
    <row r="2852" spans="1:7" ht="15">
      <c r="A2852" s="112" t="s">
        <v>3148</v>
      </c>
      <c r="B2852" s="112">
        <v>4</v>
      </c>
      <c r="C2852" s="117">
        <v>0.0027958800173440755</v>
      </c>
      <c r="D2852" s="112" t="s">
        <v>3046</v>
      </c>
      <c r="E2852" s="112" t="b">
        <v>0</v>
      </c>
      <c r="F2852" s="112" t="b">
        <v>0</v>
      </c>
      <c r="G2852" s="112" t="b">
        <v>0</v>
      </c>
    </row>
    <row r="2853" spans="1:7" ht="15">
      <c r="A2853" s="112" t="s">
        <v>3213</v>
      </c>
      <c r="B2853" s="112">
        <v>4</v>
      </c>
      <c r="C2853" s="117">
        <v>0.0027958800173440755</v>
      </c>
      <c r="D2853" s="112" t="s">
        <v>3046</v>
      </c>
      <c r="E2853" s="112" t="b">
        <v>0</v>
      </c>
      <c r="F2853" s="112" t="b">
        <v>0</v>
      </c>
      <c r="G2853" s="112" t="b">
        <v>0</v>
      </c>
    </row>
    <row r="2854" spans="1:7" ht="15">
      <c r="A2854" s="112" t="s">
        <v>3104</v>
      </c>
      <c r="B2854" s="112">
        <v>4</v>
      </c>
      <c r="C2854" s="117">
        <v>0.0027958800173440755</v>
      </c>
      <c r="D2854" s="112" t="s">
        <v>3046</v>
      </c>
      <c r="E2854" s="112" t="b">
        <v>0</v>
      </c>
      <c r="F2854" s="112" t="b">
        <v>0</v>
      </c>
      <c r="G2854" s="112" t="b">
        <v>0</v>
      </c>
    </row>
    <row r="2855" spans="1:7" ht="15">
      <c r="A2855" s="112" t="s">
        <v>3137</v>
      </c>
      <c r="B2855" s="112">
        <v>4</v>
      </c>
      <c r="C2855" s="117">
        <v>0.0027958800173440755</v>
      </c>
      <c r="D2855" s="112" t="s">
        <v>3046</v>
      </c>
      <c r="E2855" s="112" t="b">
        <v>0</v>
      </c>
      <c r="F2855" s="112" t="b">
        <v>1</v>
      </c>
      <c r="G2855" s="112" t="b">
        <v>0</v>
      </c>
    </row>
    <row r="2856" spans="1:7" ht="15">
      <c r="A2856" s="112" t="s">
        <v>3261</v>
      </c>
      <c r="B2856" s="112">
        <v>4</v>
      </c>
      <c r="C2856" s="117">
        <v>0.003295634963777275</v>
      </c>
      <c r="D2856" s="112" t="s">
        <v>3046</v>
      </c>
      <c r="E2856" s="112" t="b">
        <v>0</v>
      </c>
      <c r="F2856" s="112" t="b">
        <v>0</v>
      </c>
      <c r="G2856" s="112" t="b">
        <v>0</v>
      </c>
    </row>
    <row r="2857" spans="1:7" ht="15">
      <c r="A2857" s="112" t="s">
        <v>3156</v>
      </c>
      <c r="B2857" s="112">
        <v>3</v>
      </c>
      <c r="C2857" s="117">
        <v>0.002471726222832956</v>
      </c>
      <c r="D2857" s="112" t="s">
        <v>3046</v>
      </c>
      <c r="E2857" s="112" t="b">
        <v>1</v>
      </c>
      <c r="F2857" s="112" t="b">
        <v>0</v>
      </c>
      <c r="G2857" s="112" t="b">
        <v>0</v>
      </c>
    </row>
    <row r="2858" spans="1:7" ht="15">
      <c r="A2858" s="112" t="s">
        <v>3422</v>
      </c>
      <c r="B2858" s="112">
        <v>3</v>
      </c>
      <c r="C2858" s="117">
        <v>0.002471726222832956</v>
      </c>
      <c r="D2858" s="112" t="s">
        <v>3046</v>
      </c>
      <c r="E2858" s="112" t="b">
        <v>0</v>
      </c>
      <c r="F2858" s="112" t="b">
        <v>0</v>
      </c>
      <c r="G2858" s="112" t="b">
        <v>0</v>
      </c>
    </row>
    <row r="2859" spans="1:7" ht="15">
      <c r="A2859" s="112" t="s">
        <v>3310</v>
      </c>
      <c r="B2859" s="112">
        <v>3</v>
      </c>
      <c r="C2859" s="117">
        <v>0.002471726222832956</v>
      </c>
      <c r="D2859" s="112" t="s">
        <v>3046</v>
      </c>
      <c r="E2859" s="112" t="b">
        <v>1</v>
      </c>
      <c r="F2859" s="112" t="b">
        <v>0</v>
      </c>
      <c r="G2859" s="112" t="b">
        <v>0</v>
      </c>
    </row>
    <row r="2860" spans="1:7" ht="15">
      <c r="A2860" s="112" t="s">
        <v>3311</v>
      </c>
      <c r="B2860" s="112">
        <v>3</v>
      </c>
      <c r="C2860" s="117">
        <v>0.002471726222832956</v>
      </c>
      <c r="D2860" s="112" t="s">
        <v>3046</v>
      </c>
      <c r="E2860" s="112" t="b">
        <v>0</v>
      </c>
      <c r="F2860" s="112" t="b">
        <v>0</v>
      </c>
      <c r="G2860" s="112" t="b">
        <v>0</v>
      </c>
    </row>
    <row r="2861" spans="1:7" ht="15">
      <c r="A2861" s="112" t="s">
        <v>3423</v>
      </c>
      <c r="B2861" s="112">
        <v>3</v>
      </c>
      <c r="C2861" s="117">
        <v>0.002471726222832956</v>
      </c>
      <c r="D2861" s="112" t="s">
        <v>3046</v>
      </c>
      <c r="E2861" s="112" t="b">
        <v>0</v>
      </c>
      <c r="F2861" s="112" t="b">
        <v>0</v>
      </c>
      <c r="G2861" s="112" t="b">
        <v>0</v>
      </c>
    </row>
    <row r="2862" spans="1:7" ht="15">
      <c r="A2862" s="112" t="s">
        <v>3364</v>
      </c>
      <c r="B2862" s="112">
        <v>3</v>
      </c>
      <c r="C2862" s="117">
        <v>0.002471726222832956</v>
      </c>
      <c r="D2862" s="112" t="s">
        <v>3046</v>
      </c>
      <c r="E2862" s="112" t="b">
        <v>0</v>
      </c>
      <c r="F2862" s="112" t="b">
        <v>0</v>
      </c>
      <c r="G2862" s="112" t="b">
        <v>0</v>
      </c>
    </row>
    <row r="2863" spans="1:7" ht="15">
      <c r="A2863" s="112" t="s">
        <v>3202</v>
      </c>
      <c r="B2863" s="112">
        <v>3</v>
      </c>
      <c r="C2863" s="117">
        <v>0.002471726222832956</v>
      </c>
      <c r="D2863" s="112" t="s">
        <v>3046</v>
      </c>
      <c r="E2863" s="112" t="b">
        <v>0</v>
      </c>
      <c r="F2863" s="112" t="b">
        <v>0</v>
      </c>
      <c r="G2863" s="112" t="b">
        <v>0</v>
      </c>
    </row>
    <row r="2864" spans="1:7" ht="15">
      <c r="A2864" s="112" t="s">
        <v>3424</v>
      </c>
      <c r="B2864" s="112">
        <v>3</v>
      </c>
      <c r="C2864" s="117">
        <v>0.002471726222832956</v>
      </c>
      <c r="D2864" s="112" t="s">
        <v>3046</v>
      </c>
      <c r="E2864" s="112" t="b">
        <v>0</v>
      </c>
      <c r="F2864" s="112" t="b">
        <v>0</v>
      </c>
      <c r="G2864" s="112" t="b">
        <v>0</v>
      </c>
    </row>
    <row r="2865" spans="1:7" ht="15">
      <c r="A2865" s="112" t="s">
        <v>3425</v>
      </c>
      <c r="B2865" s="112">
        <v>3</v>
      </c>
      <c r="C2865" s="117">
        <v>0.002471726222832956</v>
      </c>
      <c r="D2865" s="112" t="s">
        <v>3046</v>
      </c>
      <c r="E2865" s="112" t="b">
        <v>0</v>
      </c>
      <c r="F2865" s="112" t="b">
        <v>0</v>
      </c>
      <c r="G2865" s="112" t="b">
        <v>0</v>
      </c>
    </row>
    <row r="2866" spans="1:7" ht="15">
      <c r="A2866" s="112" t="s">
        <v>3312</v>
      </c>
      <c r="B2866" s="112">
        <v>3</v>
      </c>
      <c r="C2866" s="117">
        <v>0.002471726222832956</v>
      </c>
      <c r="D2866" s="112" t="s">
        <v>3046</v>
      </c>
      <c r="E2866" s="112" t="b">
        <v>0</v>
      </c>
      <c r="F2866" s="112" t="b">
        <v>0</v>
      </c>
      <c r="G2866" s="112" t="b">
        <v>0</v>
      </c>
    </row>
    <row r="2867" spans="1:7" ht="15">
      <c r="A2867" s="112" t="s">
        <v>3426</v>
      </c>
      <c r="B2867" s="112">
        <v>3</v>
      </c>
      <c r="C2867" s="117">
        <v>0.002471726222832956</v>
      </c>
      <c r="D2867" s="112" t="s">
        <v>3046</v>
      </c>
      <c r="E2867" s="112" t="b">
        <v>0</v>
      </c>
      <c r="F2867" s="112" t="b">
        <v>0</v>
      </c>
      <c r="G2867" s="112" t="b">
        <v>0</v>
      </c>
    </row>
    <row r="2868" spans="1:7" ht="15">
      <c r="A2868" s="112" t="s">
        <v>3100</v>
      </c>
      <c r="B2868" s="112">
        <v>3</v>
      </c>
      <c r="C2868" s="117">
        <v>0.002471726222832956</v>
      </c>
      <c r="D2868" s="112" t="s">
        <v>3046</v>
      </c>
      <c r="E2868" s="112" t="b">
        <v>0</v>
      </c>
      <c r="F2868" s="112" t="b">
        <v>0</v>
      </c>
      <c r="G2868" s="112" t="b">
        <v>0</v>
      </c>
    </row>
    <row r="2869" spans="1:7" ht="15">
      <c r="A2869" s="112" t="s">
        <v>3427</v>
      </c>
      <c r="B2869" s="112">
        <v>3</v>
      </c>
      <c r="C2869" s="117">
        <v>0.002471726222832956</v>
      </c>
      <c r="D2869" s="112" t="s">
        <v>3046</v>
      </c>
      <c r="E2869" s="112" t="b">
        <v>0</v>
      </c>
      <c r="F2869" s="112" t="b">
        <v>0</v>
      </c>
      <c r="G2869" s="112" t="b">
        <v>0</v>
      </c>
    </row>
    <row r="2870" spans="1:7" ht="15">
      <c r="A2870" s="112" t="s">
        <v>3313</v>
      </c>
      <c r="B2870" s="112">
        <v>3</v>
      </c>
      <c r="C2870" s="117">
        <v>0.002471726222832956</v>
      </c>
      <c r="D2870" s="112" t="s">
        <v>3046</v>
      </c>
      <c r="E2870" s="112" t="b">
        <v>1</v>
      </c>
      <c r="F2870" s="112" t="b">
        <v>0</v>
      </c>
      <c r="G2870" s="112" t="b">
        <v>0</v>
      </c>
    </row>
    <row r="2871" spans="1:7" ht="15">
      <c r="A2871" s="112" t="s">
        <v>3259</v>
      </c>
      <c r="B2871" s="112">
        <v>3</v>
      </c>
      <c r="C2871" s="117">
        <v>0.002471726222832956</v>
      </c>
      <c r="D2871" s="112" t="s">
        <v>3046</v>
      </c>
      <c r="E2871" s="112" t="b">
        <v>1</v>
      </c>
      <c r="F2871" s="112" t="b">
        <v>0</v>
      </c>
      <c r="G2871" s="112" t="b">
        <v>0</v>
      </c>
    </row>
    <row r="2872" spans="1:7" ht="15">
      <c r="A2872" s="112" t="s">
        <v>3260</v>
      </c>
      <c r="B2872" s="112">
        <v>3</v>
      </c>
      <c r="C2872" s="117">
        <v>0.002471726222832956</v>
      </c>
      <c r="D2872" s="112" t="s">
        <v>3046</v>
      </c>
      <c r="E2872" s="112" t="b">
        <v>0</v>
      </c>
      <c r="F2872" s="112" t="b">
        <v>0</v>
      </c>
      <c r="G2872" s="112" t="b">
        <v>0</v>
      </c>
    </row>
    <row r="2873" spans="1:7" ht="15">
      <c r="A2873" s="112" t="s">
        <v>3428</v>
      </c>
      <c r="B2873" s="112">
        <v>3</v>
      </c>
      <c r="C2873" s="117">
        <v>0.002471726222832956</v>
      </c>
      <c r="D2873" s="112" t="s">
        <v>3046</v>
      </c>
      <c r="E2873" s="112" t="b">
        <v>0</v>
      </c>
      <c r="F2873" s="112" t="b">
        <v>0</v>
      </c>
      <c r="G2873" s="112" t="b">
        <v>0</v>
      </c>
    </row>
    <row r="2874" spans="1:7" ht="15">
      <c r="A2874" s="112" t="s">
        <v>3283</v>
      </c>
      <c r="B2874" s="112">
        <v>3</v>
      </c>
      <c r="C2874" s="117">
        <v>0.002471726222832956</v>
      </c>
      <c r="D2874" s="112" t="s">
        <v>3046</v>
      </c>
      <c r="E2874" s="112" t="b">
        <v>0</v>
      </c>
      <c r="F2874" s="112" t="b">
        <v>0</v>
      </c>
      <c r="G2874" s="112" t="b">
        <v>0</v>
      </c>
    </row>
    <row r="2875" spans="1:7" ht="15">
      <c r="A2875" s="112" t="s">
        <v>3108</v>
      </c>
      <c r="B2875" s="112">
        <v>3</v>
      </c>
      <c r="C2875" s="117">
        <v>0.002471726222832956</v>
      </c>
      <c r="D2875" s="112" t="s">
        <v>3046</v>
      </c>
      <c r="E2875" s="112" t="b">
        <v>0</v>
      </c>
      <c r="F2875" s="112" t="b">
        <v>0</v>
      </c>
      <c r="G2875" s="112" t="b">
        <v>0</v>
      </c>
    </row>
    <row r="2876" spans="1:7" ht="15">
      <c r="A2876" s="112" t="s">
        <v>3153</v>
      </c>
      <c r="B2876" s="112">
        <v>3</v>
      </c>
      <c r="C2876" s="117">
        <v>0.002471726222832956</v>
      </c>
      <c r="D2876" s="112" t="s">
        <v>3046</v>
      </c>
      <c r="E2876" s="112" t="b">
        <v>0</v>
      </c>
      <c r="F2876" s="112" t="b">
        <v>0</v>
      </c>
      <c r="G2876" s="112" t="b">
        <v>0</v>
      </c>
    </row>
    <row r="2877" spans="1:7" ht="15">
      <c r="A2877" s="112" t="s">
        <v>3136</v>
      </c>
      <c r="B2877" s="112">
        <v>3</v>
      </c>
      <c r="C2877" s="117">
        <v>0.002471726222832956</v>
      </c>
      <c r="D2877" s="112" t="s">
        <v>3046</v>
      </c>
      <c r="E2877" s="112" t="b">
        <v>0</v>
      </c>
      <c r="F2877" s="112" t="b">
        <v>0</v>
      </c>
      <c r="G2877" s="112" t="b">
        <v>0</v>
      </c>
    </row>
    <row r="2878" spans="1:7" ht="15">
      <c r="A2878" s="112" t="s">
        <v>3432</v>
      </c>
      <c r="B2878" s="112">
        <v>3</v>
      </c>
      <c r="C2878" s="117">
        <v>0.003</v>
      </c>
      <c r="D2878" s="112" t="s">
        <v>3046</v>
      </c>
      <c r="E2878" s="112" t="b">
        <v>0</v>
      </c>
      <c r="F2878" s="112" t="b">
        <v>0</v>
      </c>
      <c r="G2878" s="112" t="b">
        <v>0</v>
      </c>
    </row>
    <row r="2879" spans="1:7" ht="15">
      <c r="A2879" s="112" t="s">
        <v>3178</v>
      </c>
      <c r="B2879" s="112">
        <v>3</v>
      </c>
      <c r="C2879" s="117">
        <v>0.003</v>
      </c>
      <c r="D2879" s="112" t="s">
        <v>3046</v>
      </c>
      <c r="E2879" s="112" t="b">
        <v>1</v>
      </c>
      <c r="F2879" s="112" t="b">
        <v>0</v>
      </c>
      <c r="G2879" s="112" t="b">
        <v>0</v>
      </c>
    </row>
    <row r="2880" spans="1:7" ht="15">
      <c r="A2880" s="112" t="s">
        <v>3749</v>
      </c>
      <c r="B2880" s="112">
        <v>3</v>
      </c>
      <c r="C2880" s="117">
        <v>0.0039030899869919437</v>
      </c>
      <c r="D2880" s="112" t="s">
        <v>3046</v>
      </c>
      <c r="E2880" s="112" t="b">
        <v>0</v>
      </c>
      <c r="F2880" s="112" t="b">
        <v>0</v>
      </c>
      <c r="G2880" s="112" t="b">
        <v>0</v>
      </c>
    </row>
    <row r="2881" spans="1:7" ht="15">
      <c r="A2881" s="112" t="s">
        <v>3262</v>
      </c>
      <c r="B2881" s="112">
        <v>3</v>
      </c>
      <c r="C2881" s="117">
        <v>0.002471726222832956</v>
      </c>
      <c r="D2881" s="112" t="s">
        <v>3046</v>
      </c>
      <c r="E2881" s="112" t="b">
        <v>1</v>
      </c>
      <c r="F2881" s="112" t="b">
        <v>0</v>
      </c>
      <c r="G2881" s="112" t="b">
        <v>0</v>
      </c>
    </row>
    <row r="2882" spans="1:7" ht="15">
      <c r="A2882" s="112" t="s">
        <v>3263</v>
      </c>
      <c r="B2882" s="112">
        <v>3</v>
      </c>
      <c r="C2882" s="117">
        <v>0.0039030899869919437</v>
      </c>
      <c r="D2882" s="112" t="s">
        <v>3046</v>
      </c>
      <c r="E2882" s="112" t="b">
        <v>0</v>
      </c>
      <c r="F2882" s="112" t="b">
        <v>0</v>
      </c>
      <c r="G2882" s="112" t="b">
        <v>0</v>
      </c>
    </row>
    <row r="2883" spans="1:7" ht="15">
      <c r="A2883" s="112" t="s">
        <v>3433</v>
      </c>
      <c r="B2883" s="112">
        <v>3</v>
      </c>
      <c r="C2883" s="117">
        <v>0.003</v>
      </c>
      <c r="D2883" s="112" t="s">
        <v>3046</v>
      </c>
      <c r="E2883" s="112" t="b">
        <v>0</v>
      </c>
      <c r="F2883" s="112" t="b">
        <v>0</v>
      </c>
      <c r="G2883" s="112" t="b">
        <v>0</v>
      </c>
    </row>
    <row r="2884" spans="1:7" ht="15">
      <c r="A2884" s="112" t="s">
        <v>3101</v>
      </c>
      <c r="B2884" s="112">
        <v>3</v>
      </c>
      <c r="C2884" s="117">
        <v>0.003</v>
      </c>
      <c r="D2884" s="112" t="s">
        <v>3046</v>
      </c>
      <c r="E2884" s="112" t="b">
        <v>0</v>
      </c>
      <c r="F2884" s="112" t="b">
        <v>0</v>
      </c>
      <c r="G2884" s="112" t="b">
        <v>0</v>
      </c>
    </row>
    <row r="2885" spans="1:7" ht="15">
      <c r="A2885" s="112" t="s">
        <v>3314</v>
      </c>
      <c r="B2885" s="112">
        <v>3</v>
      </c>
      <c r="C2885" s="117">
        <v>0.002471726222832956</v>
      </c>
      <c r="D2885" s="112" t="s">
        <v>3046</v>
      </c>
      <c r="E2885" s="112" t="b">
        <v>1</v>
      </c>
      <c r="F2885" s="112" t="b">
        <v>0</v>
      </c>
      <c r="G2885" s="112" t="b">
        <v>0</v>
      </c>
    </row>
    <row r="2886" spans="1:7" ht="15">
      <c r="A2886" s="112" t="s">
        <v>3524</v>
      </c>
      <c r="B2886" s="112">
        <v>3</v>
      </c>
      <c r="C2886" s="117">
        <v>0.002471726222832956</v>
      </c>
      <c r="D2886" s="112" t="s">
        <v>3046</v>
      </c>
      <c r="E2886" s="112" t="b">
        <v>0</v>
      </c>
      <c r="F2886" s="112" t="b">
        <v>0</v>
      </c>
      <c r="G2886" s="112" t="b">
        <v>0</v>
      </c>
    </row>
    <row r="2887" spans="1:7" ht="15">
      <c r="A2887" s="112" t="s">
        <v>3525</v>
      </c>
      <c r="B2887" s="112">
        <v>3</v>
      </c>
      <c r="C2887" s="117">
        <v>0.002471726222832956</v>
      </c>
      <c r="D2887" s="112" t="s">
        <v>3046</v>
      </c>
      <c r="E2887" s="112" t="b">
        <v>0</v>
      </c>
      <c r="F2887" s="112" t="b">
        <v>0</v>
      </c>
      <c r="G2887" s="112" t="b">
        <v>0</v>
      </c>
    </row>
    <row r="2888" spans="1:7" ht="15">
      <c r="A2888" s="112" t="s">
        <v>3436</v>
      </c>
      <c r="B2888" s="112">
        <v>3</v>
      </c>
      <c r="C2888" s="117">
        <v>0.002471726222832956</v>
      </c>
      <c r="D2888" s="112" t="s">
        <v>3046</v>
      </c>
      <c r="E2888" s="112" t="b">
        <v>0</v>
      </c>
      <c r="F2888" s="112" t="b">
        <v>0</v>
      </c>
      <c r="G2888" s="112" t="b">
        <v>0</v>
      </c>
    </row>
    <row r="2889" spans="1:7" ht="15">
      <c r="A2889" s="112" t="s">
        <v>3447</v>
      </c>
      <c r="B2889" s="112">
        <v>3</v>
      </c>
      <c r="C2889" s="117">
        <v>0.002471726222832956</v>
      </c>
      <c r="D2889" s="112" t="s">
        <v>3046</v>
      </c>
      <c r="E2889" s="112" t="b">
        <v>0</v>
      </c>
      <c r="F2889" s="112" t="b">
        <v>0</v>
      </c>
      <c r="G2889" s="112" t="b">
        <v>0</v>
      </c>
    </row>
    <row r="2890" spans="1:7" ht="15">
      <c r="A2890" s="112" t="s">
        <v>3204</v>
      </c>
      <c r="B2890" s="112">
        <v>3</v>
      </c>
      <c r="C2890" s="117">
        <v>0.002471726222832956</v>
      </c>
      <c r="D2890" s="112" t="s">
        <v>3046</v>
      </c>
      <c r="E2890" s="112" t="b">
        <v>0</v>
      </c>
      <c r="F2890" s="112" t="b">
        <v>0</v>
      </c>
      <c r="G2890" s="112" t="b">
        <v>0</v>
      </c>
    </row>
    <row r="2891" spans="1:7" ht="15">
      <c r="A2891" s="112" t="s">
        <v>3180</v>
      </c>
      <c r="B2891" s="112">
        <v>3</v>
      </c>
      <c r="C2891" s="117">
        <v>0.002471726222832956</v>
      </c>
      <c r="D2891" s="112" t="s">
        <v>3046</v>
      </c>
      <c r="E2891" s="112" t="b">
        <v>0</v>
      </c>
      <c r="F2891" s="112" t="b">
        <v>0</v>
      </c>
      <c r="G2891" s="112" t="b">
        <v>0</v>
      </c>
    </row>
    <row r="2892" spans="1:7" ht="15">
      <c r="A2892" s="112" t="s">
        <v>3365</v>
      </c>
      <c r="B2892" s="112">
        <v>3</v>
      </c>
      <c r="C2892" s="117">
        <v>0.003</v>
      </c>
      <c r="D2892" s="112" t="s">
        <v>3046</v>
      </c>
      <c r="E2892" s="112" t="b">
        <v>0</v>
      </c>
      <c r="F2892" s="112" t="b">
        <v>0</v>
      </c>
      <c r="G2892" s="112" t="b">
        <v>0</v>
      </c>
    </row>
    <row r="2893" spans="1:7" ht="15">
      <c r="A2893" s="112" t="s">
        <v>3494</v>
      </c>
      <c r="B2893" s="112">
        <v>3</v>
      </c>
      <c r="C2893" s="117">
        <v>0.003</v>
      </c>
      <c r="D2893" s="112" t="s">
        <v>3046</v>
      </c>
      <c r="E2893" s="112" t="b">
        <v>0</v>
      </c>
      <c r="F2893" s="112" t="b">
        <v>0</v>
      </c>
      <c r="G2893" s="112" t="b">
        <v>0</v>
      </c>
    </row>
    <row r="2894" spans="1:7" ht="15">
      <c r="A2894" s="112" t="s">
        <v>3129</v>
      </c>
      <c r="B2894" s="112">
        <v>3</v>
      </c>
      <c r="C2894" s="117">
        <v>0.002471726222832956</v>
      </c>
      <c r="D2894" s="112" t="s">
        <v>3046</v>
      </c>
      <c r="E2894" s="112" t="b">
        <v>0</v>
      </c>
      <c r="F2894" s="112" t="b">
        <v>0</v>
      </c>
      <c r="G2894" s="112" t="b">
        <v>0</v>
      </c>
    </row>
    <row r="2895" spans="1:7" ht="15">
      <c r="A2895" s="112" t="s">
        <v>3429</v>
      </c>
      <c r="B2895" s="112">
        <v>3</v>
      </c>
      <c r="C2895" s="117">
        <v>0.003</v>
      </c>
      <c r="D2895" s="112" t="s">
        <v>3046</v>
      </c>
      <c r="E2895" s="112" t="b">
        <v>0</v>
      </c>
      <c r="F2895" s="112" t="b">
        <v>0</v>
      </c>
      <c r="G2895" s="112" t="b">
        <v>0</v>
      </c>
    </row>
    <row r="2896" spans="1:7" ht="15">
      <c r="A2896" s="112" t="s">
        <v>3183</v>
      </c>
      <c r="B2896" s="112">
        <v>3</v>
      </c>
      <c r="C2896" s="117">
        <v>0.002471726222832956</v>
      </c>
      <c r="D2896" s="112" t="s">
        <v>3046</v>
      </c>
      <c r="E2896" s="112" t="b">
        <v>0</v>
      </c>
      <c r="F2896" s="112" t="b">
        <v>0</v>
      </c>
      <c r="G2896" s="112" t="b">
        <v>0</v>
      </c>
    </row>
    <row r="2897" spans="1:7" ht="15">
      <c r="A2897" s="112" t="s">
        <v>3238</v>
      </c>
      <c r="B2897" s="112">
        <v>3</v>
      </c>
      <c r="C2897" s="117">
        <v>0.002471726222832956</v>
      </c>
      <c r="D2897" s="112" t="s">
        <v>3046</v>
      </c>
      <c r="E2897" s="112" t="b">
        <v>0</v>
      </c>
      <c r="F2897" s="112" t="b">
        <v>0</v>
      </c>
      <c r="G2897" s="112" t="b">
        <v>0</v>
      </c>
    </row>
    <row r="2898" spans="1:7" ht="15">
      <c r="A2898" s="112" t="s">
        <v>3288</v>
      </c>
      <c r="B2898" s="112">
        <v>3</v>
      </c>
      <c r="C2898" s="117">
        <v>0.003</v>
      </c>
      <c r="D2898" s="112" t="s">
        <v>3046</v>
      </c>
      <c r="E2898" s="112" t="b">
        <v>0</v>
      </c>
      <c r="F2898" s="112" t="b">
        <v>0</v>
      </c>
      <c r="G2898" s="112" t="b">
        <v>0</v>
      </c>
    </row>
    <row r="2899" spans="1:7" ht="15">
      <c r="A2899" s="112" t="s">
        <v>3241</v>
      </c>
      <c r="B2899" s="112">
        <v>3</v>
      </c>
      <c r="C2899" s="117">
        <v>0.003</v>
      </c>
      <c r="D2899" s="112" t="s">
        <v>3046</v>
      </c>
      <c r="E2899" s="112" t="b">
        <v>0</v>
      </c>
      <c r="F2899" s="112" t="b">
        <v>0</v>
      </c>
      <c r="G2899" s="112" t="b">
        <v>0</v>
      </c>
    </row>
    <row r="2900" spans="1:7" ht="15">
      <c r="A2900" s="112" t="s">
        <v>3154</v>
      </c>
      <c r="B2900" s="112">
        <v>3</v>
      </c>
      <c r="C2900" s="117">
        <v>0.002471726222832956</v>
      </c>
      <c r="D2900" s="112" t="s">
        <v>3046</v>
      </c>
      <c r="E2900" s="112" t="b">
        <v>0</v>
      </c>
      <c r="F2900" s="112" t="b">
        <v>0</v>
      </c>
      <c r="G2900" s="112" t="b">
        <v>0</v>
      </c>
    </row>
    <row r="2901" spans="1:7" ht="15">
      <c r="A2901" s="112" t="s">
        <v>3230</v>
      </c>
      <c r="B2901" s="112">
        <v>2</v>
      </c>
      <c r="C2901" s="117">
        <v>0.002</v>
      </c>
      <c r="D2901" s="112" t="s">
        <v>3046</v>
      </c>
      <c r="E2901" s="112" t="b">
        <v>0</v>
      </c>
      <c r="F2901" s="112" t="b">
        <v>0</v>
      </c>
      <c r="G2901" s="112" t="b">
        <v>0</v>
      </c>
    </row>
    <row r="2902" spans="1:7" ht="15">
      <c r="A2902" s="112" t="s">
        <v>3469</v>
      </c>
      <c r="B2902" s="112">
        <v>2</v>
      </c>
      <c r="C2902" s="117">
        <v>0.002</v>
      </c>
      <c r="D2902" s="112" t="s">
        <v>3046</v>
      </c>
      <c r="E2902" s="112" t="b">
        <v>0</v>
      </c>
      <c r="F2902" s="112" t="b">
        <v>0</v>
      </c>
      <c r="G2902" s="112" t="b">
        <v>0</v>
      </c>
    </row>
    <row r="2903" spans="1:7" ht="15">
      <c r="A2903" s="112" t="s">
        <v>3252</v>
      </c>
      <c r="B2903" s="112">
        <v>2</v>
      </c>
      <c r="C2903" s="117">
        <v>0.002</v>
      </c>
      <c r="D2903" s="112" t="s">
        <v>3046</v>
      </c>
      <c r="E2903" s="112" t="b">
        <v>0</v>
      </c>
      <c r="F2903" s="112" t="b">
        <v>0</v>
      </c>
      <c r="G2903" s="112" t="b">
        <v>0</v>
      </c>
    </row>
    <row r="2904" spans="1:7" ht="15">
      <c r="A2904" s="112" t="s">
        <v>3125</v>
      </c>
      <c r="B2904" s="112">
        <v>2</v>
      </c>
      <c r="C2904" s="117">
        <v>0.002</v>
      </c>
      <c r="D2904" s="112" t="s">
        <v>3046</v>
      </c>
      <c r="E2904" s="112" t="b">
        <v>0</v>
      </c>
      <c r="F2904" s="112" t="b">
        <v>0</v>
      </c>
      <c r="G2904" s="112" t="b">
        <v>0</v>
      </c>
    </row>
    <row r="2905" spans="1:7" ht="15">
      <c r="A2905" s="112" t="s">
        <v>3561</v>
      </c>
      <c r="B2905" s="112">
        <v>2</v>
      </c>
      <c r="C2905" s="117">
        <v>0.002</v>
      </c>
      <c r="D2905" s="112" t="s">
        <v>3046</v>
      </c>
      <c r="E2905" s="112" t="b">
        <v>0</v>
      </c>
      <c r="F2905" s="112" t="b">
        <v>0</v>
      </c>
      <c r="G2905" s="112" t="b">
        <v>0</v>
      </c>
    </row>
    <row r="2906" spans="1:7" ht="15">
      <c r="A2906" s="112" t="s">
        <v>3147</v>
      </c>
      <c r="B2906" s="112">
        <v>2</v>
      </c>
      <c r="C2906" s="117">
        <v>0.0026020599913279627</v>
      </c>
      <c r="D2906" s="112" t="s">
        <v>3046</v>
      </c>
      <c r="E2906" s="112" t="b">
        <v>0</v>
      </c>
      <c r="F2906" s="112" t="b">
        <v>0</v>
      </c>
      <c r="G2906" s="112" t="b">
        <v>0</v>
      </c>
    </row>
    <row r="2907" spans="1:7" ht="15">
      <c r="A2907" s="112" t="s">
        <v>3197</v>
      </c>
      <c r="B2907" s="112">
        <v>2</v>
      </c>
      <c r="C2907" s="117">
        <v>0.002</v>
      </c>
      <c r="D2907" s="112" t="s">
        <v>3046</v>
      </c>
      <c r="E2907" s="112" t="b">
        <v>0</v>
      </c>
      <c r="F2907" s="112" t="b">
        <v>0</v>
      </c>
      <c r="G2907" s="112" t="b">
        <v>0</v>
      </c>
    </row>
    <row r="2908" spans="1:7" ht="15">
      <c r="A2908" s="112" t="s">
        <v>3208</v>
      </c>
      <c r="B2908" s="112">
        <v>2</v>
      </c>
      <c r="C2908" s="117">
        <v>0.002</v>
      </c>
      <c r="D2908" s="112" t="s">
        <v>3046</v>
      </c>
      <c r="E2908" s="112" t="b">
        <v>0</v>
      </c>
      <c r="F2908" s="112" t="b">
        <v>0</v>
      </c>
      <c r="G2908" s="112" t="b">
        <v>0</v>
      </c>
    </row>
    <row r="2909" spans="1:7" ht="15">
      <c r="A2909" s="112" t="s">
        <v>3264</v>
      </c>
      <c r="B2909" s="112">
        <v>2</v>
      </c>
      <c r="C2909" s="117">
        <v>0.002</v>
      </c>
      <c r="D2909" s="112" t="s">
        <v>3046</v>
      </c>
      <c r="E2909" s="112" t="b">
        <v>0</v>
      </c>
      <c r="F2909" s="112" t="b">
        <v>0</v>
      </c>
      <c r="G2909" s="112" t="b">
        <v>0</v>
      </c>
    </row>
    <row r="2910" spans="1:7" ht="15">
      <c r="A2910" s="112" t="s">
        <v>3226</v>
      </c>
      <c r="B2910" s="112">
        <v>2</v>
      </c>
      <c r="C2910" s="117">
        <v>0.002</v>
      </c>
      <c r="D2910" s="112" t="s">
        <v>3046</v>
      </c>
      <c r="E2910" s="112" t="b">
        <v>0</v>
      </c>
      <c r="F2910" s="112" t="b">
        <v>0</v>
      </c>
      <c r="G2910" s="112" t="b">
        <v>0</v>
      </c>
    </row>
    <row r="2911" spans="1:7" ht="15">
      <c r="A2911" s="112" t="s">
        <v>3247</v>
      </c>
      <c r="B2911" s="112">
        <v>2</v>
      </c>
      <c r="C2911" s="117">
        <v>0.002</v>
      </c>
      <c r="D2911" s="112" t="s">
        <v>3046</v>
      </c>
      <c r="E2911" s="112" t="b">
        <v>0</v>
      </c>
      <c r="F2911" s="112" t="b">
        <v>0</v>
      </c>
      <c r="G2911" s="112" t="b">
        <v>0</v>
      </c>
    </row>
    <row r="2912" spans="1:7" ht="15">
      <c r="A2912" s="112" t="s">
        <v>3479</v>
      </c>
      <c r="B2912" s="112">
        <v>2</v>
      </c>
      <c r="C2912" s="117">
        <v>0.002</v>
      </c>
      <c r="D2912" s="112" t="s">
        <v>3046</v>
      </c>
      <c r="E2912" s="112" t="b">
        <v>0</v>
      </c>
      <c r="F2912" s="112" t="b">
        <v>0</v>
      </c>
      <c r="G2912" s="112" t="b">
        <v>0</v>
      </c>
    </row>
    <row r="2913" spans="1:7" ht="15">
      <c r="A2913" s="112" t="s">
        <v>3151</v>
      </c>
      <c r="B2913" s="112">
        <v>2</v>
      </c>
      <c r="C2913" s="117">
        <v>0.002</v>
      </c>
      <c r="D2913" s="112" t="s">
        <v>3046</v>
      </c>
      <c r="E2913" s="112" t="b">
        <v>0</v>
      </c>
      <c r="F2913" s="112" t="b">
        <v>0</v>
      </c>
      <c r="G2913" s="112" t="b">
        <v>0</v>
      </c>
    </row>
    <row r="2914" spans="1:7" ht="15">
      <c r="A2914" s="112" t="s">
        <v>3481</v>
      </c>
      <c r="B2914" s="112">
        <v>2</v>
      </c>
      <c r="C2914" s="117">
        <v>0.002</v>
      </c>
      <c r="D2914" s="112" t="s">
        <v>3046</v>
      </c>
      <c r="E2914" s="112" t="b">
        <v>0</v>
      </c>
      <c r="F2914" s="112" t="b">
        <v>0</v>
      </c>
      <c r="G2914" s="112" t="b">
        <v>0</v>
      </c>
    </row>
    <row r="2915" spans="1:7" ht="15">
      <c r="A2915" s="112" t="s">
        <v>4065</v>
      </c>
      <c r="B2915" s="112">
        <v>2</v>
      </c>
      <c r="C2915" s="117">
        <v>0.002</v>
      </c>
      <c r="D2915" s="112" t="s">
        <v>3046</v>
      </c>
      <c r="E2915" s="112" t="b">
        <v>0</v>
      </c>
      <c r="F2915" s="112" t="b">
        <v>0</v>
      </c>
      <c r="G2915" s="112" t="b">
        <v>0</v>
      </c>
    </row>
    <row r="2916" spans="1:7" ht="15">
      <c r="A2916" s="112" t="s">
        <v>3239</v>
      </c>
      <c r="B2916" s="112">
        <v>2</v>
      </c>
      <c r="C2916" s="117">
        <v>0.002</v>
      </c>
      <c r="D2916" s="112" t="s">
        <v>3046</v>
      </c>
      <c r="E2916" s="112" t="b">
        <v>0</v>
      </c>
      <c r="F2916" s="112" t="b">
        <v>0</v>
      </c>
      <c r="G2916" s="112" t="b">
        <v>0</v>
      </c>
    </row>
    <row r="2917" spans="1:7" ht="15">
      <c r="A2917" s="112" t="s">
        <v>3602</v>
      </c>
      <c r="B2917" s="112">
        <v>2</v>
      </c>
      <c r="C2917" s="117">
        <v>0.002</v>
      </c>
      <c r="D2917" s="112" t="s">
        <v>3046</v>
      </c>
      <c r="E2917" s="112" t="b">
        <v>0</v>
      </c>
      <c r="F2917" s="112" t="b">
        <v>0</v>
      </c>
      <c r="G2917" s="112" t="b">
        <v>0</v>
      </c>
    </row>
    <row r="2918" spans="1:7" ht="15">
      <c r="A2918" s="112" t="s">
        <v>4067</v>
      </c>
      <c r="B2918" s="112">
        <v>2</v>
      </c>
      <c r="C2918" s="117">
        <v>0.002</v>
      </c>
      <c r="D2918" s="112" t="s">
        <v>3046</v>
      </c>
      <c r="E2918" s="112" t="b">
        <v>0</v>
      </c>
      <c r="F2918" s="112" t="b">
        <v>0</v>
      </c>
      <c r="G2918" s="112" t="b">
        <v>0</v>
      </c>
    </row>
    <row r="2919" spans="1:7" ht="15">
      <c r="A2919" s="112" t="s">
        <v>3751</v>
      </c>
      <c r="B2919" s="112">
        <v>2</v>
      </c>
      <c r="C2919" s="117">
        <v>0.0026020599913279627</v>
      </c>
      <c r="D2919" s="112" t="s">
        <v>3046</v>
      </c>
      <c r="E2919" s="112" t="b">
        <v>0</v>
      </c>
      <c r="F2919" s="112" t="b">
        <v>0</v>
      </c>
      <c r="G2919" s="112" t="b">
        <v>0</v>
      </c>
    </row>
    <row r="2920" spans="1:7" ht="15">
      <c r="A2920" s="112" t="s">
        <v>3430</v>
      </c>
      <c r="B2920" s="112">
        <v>2</v>
      </c>
      <c r="C2920" s="117">
        <v>0.0026020599913279627</v>
      </c>
      <c r="D2920" s="112" t="s">
        <v>3046</v>
      </c>
      <c r="E2920" s="112" t="b">
        <v>0</v>
      </c>
      <c r="F2920" s="112" t="b">
        <v>0</v>
      </c>
      <c r="G2920" s="112" t="b">
        <v>0</v>
      </c>
    </row>
    <row r="2921" spans="1:7" ht="15">
      <c r="A2921" s="112" t="s">
        <v>3752</v>
      </c>
      <c r="B2921" s="112">
        <v>2</v>
      </c>
      <c r="C2921" s="117">
        <v>0.0026020599913279627</v>
      </c>
      <c r="D2921" s="112" t="s">
        <v>3046</v>
      </c>
      <c r="E2921" s="112" t="b">
        <v>0</v>
      </c>
      <c r="F2921" s="112" t="b">
        <v>0</v>
      </c>
      <c r="G2921" s="112" t="b">
        <v>0</v>
      </c>
    </row>
    <row r="2922" spans="1:7" ht="15">
      <c r="A2922" s="112" t="s">
        <v>3753</v>
      </c>
      <c r="B2922" s="112">
        <v>2</v>
      </c>
      <c r="C2922" s="117">
        <v>0.0026020599913279627</v>
      </c>
      <c r="D2922" s="112" t="s">
        <v>3046</v>
      </c>
      <c r="E2922" s="112" t="b">
        <v>0</v>
      </c>
      <c r="F2922" s="112" t="b">
        <v>0</v>
      </c>
      <c r="G2922" s="112" t="b">
        <v>0</v>
      </c>
    </row>
    <row r="2923" spans="1:7" ht="15">
      <c r="A2923" s="112" t="s">
        <v>3258</v>
      </c>
      <c r="B2923" s="112">
        <v>2</v>
      </c>
      <c r="C2923" s="117">
        <v>0.002</v>
      </c>
      <c r="D2923" s="112" t="s">
        <v>3046</v>
      </c>
      <c r="E2923" s="112" t="b">
        <v>0</v>
      </c>
      <c r="F2923" s="112" t="b">
        <v>0</v>
      </c>
      <c r="G2923" s="112" t="b">
        <v>0</v>
      </c>
    </row>
    <row r="2924" spans="1:7" ht="15">
      <c r="A2924" s="112" t="s">
        <v>3214</v>
      </c>
      <c r="B2924" s="112">
        <v>2</v>
      </c>
      <c r="C2924" s="117">
        <v>0.002</v>
      </c>
      <c r="D2924" s="112" t="s">
        <v>3046</v>
      </c>
      <c r="E2924" s="112" t="b">
        <v>0</v>
      </c>
      <c r="F2924" s="112" t="b">
        <v>0</v>
      </c>
      <c r="G2924" s="112" t="b">
        <v>0</v>
      </c>
    </row>
    <row r="2925" spans="1:7" ht="15">
      <c r="A2925" s="112" t="s">
        <v>3514</v>
      </c>
      <c r="B2925" s="112">
        <v>2</v>
      </c>
      <c r="C2925" s="117">
        <v>0.002</v>
      </c>
      <c r="D2925" s="112" t="s">
        <v>3046</v>
      </c>
      <c r="E2925" s="112" t="b">
        <v>0</v>
      </c>
      <c r="F2925" s="112" t="b">
        <v>0</v>
      </c>
      <c r="G2925" s="112" t="b">
        <v>0</v>
      </c>
    </row>
    <row r="2926" spans="1:7" ht="15">
      <c r="A2926" s="112" t="s">
        <v>3198</v>
      </c>
      <c r="B2926" s="112">
        <v>2</v>
      </c>
      <c r="C2926" s="117">
        <v>0.002</v>
      </c>
      <c r="D2926" s="112" t="s">
        <v>3046</v>
      </c>
      <c r="E2926" s="112" t="b">
        <v>0</v>
      </c>
      <c r="F2926" s="112" t="b">
        <v>0</v>
      </c>
      <c r="G2926" s="112" t="b">
        <v>0</v>
      </c>
    </row>
    <row r="2927" spans="1:7" ht="15">
      <c r="A2927" s="112" t="s">
        <v>3404</v>
      </c>
      <c r="B2927" s="112">
        <v>2</v>
      </c>
      <c r="C2927" s="117">
        <v>0.002</v>
      </c>
      <c r="D2927" s="112" t="s">
        <v>3046</v>
      </c>
      <c r="E2927" s="112" t="b">
        <v>0</v>
      </c>
      <c r="F2927" s="112" t="b">
        <v>0</v>
      </c>
      <c r="G2927" s="112" t="b">
        <v>0</v>
      </c>
    </row>
    <row r="2928" spans="1:7" ht="15">
      <c r="A2928" s="112" t="s">
        <v>3168</v>
      </c>
      <c r="B2928" s="112">
        <v>2</v>
      </c>
      <c r="C2928" s="117">
        <v>0.002</v>
      </c>
      <c r="D2928" s="112" t="s">
        <v>3046</v>
      </c>
      <c r="E2928" s="112" t="b">
        <v>0</v>
      </c>
      <c r="F2928" s="112" t="b">
        <v>0</v>
      </c>
      <c r="G2928" s="112" t="b">
        <v>0</v>
      </c>
    </row>
    <row r="2929" spans="1:7" ht="15">
      <c r="A2929" s="112" t="s">
        <v>3115</v>
      </c>
      <c r="B2929" s="112">
        <v>2</v>
      </c>
      <c r="C2929" s="117">
        <v>0.0026020599913279627</v>
      </c>
      <c r="D2929" s="112" t="s">
        <v>3046</v>
      </c>
      <c r="E2929" s="112" t="b">
        <v>0</v>
      </c>
      <c r="F2929" s="112" t="b">
        <v>0</v>
      </c>
      <c r="G2929" s="112" t="b">
        <v>0</v>
      </c>
    </row>
    <row r="2930" spans="1:7" ht="15">
      <c r="A2930" s="112" t="s">
        <v>3166</v>
      </c>
      <c r="B2930" s="112">
        <v>2</v>
      </c>
      <c r="C2930" s="117">
        <v>0.002</v>
      </c>
      <c r="D2930" s="112" t="s">
        <v>3046</v>
      </c>
      <c r="E2930" s="112" t="b">
        <v>0</v>
      </c>
      <c r="F2930" s="112" t="b">
        <v>0</v>
      </c>
      <c r="G2930" s="112" t="b">
        <v>0</v>
      </c>
    </row>
    <row r="2931" spans="1:7" ht="15">
      <c r="A2931" s="112" t="s">
        <v>3825</v>
      </c>
      <c r="B2931" s="112">
        <v>2</v>
      </c>
      <c r="C2931" s="117">
        <v>0.0026020599913279627</v>
      </c>
      <c r="D2931" s="112" t="s">
        <v>3046</v>
      </c>
      <c r="E2931" s="112" t="b">
        <v>0</v>
      </c>
      <c r="F2931" s="112" t="b">
        <v>0</v>
      </c>
      <c r="G2931" s="112" t="b">
        <v>0</v>
      </c>
    </row>
    <row r="2932" spans="1:7" ht="15">
      <c r="A2932" s="112" t="s">
        <v>3094</v>
      </c>
      <c r="B2932" s="112">
        <v>2</v>
      </c>
      <c r="C2932" s="117">
        <v>0.002</v>
      </c>
      <c r="D2932" s="112" t="s">
        <v>3046</v>
      </c>
      <c r="E2932" s="112" t="b">
        <v>0</v>
      </c>
      <c r="F2932" s="112" t="b">
        <v>0</v>
      </c>
      <c r="G2932" s="112" t="b">
        <v>0</v>
      </c>
    </row>
    <row r="2933" spans="1:7" ht="15">
      <c r="A2933" s="112" t="s">
        <v>3133</v>
      </c>
      <c r="B2933" s="112">
        <v>2</v>
      </c>
      <c r="C2933" s="117">
        <v>0.0026020599913279627</v>
      </c>
      <c r="D2933" s="112" t="s">
        <v>3046</v>
      </c>
      <c r="E2933" s="112" t="b">
        <v>0</v>
      </c>
      <c r="F2933" s="112" t="b">
        <v>0</v>
      </c>
      <c r="G2933" s="112" t="b">
        <v>0</v>
      </c>
    </row>
    <row r="2934" spans="1:7" ht="15">
      <c r="A2934" s="112" t="s">
        <v>3417</v>
      </c>
      <c r="B2934" s="112">
        <v>2</v>
      </c>
      <c r="C2934" s="117">
        <v>0.0026020599913279627</v>
      </c>
      <c r="D2934" s="112" t="s">
        <v>3046</v>
      </c>
      <c r="E2934" s="112" t="b">
        <v>0</v>
      </c>
      <c r="F2934" s="112" t="b">
        <v>0</v>
      </c>
      <c r="G2934" s="112" t="b">
        <v>0</v>
      </c>
    </row>
    <row r="2935" spans="1:7" ht="15">
      <c r="A2935" s="112" t="s">
        <v>3109</v>
      </c>
      <c r="B2935" s="112">
        <v>2</v>
      </c>
      <c r="C2935" s="117">
        <v>0.002</v>
      </c>
      <c r="D2935" s="112" t="s">
        <v>3046</v>
      </c>
      <c r="E2935" s="112" t="b">
        <v>0</v>
      </c>
      <c r="F2935" s="112" t="b">
        <v>0</v>
      </c>
      <c r="G2935" s="112" t="b">
        <v>0</v>
      </c>
    </row>
    <row r="2936" spans="1:7" ht="15">
      <c r="A2936" s="112" t="s">
        <v>3119</v>
      </c>
      <c r="B2936" s="112">
        <v>2</v>
      </c>
      <c r="C2936" s="117">
        <v>0.002</v>
      </c>
      <c r="D2936" s="112" t="s">
        <v>3046</v>
      </c>
      <c r="E2936" s="112" t="b">
        <v>0</v>
      </c>
      <c r="F2936" s="112" t="b">
        <v>0</v>
      </c>
      <c r="G2936" s="112" t="b">
        <v>0</v>
      </c>
    </row>
    <row r="2937" spans="1:7" ht="15">
      <c r="A2937" s="112" t="s">
        <v>3181</v>
      </c>
      <c r="B2937" s="112">
        <v>2</v>
      </c>
      <c r="C2937" s="117">
        <v>0.002</v>
      </c>
      <c r="D2937" s="112" t="s">
        <v>3046</v>
      </c>
      <c r="E2937" s="112" t="b">
        <v>0</v>
      </c>
      <c r="F2937" s="112" t="b">
        <v>0</v>
      </c>
      <c r="G2937" s="112" t="b">
        <v>0</v>
      </c>
    </row>
    <row r="2938" spans="1:7" ht="15">
      <c r="A2938" s="112" t="s">
        <v>3796</v>
      </c>
      <c r="B2938" s="112">
        <v>2</v>
      </c>
      <c r="C2938" s="117">
        <v>0.0026020599913279627</v>
      </c>
      <c r="D2938" s="112" t="s">
        <v>3046</v>
      </c>
      <c r="E2938" s="112" t="b">
        <v>0</v>
      </c>
      <c r="F2938" s="112" t="b">
        <v>0</v>
      </c>
      <c r="G2938" s="112" t="b">
        <v>0</v>
      </c>
    </row>
    <row r="2939" spans="1:7" ht="15">
      <c r="A2939" s="112" t="s">
        <v>4515</v>
      </c>
      <c r="B2939" s="112">
        <v>2</v>
      </c>
      <c r="C2939" s="117">
        <v>0.0026020599913279627</v>
      </c>
      <c r="D2939" s="112" t="s">
        <v>3046</v>
      </c>
      <c r="E2939" s="112" t="b">
        <v>0</v>
      </c>
      <c r="F2939" s="112" t="b">
        <v>0</v>
      </c>
      <c r="G2939" s="112" t="b">
        <v>0</v>
      </c>
    </row>
    <row r="2940" spans="1:7" ht="15">
      <c r="A2940" s="112" t="s">
        <v>3212</v>
      </c>
      <c r="B2940" s="112">
        <v>2</v>
      </c>
      <c r="C2940" s="117">
        <v>0.0026020599913279627</v>
      </c>
      <c r="D2940" s="112" t="s">
        <v>3046</v>
      </c>
      <c r="E2940" s="112" t="b">
        <v>0</v>
      </c>
      <c r="F2940" s="112" t="b">
        <v>0</v>
      </c>
      <c r="G2940" s="112" t="b">
        <v>0</v>
      </c>
    </row>
    <row r="2941" spans="1:7" ht="15">
      <c r="A2941" s="112" t="s">
        <v>4076</v>
      </c>
      <c r="B2941" s="112">
        <v>2</v>
      </c>
      <c r="C2941" s="117">
        <v>0.002</v>
      </c>
      <c r="D2941" s="112" t="s">
        <v>3046</v>
      </c>
      <c r="E2941" s="112" t="b">
        <v>0</v>
      </c>
      <c r="F2941" s="112" t="b">
        <v>0</v>
      </c>
      <c r="G2941" s="112" t="b">
        <v>0</v>
      </c>
    </row>
    <row r="2942" spans="1:7" ht="15">
      <c r="A2942" s="112" t="s">
        <v>3748</v>
      </c>
      <c r="B2942" s="112">
        <v>2</v>
      </c>
      <c r="C2942" s="117">
        <v>0.002</v>
      </c>
      <c r="D2942" s="112" t="s">
        <v>3046</v>
      </c>
      <c r="E2942" s="112" t="b">
        <v>0</v>
      </c>
      <c r="F2942" s="112" t="b">
        <v>0</v>
      </c>
      <c r="G2942" s="112" t="b">
        <v>0</v>
      </c>
    </row>
    <row r="2943" spans="1:7" ht="15">
      <c r="A2943" s="112" t="s">
        <v>3134</v>
      </c>
      <c r="B2943" s="112">
        <v>2</v>
      </c>
      <c r="C2943" s="117">
        <v>0.0026020599913279627</v>
      </c>
      <c r="D2943" s="112" t="s">
        <v>3046</v>
      </c>
      <c r="E2943" s="112" t="b">
        <v>0</v>
      </c>
      <c r="F2943" s="112" t="b">
        <v>0</v>
      </c>
      <c r="G2943" s="112" t="b">
        <v>0</v>
      </c>
    </row>
    <row r="2944" spans="1:7" ht="15">
      <c r="A2944" s="112" t="s">
        <v>3338</v>
      </c>
      <c r="B2944" s="112">
        <v>2</v>
      </c>
      <c r="C2944" s="117">
        <v>0.0026020599913279627</v>
      </c>
      <c r="D2944" s="112" t="s">
        <v>3046</v>
      </c>
      <c r="E2944" s="112" t="b">
        <v>0</v>
      </c>
      <c r="F2944" s="112" t="b">
        <v>0</v>
      </c>
      <c r="G2944" s="112" t="b">
        <v>0</v>
      </c>
    </row>
    <row r="2945" spans="1:7" ht="15">
      <c r="A2945" s="112" t="s">
        <v>3723</v>
      </c>
      <c r="B2945" s="112">
        <v>2</v>
      </c>
      <c r="C2945" s="117">
        <v>0.0026020599913279627</v>
      </c>
      <c r="D2945" s="112" t="s">
        <v>3046</v>
      </c>
      <c r="E2945" s="112" t="b">
        <v>0</v>
      </c>
      <c r="F2945" s="112" t="b">
        <v>0</v>
      </c>
      <c r="G2945" s="112" t="b">
        <v>0</v>
      </c>
    </row>
    <row r="2946" spans="1:7" ht="15">
      <c r="A2946" s="112" t="s">
        <v>3724</v>
      </c>
      <c r="B2946" s="112">
        <v>2</v>
      </c>
      <c r="C2946" s="117">
        <v>0.0026020599913279627</v>
      </c>
      <c r="D2946" s="112" t="s">
        <v>3046</v>
      </c>
      <c r="E2946" s="112" t="b">
        <v>0</v>
      </c>
      <c r="F2946" s="112" t="b">
        <v>0</v>
      </c>
      <c r="G2946" s="112" t="b">
        <v>0</v>
      </c>
    </row>
    <row r="2947" spans="1:7" ht="15">
      <c r="A2947" s="112" t="s">
        <v>3184</v>
      </c>
      <c r="B2947" s="112">
        <v>2</v>
      </c>
      <c r="C2947" s="117">
        <v>0.002</v>
      </c>
      <c r="D2947" s="112" t="s">
        <v>3046</v>
      </c>
      <c r="E2947" s="112" t="b">
        <v>0</v>
      </c>
      <c r="F2947" s="112" t="b">
        <v>0</v>
      </c>
      <c r="G2947" s="112" t="b">
        <v>0</v>
      </c>
    </row>
    <row r="2948" spans="1:7" ht="15">
      <c r="A2948" s="112" t="s">
        <v>4057</v>
      </c>
      <c r="B2948" s="112">
        <v>2</v>
      </c>
      <c r="C2948" s="117">
        <v>0.002</v>
      </c>
      <c r="D2948" s="112" t="s">
        <v>3046</v>
      </c>
      <c r="E2948" s="112" t="b">
        <v>0</v>
      </c>
      <c r="F2948" s="112" t="b">
        <v>0</v>
      </c>
      <c r="G2948" s="112" t="b">
        <v>0</v>
      </c>
    </row>
    <row r="2949" spans="1:7" ht="15">
      <c r="A2949" s="112" t="s">
        <v>4058</v>
      </c>
      <c r="B2949" s="112">
        <v>2</v>
      </c>
      <c r="C2949" s="117">
        <v>0.0026020599913279627</v>
      </c>
      <c r="D2949" s="112" t="s">
        <v>3046</v>
      </c>
      <c r="E2949" s="112" t="b">
        <v>0</v>
      </c>
      <c r="F2949" s="112" t="b">
        <v>0</v>
      </c>
      <c r="G2949" s="112" t="b">
        <v>0</v>
      </c>
    </row>
    <row r="2950" spans="1:7" ht="15">
      <c r="A2950" s="112" t="s">
        <v>4059</v>
      </c>
      <c r="B2950" s="112">
        <v>2</v>
      </c>
      <c r="C2950" s="117">
        <v>0.0026020599913279627</v>
      </c>
      <c r="D2950" s="112" t="s">
        <v>3046</v>
      </c>
      <c r="E2950" s="112" t="b">
        <v>0</v>
      </c>
      <c r="F2950" s="112" t="b">
        <v>0</v>
      </c>
      <c r="G2950" s="112" t="b">
        <v>0</v>
      </c>
    </row>
    <row r="2951" spans="1:7" ht="15">
      <c r="A2951" s="112" t="s">
        <v>3117</v>
      </c>
      <c r="B2951" s="112">
        <v>2</v>
      </c>
      <c r="C2951" s="117">
        <v>0.0026020599913279627</v>
      </c>
      <c r="D2951" s="112" t="s">
        <v>3046</v>
      </c>
      <c r="E2951" s="112" t="b">
        <v>0</v>
      </c>
      <c r="F2951" s="112" t="b">
        <v>0</v>
      </c>
      <c r="G2951" s="112" t="b">
        <v>0</v>
      </c>
    </row>
    <row r="2952" spans="1:7" ht="15">
      <c r="A2952" s="112" t="s">
        <v>3287</v>
      </c>
      <c r="B2952" s="112">
        <v>2</v>
      </c>
      <c r="C2952" s="117">
        <v>0.002</v>
      </c>
      <c r="D2952" s="112" t="s">
        <v>3046</v>
      </c>
      <c r="E2952" s="112" t="b">
        <v>0</v>
      </c>
      <c r="F2952" s="112" t="b">
        <v>0</v>
      </c>
      <c r="G2952" s="112" t="b">
        <v>0</v>
      </c>
    </row>
    <row r="2953" spans="1:7" ht="15">
      <c r="A2953" s="112" t="s">
        <v>3159</v>
      </c>
      <c r="B2953" s="112">
        <v>2</v>
      </c>
      <c r="C2953" s="117">
        <v>0.002</v>
      </c>
      <c r="D2953" s="112" t="s">
        <v>3046</v>
      </c>
      <c r="E2953" s="112" t="b">
        <v>1</v>
      </c>
      <c r="F2953" s="112" t="b">
        <v>0</v>
      </c>
      <c r="G2953" s="112" t="b">
        <v>0</v>
      </c>
    </row>
    <row r="2954" spans="1:7" ht="15">
      <c r="A2954" s="112" t="s">
        <v>3240</v>
      </c>
      <c r="B2954" s="112">
        <v>2</v>
      </c>
      <c r="C2954" s="117">
        <v>0.002</v>
      </c>
      <c r="D2954" s="112" t="s">
        <v>3046</v>
      </c>
      <c r="E2954" s="112" t="b">
        <v>0</v>
      </c>
      <c r="F2954" s="112" t="b">
        <v>0</v>
      </c>
      <c r="G2954" s="112" t="b">
        <v>0</v>
      </c>
    </row>
    <row r="2955" spans="1:7" ht="15">
      <c r="A2955" s="112" t="s">
        <v>3317</v>
      </c>
      <c r="B2955" s="112">
        <v>2</v>
      </c>
      <c r="C2955" s="117">
        <v>0.002</v>
      </c>
      <c r="D2955" s="112" t="s">
        <v>3046</v>
      </c>
      <c r="E2955" s="112" t="b">
        <v>0</v>
      </c>
      <c r="F2955" s="112" t="b">
        <v>0</v>
      </c>
      <c r="G2955" s="112" t="b">
        <v>0</v>
      </c>
    </row>
    <row r="2956" spans="1:7" ht="15">
      <c r="A2956" s="112" t="s">
        <v>3185</v>
      </c>
      <c r="B2956" s="112">
        <v>2</v>
      </c>
      <c r="C2956" s="117">
        <v>0.002</v>
      </c>
      <c r="D2956" s="112" t="s">
        <v>3046</v>
      </c>
      <c r="E2956" s="112" t="b">
        <v>0</v>
      </c>
      <c r="F2956" s="112" t="b">
        <v>0</v>
      </c>
      <c r="G2956" s="112" t="b">
        <v>0</v>
      </c>
    </row>
    <row r="2957" spans="1:7" ht="15">
      <c r="A2957" s="112" t="s">
        <v>3186</v>
      </c>
      <c r="B2957" s="112">
        <v>2</v>
      </c>
      <c r="C2957" s="117">
        <v>0.002</v>
      </c>
      <c r="D2957" s="112" t="s">
        <v>3046</v>
      </c>
      <c r="E2957" s="112" t="b">
        <v>0</v>
      </c>
      <c r="F2957" s="112" t="b">
        <v>0</v>
      </c>
      <c r="G2957" s="112" t="b">
        <v>0</v>
      </c>
    </row>
    <row r="2958" spans="1:7" ht="15">
      <c r="A2958" s="112" t="s">
        <v>3366</v>
      </c>
      <c r="B2958" s="112">
        <v>2</v>
      </c>
      <c r="C2958" s="117">
        <v>0.002</v>
      </c>
      <c r="D2958" s="112" t="s">
        <v>3046</v>
      </c>
      <c r="E2958" s="112" t="b">
        <v>0</v>
      </c>
      <c r="F2958" s="112" t="b">
        <v>1</v>
      </c>
      <c r="G2958" s="112" t="b">
        <v>0</v>
      </c>
    </row>
    <row r="2959" spans="1:7" ht="15">
      <c r="A2959" s="112" t="s">
        <v>3318</v>
      </c>
      <c r="B2959" s="112">
        <v>2</v>
      </c>
      <c r="C2959" s="117">
        <v>0.002</v>
      </c>
      <c r="D2959" s="112" t="s">
        <v>3046</v>
      </c>
      <c r="E2959" s="112" t="b">
        <v>0</v>
      </c>
      <c r="F2959" s="112" t="b">
        <v>0</v>
      </c>
      <c r="G2959" s="112" t="b">
        <v>0</v>
      </c>
    </row>
    <row r="2960" spans="1:7" ht="15">
      <c r="A2960" s="112" t="s">
        <v>3758</v>
      </c>
      <c r="B2960" s="112">
        <v>2</v>
      </c>
      <c r="C2960" s="117">
        <v>0.002</v>
      </c>
      <c r="D2960" s="112" t="s">
        <v>3046</v>
      </c>
      <c r="E2960" s="112" t="b">
        <v>0</v>
      </c>
      <c r="F2960" s="112" t="b">
        <v>0</v>
      </c>
      <c r="G2960" s="112" t="b">
        <v>0</v>
      </c>
    </row>
    <row r="2961" spans="1:7" ht="15">
      <c r="A2961" s="112" t="s">
        <v>3216</v>
      </c>
      <c r="B2961" s="112">
        <v>2</v>
      </c>
      <c r="C2961" s="117">
        <v>0.002</v>
      </c>
      <c r="D2961" s="112" t="s">
        <v>3046</v>
      </c>
      <c r="E2961" s="112" t="b">
        <v>0</v>
      </c>
      <c r="F2961" s="112" t="b">
        <v>0</v>
      </c>
      <c r="G2961" s="112" t="b">
        <v>0</v>
      </c>
    </row>
    <row r="2962" spans="1:7" ht="15">
      <c r="A2962" s="112" t="s">
        <v>3434</v>
      </c>
      <c r="B2962" s="112">
        <v>2</v>
      </c>
      <c r="C2962" s="117">
        <v>0.0026020599913279627</v>
      </c>
      <c r="D2962" s="112" t="s">
        <v>3046</v>
      </c>
      <c r="E2962" s="112" t="b">
        <v>0</v>
      </c>
      <c r="F2962" s="112" t="b">
        <v>0</v>
      </c>
      <c r="G2962" s="112" t="b">
        <v>0</v>
      </c>
    </row>
    <row r="2963" spans="1:7" ht="15">
      <c r="A2963" s="112" t="s">
        <v>3080</v>
      </c>
      <c r="B2963" s="112">
        <v>72</v>
      </c>
      <c r="C2963" s="117">
        <v>0.015917600346881503</v>
      </c>
      <c r="D2963" s="112" t="s">
        <v>3047</v>
      </c>
      <c r="E2963" s="112" t="b">
        <v>0</v>
      </c>
      <c r="F2963" s="112" t="b">
        <v>0</v>
      </c>
      <c r="G2963" s="112" t="b">
        <v>0</v>
      </c>
    </row>
    <row r="2964" spans="1:7" ht="15">
      <c r="A2964" s="112" t="s">
        <v>3093</v>
      </c>
      <c r="B2964" s="112">
        <v>49</v>
      </c>
      <c r="C2964" s="117">
        <v>0.022428626836817563</v>
      </c>
      <c r="D2964" s="112" t="s">
        <v>3047</v>
      </c>
      <c r="E2964" s="112" t="b">
        <v>0</v>
      </c>
      <c r="F2964" s="112" t="b">
        <v>0</v>
      </c>
      <c r="G2964" s="112" t="b">
        <v>0</v>
      </c>
    </row>
    <row r="2965" spans="1:7" ht="15">
      <c r="A2965" s="112" t="s">
        <v>3081</v>
      </c>
      <c r="B2965" s="112">
        <v>33</v>
      </c>
      <c r="C2965" s="117">
        <v>0.004067227076299867</v>
      </c>
      <c r="D2965" s="112" t="s">
        <v>3047</v>
      </c>
      <c r="E2965" s="112" t="b">
        <v>0</v>
      </c>
      <c r="F2965" s="112" t="b">
        <v>0</v>
      </c>
      <c r="G2965" s="112" t="b">
        <v>0</v>
      </c>
    </row>
    <row r="2966" spans="1:7" ht="15">
      <c r="A2966" s="112" t="s">
        <v>3084</v>
      </c>
      <c r="B2966" s="112">
        <v>29</v>
      </c>
      <c r="C2966" s="117">
        <v>0.009699855415839394</v>
      </c>
      <c r="D2966" s="112" t="s">
        <v>3047</v>
      </c>
      <c r="E2966" s="112" t="b">
        <v>0</v>
      </c>
      <c r="F2966" s="112" t="b">
        <v>0</v>
      </c>
      <c r="G2966" s="112" t="b">
        <v>0</v>
      </c>
    </row>
    <row r="2967" spans="1:7" ht="15">
      <c r="A2967" s="112" t="s">
        <v>3078</v>
      </c>
      <c r="B2967" s="112">
        <v>25</v>
      </c>
      <c r="C2967" s="117">
        <v>0.0009802926984126012</v>
      </c>
      <c r="D2967" s="112" t="s">
        <v>3047</v>
      </c>
      <c r="E2967" s="112" t="b">
        <v>1</v>
      </c>
      <c r="F2967" s="112" t="b">
        <v>0</v>
      </c>
      <c r="G2967" s="112" t="b">
        <v>0</v>
      </c>
    </row>
    <row r="2968" spans="1:7" ht="15">
      <c r="A2968" s="112" t="s">
        <v>3082</v>
      </c>
      <c r="B2968" s="112">
        <v>23</v>
      </c>
      <c r="C2968" s="117">
        <v>0.002390551554007957</v>
      </c>
      <c r="D2968" s="112" t="s">
        <v>3047</v>
      </c>
      <c r="E2968" s="112" t="b">
        <v>0</v>
      </c>
      <c r="F2968" s="112" t="b">
        <v>0</v>
      </c>
      <c r="G2968" s="112" t="b">
        <v>0</v>
      </c>
    </row>
    <row r="2969" spans="1:7" ht="15">
      <c r="A2969" s="112" t="s">
        <v>3091</v>
      </c>
      <c r="B2969" s="112">
        <v>23</v>
      </c>
      <c r="C2969" s="117">
        <v>0.002834734022875665</v>
      </c>
      <c r="D2969" s="112" t="s">
        <v>3047</v>
      </c>
      <c r="E2969" s="112" t="b">
        <v>0</v>
      </c>
      <c r="F2969" s="112" t="b">
        <v>0</v>
      </c>
      <c r="G2969" s="112" t="b">
        <v>0</v>
      </c>
    </row>
    <row r="2970" spans="1:7" ht="15">
      <c r="A2970" s="112" t="s">
        <v>3089</v>
      </c>
      <c r="B2970" s="112">
        <v>22</v>
      </c>
      <c r="C2970" s="117">
        <v>0.012222222222222223</v>
      </c>
      <c r="D2970" s="112" t="s">
        <v>3047</v>
      </c>
      <c r="E2970" s="112" t="b">
        <v>0</v>
      </c>
      <c r="F2970" s="112" t="b">
        <v>0</v>
      </c>
      <c r="G2970" s="112" t="b">
        <v>0</v>
      </c>
    </row>
    <row r="2971" spans="1:7" ht="15">
      <c r="A2971" s="112" t="s">
        <v>3097</v>
      </c>
      <c r="B2971" s="112">
        <v>21</v>
      </c>
      <c r="C2971" s="117">
        <v>0.008154650050586887</v>
      </c>
      <c r="D2971" s="112" t="s">
        <v>3047</v>
      </c>
      <c r="E2971" s="112" t="b">
        <v>0</v>
      </c>
      <c r="F2971" s="112" t="b">
        <v>0</v>
      </c>
      <c r="G2971" s="112" t="b">
        <v>0</v>
      </c>
    </row>
    <row r="2972" spans="1:7" ht="15">
      <c r="A2972" s="112" t="s">
        <v>3090</v>
      </c>
      <c r="B2972" s="112">
        <v>20</v>
      </c>
      <c r="C2972" s="117">
        <v>0.001388208184536666</v>
      </c>
      <c r="D2972" s="112" t="s">
        <v>3047</v>
      </c>
      <c r="E2972" s="112" t="b">
        <v>0</v>
      </c>
      <c r="F2972" s="112" t="b">
        <v>0</v>
      </c>
      <c r="G2972" s="112" t="b">
        <v>0</v>
      </c>
    </row>
    <row r="2973" spans="1:7" ht="15">
      <c r="A2973" s="112" t="s">
        <v>3094</v>
      </c>
      <c r="B2973" s="112">
        <v>20</v>
      </c>
      <c r="C2973" s="117">
        <v>0.0028848590056195123</v>
      </c>
      <c r="D2973" s="112" t="s">
        <v>3047</v>
      </c>
      <c r="E2973" s="112" t="b">
        <v>0</v>
      </c>
      <c r="F2973" s="112" t="b">
        <v>0</v>
      </c>
      <c r="G2973" s="112" t="b">
        <v>0</v>
      </c>
    </row>
    <row r="2974" spans="1:7" ht="15">
      <c r="A2974" s="112" t="s">
        <v>3079</v>
      </c>
      <c r="B2974" s="112">
        <v>19</v>
      </c>
      <c r="C2974" s="117">
        <v>0.0010229390261961512</v>
      </c>
      <c r="D2974" s="112" t="s">
        <v>3047</v>
      </c>
      <c r="E2974" s="112" t="b">
        <v>0</v>
      </c>
      <c r="F2974" s="112" t="b">
        <v>0</v>
      </c>
      <c r="G2974" s="112" t="b">
        <v>0</v>
      </c>
    </row>
    <row r="2975" spans="1:7" ht="15">
      <c r="A2975" s="112" t="s">
        <v>3142</v>
      </c>
      <c r="B2975" s="112">
        <v>18</v>
      </c>
      <c r="C2975" s="117">
        <v>0.013010299956639812</v>
      </c>
      <c r="D2975" s="112" t="s">
        <v>3047</v>
      </c>
      <c r="E2975" s="112" t="b">
        <v>0</v>
      </c>
      <c r="F2975" s="112" t="b">
        <v>0</v>
      </c>
      <c r="G2975" s="112" t="b">
        <v>0</v>
      </c>
    </row>
    <row r="2976" spans="1:7" ht="15">
      <c r="A2976" s="112" t="s">
        <v>3126</v>
      </c>
      <c r="B2976" s="112">
        <v>17</v>
      </c>
      <c r="C2976" s="117">
        <v>0.005686122140319645</v>
      </c>
      <c r="D2976" s="112" t="s">
        <v>3047</v>
      </c>
      <c r="E2976" s="112" t="b">
        <v>0</v>
      </c>
      <c r="F2976" s="112" t="b">
        <v>0</v>
      </c>
      <c r="G2976" s="112" t="b">
        <v>0</v>
      </c>
    </row>
    <row r="2977" spans="1:7" ht="15">
      <c r="A2977" s="112" t="s">
        <v>3095</v>
      </c>
      <c r="B2977" s="112">
        <v>16</v>
      </c>
      <c r="C2977" s="117">
        <v>0.0016629923853968395</v>
      </c>
      <c r="D2977" s="112" t="s">
        <v>3047</v>
      </c>
      <c r="E2977" s="112" t="b">
        <v>0</v>
      </c>
      <c r="F2977" s="112" t="b">
        <v>0</v>
      </c>
      <c r="G2977" s="112" t="b">
        <v>0</v>
      </c>
    </row>
    <row r="2978" spans="1:7" ht="15">
      <c r="A2978" s="112" t="s">
        <v>3103</v>
      </c>
      <c r="B2978" s="112">
        <v>16</v>
      </c>
      <c r="C2978" s="117">
        <v>0.005351644367359666</v>
      </c>
      <c r="D2978" s="112" t="s">
        <v>3047</v>
      </c>
      <c r="E2978" s="112" t="b">
        <v>0</v>
      </c>
      <c r="F2978" s="112" t="b">
        <v>0</v>
      </c>
      <c r="G2978" s="112" t="b">
        <v>0</v>
      </c>
    </row>
    <row r="2979" spans="1:7" ht="15">
      <c r="A2979" s="112" t="s">
        <v>3157</v>
      </c>
      <c r="B2979" s="112">
        <v>16</v>
      </c>
      <c r="C2979" s="117">
        <v>0.011564711072568722</v>
      </c>
      <c r="D2979" s="112" t="s">
        <v>3047</v>
      </c>
      <c r="E2979" s="112" t="b">
        <v>0</v>
      </c>
      <c r="F2979" s="112" t="b">
        <v>0</v>
      </c>
      <c r="G2979" s="112" t="b">
        <v>0</v>
      </c>
    </row>
    <row r="2980" spans="1:7" ht="15">
      <c r="A2980" s="112" t="s">
        <v>3102</v>
      </c>
      <c r="B2980" s="112">
        <v>15</v>
      </c>
      <c r="C2980" s="117">
        <v>0.00582475003613349</v>
      </c>
      <c r="D2980" s="112" t="s">
        <v>3047</v>
      </c>
      <c r="E2980" s="112" t="b">
        <v>0</v>
      </c>
      <c r="F2980" s="112" t="b">
        <v>0</v>
      </c>
      <c r="G2980" s="112" t="b">
        <v>0</v>
      </c>
    </row>
    <row r="2981" spans="1:7" ht="15">
      <c r="A2981" s="112" t="s">
        <v>3138</v>
      </c>
      <c r="B2981" s="112">
        <v>15</v>
      </c>
      <c r="C2981" s="117">
        <v>0.010841916630533178</v>
      </c>
      <c r="D2981" s="112" t="s">
        <v>3047</v>
      </c>
      <c r="E2981" s="112" t="b">
        <v>0</v>
      </c>
      <c r="F2981" s="112" t="b">
        <v>0</v>
      </c>
      <c r="G2981" s="112" t="b">
        <v>0</v>
      </c>
    </row>
    <row r="2982" spans="1:7" ht="15">
      <c r="A2982" s="112" t="s">
        <v>3098</v>
      </c>
      <c r="B2982" s="112">
        <v>15</v>
      </c>
      <c r="C2982" s="117">
        <v>0.008333333333333333</v>
      </c>
      <c r="D2982" s="112" t="s">
        <v>3047</v>
      </c>
      <c r="E2982" s="112" t="b">
        <v>0</v>
      </c>
      <c r="F2982" s="112" t="b">
        <v>0</v>
      </c>
      <c r="G2982" s="112" t="b">
        <v>0</v>
      </c>
    </row>
    <row r="2983" spans="1:7" ht="15">
      <c r="A2983" s="112" t="s">
        <v>3085</v>
      </c>
      <c r="B2983" s="112">
        <v>14</v>
      </c>
      <c r="C2983" s="117">
        <v>0.0012047930221113358</v>
      </c>
      <c r="D2983" s="112" t="s">
        <v>3047</v>
      </c>
      <c r="E2983" s="112" t="b">
        <v>0</v>
      </c>
      <c r="F2983" s="112" t="b">
        <v>0</v>
      </c>
      <c r="G2983" s="112" t="b">
        <v>0</v>
      </c>
    </row>
    <row r="2984" spans="1:7" ht="15">
      <c r="A2984" s="112" t="s">
        <v>3087</v>
      </c>
      <c r="B2984" s="112">
        <v>14</v>
      </c>
      <c r="C2984" s="117">
        <v>0.0012047930221113358</v>
      </c>
      <c r="D2984" s="112" t="s">
        <v>3047</v>
      </c>
      <c r="E2984" s="112" t="b">
        <v>0</v>
      </c>
      <c r="F2984" s="112" t="b">
        <v>0</v>
      </c>
      <c r="G2984" s="112" t="b">
        <v>0</v>
      </c>
    </row>
    <row r="2985" spans="1:7" ht="15">
      <c r="A2985" s="112" t="s">
        <v>3086</v>
      </c>
      <c r="B2985" s="112">
        <v>14</v>
      </c>
      <c r="C2985" s="117">
        <v>0.0014551183372222345</v>
      </c>
      <c r="D2985" s="112" t="s">
        <v>3047</v>
      </c>
      <c r="E2985" s="112" t="b">
        <v>0</v>
      </c>
      <c r="F2985" s="112" t="b">
        <v>0</v>
      </c>
      <c r="G2985" s="112" t="b">
        <v>0</v>
      </c>
    </row>
    <row r="2986" spans="1:7" ht="15">
      <c r="A2986" s="112" t="s">
        <v>3109</v>
      </c>
      <c r="B2986" s="112">
        <v>12</v>
      </c>
      <c r="C2986" s="117">
        <v>0.0034858583018689175</v>
      </c>
      <c r="D2986" s="112" t="s">
        <v>3047</v>
      </c>
      <c r="E2986" s="112" t="b">
        <v>0</v>
      </c>
      <c r="F2986" s="112" t="b">
        <v>0</v>
      </c>
      <c r="G2986" s="112" t="b">
        <v>0</v>
      </c>
    </row>
    <row r="2987" spans="1:7" ht="15">
      <c r="A2987" s="112" t="s">
        <v>3092</v>
      </c>
      <c r="B2987" s="112">
        <v>12</v>
      </c>
      <c r="C2987" s="117">
        <v>0.0014789916641090427</v>
      </c>
      <c r="D2987" s="112" t="s">
        <v>3047</v>
      </c>
      <c r="E2987" s="112" t="b">
        <v>0</v>
      </c>
      <c r="F2987" s="112" t="b">
        <v>0</v>
      </c>
      <c r="G2987" s="112" t="b">
        <v>0</v>
      </c>
    </row>
    <row r="2988" spans="1:7" ht="15">
      <c r="A2988" s="112" t="s">
        <v>3099</v>
      </c>
      <c r="B2988" s="112">
        <v>11</v>
      </c>
      <c r="C2988" s="117">
        <v>0.006111111111111111</v>
      </c>
      <c r="D2988" s="112" t="s">
        <v>3047</v>
      </c>
      <c r="E2988" s="112" t="b">
        <v>0</v>
      </c>
      <c r="F2988" s="112" t="b">
        <v>0</v>
      </c>
      <c r="G2988" s="112" t="b">
        <v>0</v>
      </c>
    </row>
    <row r="2989" spans="1:7" ht="15">
      <c r="A2989" s="112" t="s">
        <v>3174</v>
      </c>
      <c r="B2989" s="112">
        <v>10</v>
      </c>
      <c r="C2989" s="117">
        <v>0.005555555555555556</v>
      </c>
      <c r="D2989" s="112" t="s">
        <v>3047</v>
      </c>
      <c r="E2989" s="112" t="b">
        <v>0</v>
      </c>
      <c r="F2989" s="112" t="b">
        <v>0</v>
      </c>
      <c r="G2989" s="112" t="b">
        <v>0</v>
      </c>
    </row>
    <row r="2990" spans="1:7" ht="15">
      <c r="A2990" s="112" t="s">
        <v>3083</v>
      </c>
      <c r="B2990" s="112">
        <v>10</v>
      </c>
      <c r="C2990" s="117">
        <v>0.007227944420355452</v>
      </c>
      <c r="D2990" s="112" t="s">
        <v>3047</v>
      </c>
      <c r="E2990" s="112" t="b">
        <v>0</v>
      </c>
      <c r="F2990" s="112" t="b">
        <v>0</v>
      </c>
      <c r="G2990" s="112" t="b">
        <v>0</v>
      </c>
    </row>
    <row r="2991" spans="1:7" ht="15">
      <c r="A2991" s="112" t="s">
        <v>3172</v>
      </c>
      <c r="B2991" s="112">
        <v>9</v>
      </c>
      <c r="C2991" s="117">
        <v>0.004119543704721594</v>
      </c>
      <c r="D2991" s="112" t="s">
        <v>3047</v>
      </c>
      <c r="E2991" s="112" t="b">
        <v>0</v>
      </c>
      <c r="F2991" s="112" t="b">
        <v>0</v>
      </c>
      <c r="G2991" s="112" t="b">
        <v>0</v>
      </c>
    </row>
    <row r="2992" spans="1:7" ht="15">
      <c r="A2992" s="112" t="s">
        <v>3105</v>
      </c>
      <c r="B2992" s="112">
        <v>9</v>
      </c>
      <c r="C2992" s="117">
        <v>0.002614393726401688</v>
      </c>
      <c r="D2992" s="112" t="s">
        <v>3047</v>
      </c>
      <c r="E2992" s="112" t="b">
        <v>0</v>
      </c>
      <c r="F2992" s="112" t="b">
        <v>0</v>
      </c>
      <c r="G2992" s="112" t="b">
        <v>0</v>
      </c>
    </row>
    <row r="2993" spans="1:7" ht="15">
      <c r="A2993" s="112" t="s">
        <v>3132</v>
      </c>
      <c r="B2993" s="112">
        <v>9</v>
      </c>
      <c r="C2993" s="117">
        <v>0.004119543704721594</v>
      </c>
      <c r="D2993" s="112" t="s">
        <v>3047</v>
      </c>
      <c r="E2993" s="112" t="b">
        <v>0</v>
      </c>
      <c r="F2993" s="112" t="b">
        <v>0</v>
      </c>
      <c r="G2993" s="112" t="b">
        <v>0</v>
      </c>
    </row>
    <row r="2994" spans="1:7" ht="15">
      <c r="A2994" s="112" t="s">
        <v>3108</v>
      </c>
      <c r="B2994" s="112">
        <v>9</v>
      </c>
      <c r="C2994" s="117">
        <v>0.001989700043360188</v>
      </c>
      <c r="D2994" s="112" t="s">
        <v>3047</v>
      </c>
      <c r="E2994" s="112" t="b">
        <v>0</v>
      </c>
      <c r="F2994" s="112" t="b">
        <v>0</v>
      </c>
      <c r="G2994" s="112" t="b">
        <v>0</v>
      </c>
    </row>
    <row r="2995" spans="1:7" ht="15">
      <c r="A2995" s="112" t="s">
        <v>3227</v>
      </c>
      <c r="B2995" s="112">
        <v>8</v>
      </c>
      <c r="C2995" s="117">
        <v>0.0031065333526045283</v>
      </c>
      <c r="D2995" s="112" t="s">
        <v>3047</v>
      </c>
      <c r="E2995" s="112" t="b">
        <v>0</v>
      </c>
      <c r="F2995" s="112" t="b">
        <v>0</v>
      </c>
      <c r="G2995" s="112" t="b">
        <v>0</v>
      </c>
    </row>
    <row r="2996" spans="1:7" ht="15">
      <c r="A2996" s="112" t="s">
        <v>3196</v>
      </c>
      <c r="B2996" s="112">
        <v>8</v>
      </c>
      <c r="C2996" s="117">
        <v>0.0031065333526045283</v>
      </c>
      <c r="D2996" s="112" t="s">
        <v>3047</v>
      </c>
      <c r="E2996" s="112" t="b">
        <v>1</v>
      </c>
      <c r="F2996" s="112" t="b">
        <v>0</v>
      </c>
      <c r="G2996" s="112" t="b">
        <v>0</v>
      </c>
    </row>
    <row r="2997" spans="1:7" ht="15">
      <c r="A2997" s="112" t="s">
        <v>3121</v>
      </c>
      <c r="B2997" s="112">
        <v>8</v>
      </c>
      <c r="C2997" s="117">
        <v>0.0023239055345792782</v>
      </c>
      <c r="D2997" s="112" t="s">
        <v>3047</v>
      </c>
      <c r="E2997" s="112" t="b">
        <v>0</v>
      </c>
      <c r="F2997" s="112" t="b">
        <v>0</v>
      </c>
      <c r="G2997" s="112" t="b">
        <v>0</v>
      </c>
    </row>
    <row r="2998" spans="1:7" ht="15">
      <c r="A2998" s="112" t="s">
        <v>3107</v>
      </c>
      <c r="B2998" s="112">
        <v>8</v>
      </c>
      <c r="C2998" s="117">
        <v>0.0023239055345792782</v>
      </c>
      <c r="D2998" s="112" t="s">
        <v>3047</v>
      </c>
      <c r="E2998" s="112" t="b">
        <v>0</v>
      </c>
      <c r="F2998" s="112" t="b">
        <v>0</v>
      </c>
      <c r="G2998" s="112" t="b">
        <v>0</v>
      </c>
    </row>
    <row r="2999" spans="1:7" ht="15">
      <c r="A2999" s="112" t="s">
        <v>3229</v>
      </c>
      <c r="B2999" s="112">
        <v>8</v>
      </c>
      <c r="C2999" s="117">
        <v>0.0044444444444444444</v>
      </c>
      <c r="D2999" s="112" t="s">
        <v>3047</v>
      </c>
      <c r="E2999" s="112" t="b">
        <v>0</v>
      </c>
      <c r="F2999" s="112" t="b">
        <v>0</v>
      </c>
      <c r="G2999" s="112" t="b">
        <v>0</v>
      </c>
    </row>
    <row r="3000" spans="1:7" ht="15">
      <c r="A3000" s="112" t="s">
        <v>3125</v>
      </c>
      <c r="B3000" s="112">
        <v>8</v>
      </c>
      <c r="C3000" s="117">
        <v>0.002675822183679833</v>
      </c>
      <c r="D3000" s="112" t="s">
        <v>3047</v>
      </c>
      <c r="E3000" s="112" t="b">
        <v>0</v>
      </c>
      <c r="F3000" s="112" t="b">
        <v>0</v>
      </c>
      <c r="G3000" s="112" t="b">
        <v>0</v>
      </c>
    </row>
    <row r="3001" spans="1:7" ht="15">
      <c r="A3001" s="112" t="s">
        <v>3165</v>
      </c>
      <c r="B3001" s="112">
        <v>8</v>
      </c>
      <c r="C3001" s="117">
        <v>0.005782355536284361</v>
      </c>
      <c r="D3001" s="112" t="s">
        <v>3047</v>
      </c>
      <c r="E3001" s="112" t="b">
        <v>0</v>
      </c>
      <c r="F3001" s="112" t="b">
        <v>0</v>
      </c>
      <c r="G3001" s="112" t="b">
        <v>0</v>
      </c>
    </row>
    <row r="3002" spans="1:7" ht="15">
      <c r="A3002" s="112" t="s">
        <v>3215</v>
      </c>
      <c r="B3002" s="112">
        <v>7</v>
      </c>
      <c r="C3002" s="117">
        <v>0.002718216683528962</v>
      </c>
      <c r="D3002" s="112" t="s">
        <v>3047</v>
      </c>
      <c r="E3002" s="112" t="b">
        <v>0</v>
      </c>
      <c r="F3002" s="112" t="b">
        <v>0</v>
      </c>
      <c r="G3002" s="112" t="b">
        <v>0</v>
      </c>
    </row>
    <row r="3003" spans="1:7" ht="15">
      <c r="A3003" s="112" t="s">
        <v>3228</v>
      </c>
      <c r="B3003" s="112">
        <v>7</v>
      </c>
      <c r="C3003" s="117">
        <v>0.0032040895481167952</v>
      </c>
      <c r="D3003" s="112" t="s">
        <v>3047</v>
      </c>
      <c r="E3003" s="112" t="b">
        <v>0</v>
      </c>
      <c r="F3003" s="112" t="b">
        <v>0</v>
      </c>
      <c r="G3003" s="112" t="b">
        <v>0</v>
      </c>
    </row>
    <row r="3004" spans="1:7" ht="15">
      <c r="A3004" s="112" t="s">
        <v>3134</v>
      </c>
      <c r="B3004" s="112">
        <v>7</v>
      </c>
      <c r="C3004" s="117">
        <v>0.0023413444107198535</v>
      </c>
      <c r="D3004" s="112" t="s">
        <v>3047</v>
      </c>
      <c r="E3004" s="112" t="b">
        <v>0</v>
      </c>
      <c r="F3004" s="112" t="b">
        <v>0</v>
      </c>
      <c r="G3004" s="112" t="b">
        <v>0</v>
      </c>
    </row>
    <row r="3005" spans="1:7" ht="15">
      <c r="A3005" s="112" t="s">
        <v>3148</v>
      </c>
      <c r="B3005" s="112">
        <v>6</v>
      </c>
      <c r="C3005" s="117">
        <v>0.002006866637759875</v>
      </c>
      <c r="D3005" s="112" t="s">
        <v>3047</v>
      </c>
      <c r="E3005" s="112" t="b">
        <v>0</v>
      </c>
      <c r="F3005" s="112" t="b">
        <v>0</v>
      </c>
      <c r="G3005" s="112" t="b">
        <v>0</v>
      </c>
    </row>
    <row r="3006" spans="1:7" ht="15">
      <c r="A3006" s="112" t="s">
        <v>3162</v>
      </c>
      <c r="B3006" s="112">
        <v>6</v>
      </c>
      <c r="C3006" s="117">
        <v>0.0017429291509344588</v>
      </c>
      <c r="D3006" s="112" t="s">
        <v>3047</v>
      </c>
      <c r="E3006" s="112" t="b">
        <v>0</v>
      </c>
      <c r="F3006" s="112" t="b">
        <v>0</v>
      </c>
      <c r="G3006" s="112" t="b">
        <v>0</v>
      </c>
    </row>
    <row r="3007" spans="1:7" ht="15">
      <c r="A3007" s="112" t="s">
        <v>3276</v>
      </c>
      <c r="B3007" s="112">
        <v>6</v>
      </c>
      <c r="C3007" s="117">
        <v>0.002746362469814396</v>
      </c>
      <c r="D3007" s="112" t="s">
        <v>3047</v>
      </c>
      <c r="E3007" s="112" t="b">
        <v>0</v>
      </c>
      <c r="F3007" s="112" t="b">
        <v>0</v>
      </c>
      <c r="G3007" s="112" t="b">
        <v>0</v>
      </c>
    </row>
    <row r="3008" spans="1:7" ht="15">
      <c r="A3008" s="112" t="s">
        <v>3342</v>
      </c>
      <c r="B3008" s="112">
        <v>6</v>
      </c>
      <c r="C3008" s="117">
        <v>0.002329900014453396</v>
      </c>
      <c r="D3008" s="112" t="s">
        <v>3047</v>
      </c>
      <c r="E3008" s="112" t="b">
        <v>1</v>
      </c>
      <c r="F3008" s="112" t="b">
        <v>0</v>
      </c>
      <c r="G3008" s="112" t="b">
        <v>0</v>
      </c>
    </row>
    <row r="3009" spans="1:7" ht="15">
      <c r="A3009" s="112" t="s">
        <v>3088</v>
      </c>
      <c r="B3009" s="112">
        <v>6</v>
      </c>
      <c r="C3009" s="117">
        <v>0.0017429291509344588</v>
      </c>
      <c r="D3009" s="112" t="s">
        <v>3047</v>
      </c>
      <c r="E3009" s="112" t="b">
        <v>0</v>
      </c>
      <c r="F3009" s="112" t="b">
        <v>0</v>
      </c>
      <c r="G3009" s="112" t="b">
        <v>0</v>
      </c>
    </row>
    <row r="3010" spans="1:7" ht="15">
      <c r="A3010" s="112" t="s">
        <v>3151</v>
      </c>
      <c r="B3010" s="112">
        <v>6</v>
      </c>
      <c r="C3010" s="117">
        <v>0.002006866637759875</v>
      </c>
      <c r="D3010" s="112" t="s">
        <v>3047</v>
      </c>
      <c r="E3010" s="112" t="b">
        <v>0</v>
      </c>
      <c r="F3010" s="112" t="b">
        <v>0</v>
      </c>
      <c r="G3010" s="112" t="b">
        <v>0</v>
      </c>
    </row>
    <row r="3011" spans="1:7" ht="15">
      <c r="A3011" s="112" t="s">
        <v>3133</v>
      </c>
      <c r="B3011" s="112">
        <v>6</v>
      </c>
      <c r="C3011" s="117">
        <v>0.002746362469814396</v>
      </c>
      <c r="D3011" s="112" t="s">
        <v>3047</v>
      </c>
      <c r="E3011" s="112" t="b">
        <v>0</v>
      </c>
      <c r="F3011" s="112" t="b">
        <v>0</v>
      </c>
      <c r="G3011" s="112" t="b">
        <v>0</v>
      </c>
    </row>
    <row r="3012" spans="1:7" ht="15">
      <c r="A3012" s="112" t="s">
        <v>3171</v>
      </c>
      <c r="B3012" s="112">
        <v>6</v>
      </c>
      <c r="C3012" s="117">
        <v>0.002006866637759875</v>
      </c>
      <c r="D3012" s="112" t="s">
        <v>3047</v>
      </c>
      <c r="E3012" s="112" t="b">
        <v>0</v>
      </c>
      <c r="F3012" s="112" t="b">
        <v>0</v>
      </c>
      <c r="G3012" s="112" t="b">
        <v>0</v>
      </c>
    </row>
    <row r="3013" spans="1:7" ht="15">
      <c r="A3013" s="112" t="s">
        <v>3141</v>
      </c>
      <c r="B3013" s="112">
        <v>6</v>
      </c>
      <c r="C3013" s="117">
        <v>0.002006866637759875</v>
      </c>
      <c r="D3013" s="112" t="s">
        <v>3047</v>
      </c>
      <c r="E3013" s="112" t="b">
        <v>0</v>
      </c>
      <c r="F3013" s="112" t="b">
        <v>0</v>
      </c>
      <c r="G3013" s="112" t="b">
        <v>0</v>
      </c>
    </row>
    <row r="3014" spans="1:7" ht="15">
      <c r="A3014" s="112" t="s">
        <v>3225</v>
      </c>
      <c r="B3014" s="112">
        <v>6</v>
      </c>
      <c r="C3014" s="117">
        <v>0.004336766652213271</v>
      </c>
      <c r="D3014" s="112" t="s">
        <v>3047</v>
      </c>
      <c r="E3014" s="112" t="b">
        <v>0</v>
      </c>
      <c r="F3014" s="112" t="b">
        <v>0</v>
      </c>
      <c r="G3014" s="112" t="b">
        <v>0</v>
      </c>
    </row>
    <row r="3015" spans="1:7" ht="15">
      <c r="A3015" s="112" t="s">
        <v>3223</v>
      </c>
      <c r="B3015" s="112">
        <v>6</v>
      </c>
      <c r="C3015" s="117">
        <v>0.004336766652213271</v>
      </c>
      <c r="D3015" s="112" t="s">
        <v>3047</v>
      </c>
      <c r="E3015" s="112" t="b">
        <v>0</v>
      </c>
      <c r="F3015" s="112" t="b">
        <v>0</v>
      </c>
      <c r="G3015" s="112" t="b">
        <v>0</v>
      </c>
    </row>
    <row r="3016" spans="1:7" ht="15">
      <c r="A3016" s="112" t="s">
        <v>3245</v>
      </c>
      <c r="B3016" s="112">
        <v>6</v>
      </c>
      <c r="C3016" s="117">
        <v>0.004336766652213271</v>
      </c>
      <c r="D3016" s="112" t="s">
        <v>3047</v>
      </c>
      <c r="E3016" s="112" t="b">
        <v>0</v>
      </c>
      <c r="F3016" s="112" t="b">
        <v>0</v>
      </c>
      <c r="G3016" s="112" t="b">
        <v>0</v>
      </c>
    </row>
    <row r="3017" spans="1:7" ht="15">
      <c r="A3017" s="112" t="s">
        <v>3110</v>
      </c>
      <c r="B3017" s="112">
        <v>5</v>
      </c>
      <c r="C3017" s="117">
        <v>0.0019415833453778303</v>
      </c>
      <c r="D3017" s="112" t="s">
        <v>3047</v>
      </c>
      <c r="E3017" s="112" t="b">
        <v>0</v>
      </c>
      <c r="F3017" s="112" t="b">
        <v>0</v>
      </c>
      <c r="G3017" s="112" t="b">
        <v>0</v>
      </c>
    </row>
    <row r="3018" spans="1:7" ht="15">
      <c r="A3018" s="112" t="s">
        <v>3249</v>
      </c>
      <c r="B3018" s="112">
        <v>5</v>
      </c>
      <c r="C3018" s="117">
        <v>0.0022886353915119967</v>
      </c>
      <c r="D3018" s="112" t="s">
        <v>3047</v>
      </c>
      <c r="E3018" s="112" t="b">
        <v>0</v>
      </c>
      <c r="F3018" s="112" t="b">
        <v>0</v>
      </c>
      <c r="G3018" s="112" t="b">
        <v>0</v>
      </c>
    </row>
    <row r="3019" spans="1:7" ht="15">
      <c r="A3019" s="112" t="s">
        <v>3104</v>
      </c>
      <c r="B3019" s="112">
        <v>5</v>
      </c>
      <c r="C3019" s="117">
        <v>0.0016723888647998957</v>
      </c>
      <c r="D3019" s="112" t="s">
        <v>3047</v>
      </c>
      <c r="E3019" s="112" t="b">
        <v>0</v>
      </c>
      <c r="F3019" s="112" t="b">
        <v>0</v>
      </c>
      <c r="G3019" s="112" t="b">
        <v>0</v>
      </c>
    </row>
    <row r="3020" spans="1:7" ht="15">
      <c r="A3020" s="112" t="s">
        <v>3100</v>
      </c>
      <c r="B3020" s="112">
        <v>5</v>
      </c>
      <c r="C3020" s="117">
        <v>0.0016723888647998957</v>
      </c>
      <c r="D3020" s="112" t="s">
        <v>3047</v>
      </c>
      <c r="E3020" s="112" t="b">
        <v>0</v>
      </c>
      <c r="F3020" s="112" t="b">
        <v>0</v>
      </c>
      <c r="G3020" s="112" t="b">
        <v>0</v>
      </c>
    </row>
    <row r="3021" spans="1:7" ht="15">
      <c r="A3021" s="112" t="s">
        <v>3169</v>
      </c>
      <c r="B3021" s="112">
        <v>5</v>
      </c>
      <c r="C3021" s="117">
        <v>0.0016723888647998957</v>
      </c>
      <c r="D3021" s="112" t="s">
        <v>3047</v>
      </c>
      <c r="E3021" s="112" t="b">
        <v>0</v>
      </c>
      <c r="F3021" s="112" t="b">
        <v>0</v>
      </c>
      <c r="G3021" s="112" t="b">
        <v>0</v>
      </c>
    </row>
    <row r="3022" spans="1:7" ht="15">
      <c r="A3022" s="112" t="s">
        <v>3343</v>
      </c>
      <c r="B3022" s="112">
        <v>5</v>
      </c>
      <c r="C3022" s="117">
        <v>0.0022886353915119967</v>
      </c>
      <c r="D3022" s="112" t="s">
        <v>3047</v>
      </c>
      <c r="E3022" s="112" t="b">
        <v>0</v>
      </c>
      <c r="F3022" s="112" t="b">
        <v>0</v>
      </c>
      <c r="G3022" s="112" t="b">
        <v>0</v>
      </c>
    </row>
    <row r="3023" spans="1:7" ht="15">
      <c r="A3023" s="112" t="s">
        <v>3119</v>
      </c>
      <c r="B3023" s="112">
        <v>5</v>
      </c>
      <c r="C3023" s="117">
        <v>0.0019415833453778303</v>
      </c>
      <c r="D3023" s="112" t="s">
        <v>3047</v>
      </c>
      <c r="E3023" s="112" t="b">
        <v>0</v>
      </c>
      <c r="F3023" s="112" t="b">
        <v>0</v>
      </c>
      <c r="G3023" s="112" t="b">
        <v>0</v>
      </c>
    </row>
    <row r="3024" spans="1:7" ht="15">
      <c r="A3024" s="112" t="s">
        <v>3120</v>
      </c>
      <c r="B3024" s="112">
        <v>5</v>
      </c>
      <c r="C3024" s="117">
        <v>0.0016723888647998957</v>
      </c>
      <c r="D3024" s="112" t="s">
        <v>3047</v>
      </c>
      <c r="E3024" s="112" t="b">
        <v>0</v>
      </c>
      <c r="F3024" s="112" t="b">
        <v>0</v>
      </c>
      <c r="G3024" s="112" t="b">
        <v>0</v>
      </c>
    </row>
    <row r="3025" spans="1:7" ht="15">
      <c r="A3025" s="112" t="s">
        <v>3136</v>
      </c>
      <c r="B3025" s="112">
        <v>5</v>
      </c>
      <c r="C3025" s="117">
        <v>0.0022886353915119967</v>
      </c>
      <c r="D3025" s="112" t="s">
        <v>3047</v>
      </c>
      <c r="E3025" s="112" t="b">
        <v>0</v>
      </c>
      <c r="F3025" s="112" t="b">
        <v>0</v>
      </c>
      <c r="G3025" s="112" t="b">
        <v>0</v>
      </c>
    </row>
    <row r="3026" spans="1:7" ht="15">
      <c r="A3026" s="112" t="s">
        <v>3131</v>
      </c>
      <c r="B3026" s="112">
        <v>5</v>
      </c>
      <c r="C3026" s="117">
        <v>0.0019415833453778303</v>
      </c>
      <c r="D3026" s="112" t="s">
        <v>3047</v>
      </c>
      <c r="E3026" s="112" t="b">
        <v>0</v>
      </c>
      <c r="F3026" s="112" t="b">
        <v>0</v>
      </c>
      <c r="G3026" s="112" t="b">
        <v>0</v>
      </c>
    </row>
    <row r="3027" spans="1:7" ht="15">
      <c r="A3027" s="112" t="s">
        <v>3145</v>
      </c>
      <c r="B3027" s="112">
        <v>5</v>
      </c>
      <c r="C3027" s="117">
        <v>0.0019415833453778303</v>
      </c>
      <c r="D3027" s="112" t="s">
        <v>3047</v>
      </c>
      <c r="E3027" s="112" t="b">
        <v>0</v>
      </c>
      <c r="F3027" s="112" t="b">
        <v>0</v>
      </c>
      <c r="G3027" s="112" t="b">
        <v>0</v>
      </c>
    </row>
    <row r="3028" spans="1:7" ht="15">
      <c r="A3028" s="112" t="s">
        <v>3101</v>
      </c>
      <c r="B3028" s="112">
        <v>5</v>
      </c>
      <c r="C3028" s="117">
        <v>0.0019415833453778303</v>
      </c>
      <c r="D3028" s="112" t="s">
        <v>3047</v>
      </c>
      <c r="E3028" s="112" t="b">
        <v>0</v>
      </c>
      <c r="F3028" s="112" t="b">
        <v>0</v>
      </c>
      <c r="G3028" s="112" t="b">
        <v>0</v>
      </c>
    </row>
    <row r="3029" spans="1:7" ht="15">
      <c r="A3029" s="112" t="s">
        <v>3274</v>
      </c>
      <c r="B3029" s="112">
        <v>5</v>
      </c>
      <c r="C3029" s="117">
        <v>0.003613972210177726</v>
      </c>
      <c r="D3029" s="112" t="s">
        <v>3047</v>
      </c>
      <c r="E3029" s="112" t="b">
        <v>0</v>
      </c>
      <c r="F3029" s="112" t="b">
        <v>0</v>
      </c>
      <c r="G3029" s="112" t="b">
        <v>0</v>
      </c>
    </row>
    <row r="3030" spans="1:7" ht="15">
      <c r="A3030" s="112" t="s">
        <v>3453</v>
      </c>
      <c r="B3030" s="112">
        <v>4</v>
      </c>
      <c r="C3030" s="117">
        <v>0.0015532666763022642</v>
      </c>
      <c r="D3030" s="112" t="s">
        <v>3047</v>
      </c>
      <c r="E3030" s="112" t="b">
        <v>0</v>
      </c>
      <c r="F3030" s="112" t="b">
        <v>0</v>
      </c>
      <c r="G3030" s="112" t="b">
        <v>0</v>
      </c>
    </row>
    <row r="3031" spans="1:7" ht="15">
      <c r="A3031" s="112" t="s">
        <v>3455</v>
      </c>
      <c r="B3031" s="112">
        <v>4</v>
      </c>
      <c r="C3031" s="117">
        <v>0.0015532666763022642</v>
      </c>
      <c r="D3031" s="112" t="s">
        <v>3047</v>
      </c>
      <c r="E3031" s="112" t="b">
        <v>0</v>
      </c>
      <c r="F3031" s="112" t="b">
        <v>0</v>
      </c>
      <c r="G3031" s="112" t="b">
        <v>0</v>
      </c>
    </row>
    <row r="3032" spans="1:7" ht="15">
      <c r="A3032" s="112" t="s">
        <v>3197</v>
      </c>
      <c r="B3032" s="112">
        <v>4</v>
      </c>
      <c r="C3032" s="117">
        <v>0.0015532666763022642</v>
      </c>
      <c r="D3032" s="112" t="s">
        <v>3047</v>
      </c>
      <c r="E3032" s="112" t="b">
        <v>0</v>
      </c>
      <c r="F3032" s="112" t="b">
        <v>0</v>
      </c>
      <c r="G3032" s="112" t="b">
        <v>0</v>
      </c>
    </row>
    <row r="3033" spans="1:7" ht="15">
      <c r="A3033" s="112" t="s">
        <v>3204</v>
      </c>
      <c r="B3033" s="112">
        <v>4</v>
      </c>
      <c r="C3033" s="117">
        <v>0.0015532666763022642</v>
      </c>
      <c r="D3033" s="112" t="s">
        <v>3047</v>
      </c>
      <c r="E3033" s="112" t="b">
        <v>0</v>
      </c>
      <c r="F3033" s="112" t="b">
        <v>0</v>
      </c>
      <c r="G3033" s="112" t="b">
        <v>0</v>
      </c>
    </row>
    <row r="3034" spans="1:7" ht="15">
      <c r="A3034" s="112" t="s">
        <v>3115</v>
      </c>
      <c r="B3034" s="112">
        <v>4</v>
      </c>
      <c r="C3034" s="117">
        <v>0.0028911777681421805</v>
      </c>
      <c r="D3034" s="112" t="s">
        <v>3047</v>
      </c>
      <c r="E3034" s="112" t="b">
        <v>0</v>
      </c>
      <c r="F3034" s="112" t="b">
        <v>0</v>
      </c>
      <c r="G3034" s="112" t="b">
        <v>0</v>
      </c>
    </row>
    <row r="3035" spans="1:7" ht="15">
      <c r="A3035" s="112" t="s">
        <v>3391</v>
      </c>
      <c r="B3035" s="112">
        <v>4</v>
      </c>
      <c r="C3035" s="117">
        <v>0.0015532666763022642</v>
      </c>
      <c r="D3035" s="112" t="s">
        <v>3047</v>
      </c>
      <c r="E3035" s="112" t="b">
        <v>0</v>
      </c>
      <c r="F3035" s="112" t="b">
        <v>0</v>
      </c>
      <c r="G3035" s="112" t="b">
        <v>0</v>
      </c>
    </row>
    <row r="3036" spans="1:7" ht="15">
      <c r="A3036" s="112" t="s">
        <v>3390</v>
      </c>
      <c r="B3036" s="112">
        <v>4</v>
      </c>
      <c r="C3036" s="117">
        <v>0.0018309083132095972</v>
      </c>
      <c r="D3036" s="112" t="s">
        <v>3047</v>
      </c>
      <c r="E3036" s="112" t="b">
        <v>0</v>
      </c>
      <c r="F3036" s="112" t="b">
        <v>0</v>
      </c>
      <c r="G3036" s="112" t="b">
        <v>0</v>
      </c>
    </row>
    <row r="3037" spans="1:7" ht="15">
      <c r="A3037" s="112" t="s">
        <v>3175</v>
      </c>
      <c r="B3037" s="112">
        <v>4</v>
      </c>
      <c r="C3037" s="117">
        <v>0.0015532666763022642</v>
      </c>
      <c r="D3037" s="112" t="s">
        <v>3047</v>
      </c>
      <c r="E3037" s="112" t="b">
        <v>0</v>
      </c>
      <c r="F3037" s="112" t="b">
        <v>0</v>
      </c>
      <c r="G3037" s="112" t="b">
        <v>0</v>
      </c>
    </row>
    <row r="3038" spans="1:7" ht="15">
      <c r="A3038" s="112" t="s">
        <v>3113</v>
      </c>
      <c r="B3038" s="112">
        <v>4</v>
      </c>
      <c r="C3038" s="117">
        <v>0.0015532666763022642</v>
      </c>
      <c r="D3038" s="112" t="s">
        <v>3047</v>
      </c>
      <c r="E3038" s="112" t="b">
        <v>0</v>
      </c>
      <c r="F3038" s="112" t="b">
        <v>0</v>
      </c>
      <c r="G3038" s="112" t="b">
        <v>0</v>
      </c>
    </row>
    <row r="3039" spans="1:7" ht="15">
      <c r="A3039" s="112" t="s">
        <v>3096</v>
      </c>
      <c r="B3039" s="112">
        <v>4</v>
      </c>
      <c r="C3039" s="117">
        <v>0.0015532666763022642</v>
      </c>
      <c r="D3039" s="112" t="s">
        <v>3047</v>
      </c>
      <c r="E3039" s="112" t="b">
        <v>0</v>
      </c>
      <c r="F3039" s="112" t="b">
        <v>0</v>
      </c>
      <c r="G3039" s="112" t="b">
        <v>0</v>
      </c>
    </row>
    <row r="3040" spans="1:7" ht="15">
      <c r="A3040" s="112" t="s">
        <v>3118</v>
      </c>
      <c r="B3040" s="112">
        <v>4</v>
      </c>
      <c r="C3040" s="117">
        <v>0.0015532666763022642</v>
      </c>
      <c r="D3040" s="112" t="s">
        <v>3047</v>
      </c>
      <c r="E3040" s="112" t="b">
        <v>0</v>
      </c>
      <c r="F3040" s="112" t="b">
        <v>0</v>
      </c>
      <c r="G3040" s="112" t="b">
        <v>0</v>
      </c>
    </row>
    <row r="3041" spans="1:7" ht="15">
      <c r="A3041" s="112" t="s">
        <v>3220</v>
      </c>
      <c r="B3041" s="112">
        <v>4</v>
      </c>
      <c r="C3041" s="117">
        <v>0.0018309083132095972</v>
      </c>
      <c r="D3041" s="112" t="s">
        <v>3047</v>
      </c>
      <c r="E3041" s="112" t="b">
        <v>0</v>
      </c>
      <c r="F3041" s="112" t="b">
        <v>0</v>
      </c>
      <c r="G3041" s="112" t="b">
        <v>0</v>
      </c>
    </row>
    <row r="3042" spans="1:7" ht="15">
      <c r="A3042" s="112" t="s">
        <v>3410</v>
      </c>
      <c r="B3042" s="112">
        <v>4</v>
      </c>
      <c r="C3042" s="117">
        <v>0.0028911777681421805</v>
      </c>
      <c r="D3042" s="112" t="s">
        <v>3047</v>
      </c>
      <c r="E3042" s="112" t="b">
        <v>0</v>
      </c>
      <c r="F3042" s="112" t="b">
        <v>0</v>
      </c>
      <c r="G3042" s="112" t="b">
        <v>0</v>
      </c>
    </row>
    <row r="3043" spans="1:7" ht="15">
      <c r="A3043" s="112" t="s">
        <v>3146</v>
      </c>
      <c r="B3043" s="112">
        <v>4</v>
      </c>
      <c r="C3043" s="117">
        <v>0.0015532666763022642</v>
      </c>
      <c r="D3043" s="112" t="s">
        <v>3047</v>
      </c>
      <c r="E3043" s="112" t="b">
        <v>0</v>
      </c>
      <c r="F3043" s="112" t="b">
        <v>0</v>
      </c>
      <c r="G3043" s="112" t="b">
        <v>0</v>
      </c>
    </row>
    <row r="3044" spans="1:7" ht="15">
      <c r="A3044" s="112" t="s">
        <v>3731</v>
      </c>
      <c r="B3044" s="112">
        <v>4</v>
      </c>
      <c r="C3044" s="117">
        <v>0.0028911777681421805</v>
      </c>
      <c r="D3044" s="112" t="s">
        <v>3047</v>
      </c>
      <c r="E3044" s="112" t="b">
        <v>1</v>
      </c>
      <c r="F3044" s="112" t="b">
        <v>0</v>
      </c>
      <c r="G3044" s="112" t="b">
        <v>0</v>
      </c>
    </row>
    <row r="3045" spans="1:7" ht="15">
      <c r="A3045" s="112" t="s">
        <v>3250</v>
      </c>
      <c r="B3045" s="112">
        <v>4</v>
      </c>
      <c r="C3045" s="117">
        <v>0.0018309083132095972</v>
      </c>
      <c r="D3045" s="112" t="s">
        <v>3047</v>
      </c>
      <c r="E3045" s="112" t="b">
        <v>0</v>
      </c>
      <c r="F3045" s="112" t="b">
        <v>0</v>
      </c>
      <c r="G3045" s="112" t="b">
        <v>0</v>
      </c>
    </row>
    <row r="3046" spans="1:7" ht="15">
      <c r="A3046" s="112" t="s">
        <v>3190</v>
      </c>
      <c r="B3046" s="112">
        <v>4</v>
      </c>
      <c r="C3046" s="117">
        <v>0.0015532666763022642</v>
      </c>
      <c r="D3046" s="112" t="s">
        <v>3047</v>
      </c>
      <c r="E3046" s="112" t="b">
        <v>0</v>
      </c>
      <c r="F3046" s="112" t="b">
        <v>0</v>
      </c>
      <c r="G3046" s="112" t="b">
        <v>0</v>
      </c>
    </row>
    <row r="3047" spans="1:7" ht="15">
      <c r="A3047" s="112" t="s">
        <v>3461</v>
      </c>
      <c r="B3047" s="112">
        <v>4</v>
      </c>
      <c r="C3047" s="117">
        <v>0.0015532666763022642</v>
      </c>
      <c r="D3047" s="112" t="s">
        <v>3047</v>
      </c>
      <c r="E3047" s="112" t="b">
        <v>0</v>
      </c>
      <c r="F3047" s="112" t="b">
        <v>0</v>
      </c>
      <c r="G3047" s="112" t="b">
        <v>0</v>
      </c>
    </row>
    <row r="3048" spans="1:7" ht="15">
      <c r="A3048" s="112" t="s">
        <v>3194</v>
      </c>
      <c r="B3048" s="112">
        <v>4</v>
      </c>
      <c r="C3048" s="117">
        <v>0.0018309083132095972</v>
      </c>
      <c r="D3048" s="112" t="s">
        <v>3047</v>
      </c>
      <c r="E3048" s="112" t="b">
        <v>0</v>
      </c>
      <c r="F3048" s="112" t="b">
        <v>0</v>
      </c>
      <c r="G3048" s="112" t="b">
        <v>0</v>
      </c>
    </row>
    <row r="3049" spans="1:7" ht="15">
      <c r="A3049" s="112" t="s">
        <v>3140</v>
      </c>
      <c r="B3049" s="112">
        <v>4</v>
      </c>
      <c r="C3049" s="117">
        <v>0.0015532666763022642</v>
      </c>
      <c r="D3049" s="112" t="s">
        <v>3047</v>
      </c>
      <c r="E3049" s="112" t="b">
        <v>0</v>
      </c>
      <c r="F3049" s="112" t="b">
        <v>0</v>
      </c>
      <c r="G3049" s="112" t="b">
        <v>0</v>
      </c>
    </row>
    <row r="3050" spans="1:7" ht="15">
      <c r="A3050" s="112" t="s">
        <v>3112</v>
      </c>
      <c r="B3050" s="112">
        <v>4</v>
      </c>
      <c r="C3050" s="117">
        <v>0.0015532666763022642</v>
      </c>
      <c r="D3050" s="112" t="s">
        <v>3047</v>
      </c>
      <c r="E3050" s="112" t="b">
        <v>0</v>
      </c>
      <c r="F3050" s="112" t="b">
        <v>0</v>
      </c>
      <c r="G3050" s="112" t="b">
        <v>0</v>
      </c>
    </row>
    <row r="3051" spans="1:7" ht="15">
      <c r="A3051" s="112" t="s">
        <v>3667</v>
      </c>
      <c r="B3051" s="112">
        <v>4</v>
      </c>
      <c r="C3051" s="117">
        <v>0.0022222222222222222</v>
      </c>
      <c r="D3051" s="112" t="s">
        <v>3047</v>
      </c>
      <c r="E3051" s="112" t="b">
        <v>0</v>
      </c>
      <c r="F3051" s="112" t="b">
        <v>0</v>
      </c>
      <c r="G3051" s="112" t="b">
        <v>0</v>
      </c>
    </row>
    <row r="3052" spans="1:7" ht="15">
      <c r="A3052" s="112" t="s">
        <v>3668</v>
      </c>
      <c r="B3052" s="112">
        <v>4</v>
      </c>
      <c r="C3052" s="117">
        <v>0.0022222222222222222</v>
      </c>
      <c r="D3052" s="112" t="s">
        <v>3047</v>
      </c>
      <c r="E3052" s="112" t="b">
        <v>0</v>
      </c>
      <c r="F3052" s="112" t="b">
        <v>0</v>
      </c>
      <c r="G3052" s="112" t="b">
        <v>0</v>
      </c>
    </row>
    <row r="3053" spans="1:7" ht="15">
      <c r="A3053" s="112" t="s">
        <v>3154</v>
      </c>
      <c r="B3053" s="112">
        <v>3</v>
      </c>
      <c r="C3053" s="117">
        <v>0.001373181234907198</v>
      </c>
      <c r="D3053" s="112" t="s">
        <v>3047</v>
      </c>
      <c r="E3053" s="112" t="b">
        <v>0</v>
      </c>
      <c r="F3053" s="112" t="b">
        <v>0</v>
      </c>
      <c r="G3053" s="112" t="b">
        <v>0</v>
      </c>
    </row>
    <row r="3054" spans="1:7" ht="15">
      <c r="A3054" s="112" t="s">
        <v>3532</v>
      </c>
      <c r="B3054" s="112">
        <v>3</v>
      </c>
      <c r="C3054" s="117">
        <v>0.001373181234907198</v>
      </c>
      <c r="D3054" s="112" t="s">
        <v>3047</v>
      </c>
      <c r="E3054" s="112" t="b">
        <v>0</v>
      </c>
      <c r="F3054" s="112" t="b">
        <v>0</v>
      </c>
      <c r="G3054" s="112" t="b">
        <v>0</v>
      </c>
    </row>
    <row r="3055" spans="1:7" ht="15">
      <c r="A3055" s="112" t="s">
        <v>3137</v>
      </c>
      <c r="B3055" s="112">
        <v>3</v>
      </c>
      <c r="C3055" s="117">
        <v>0.001373181234907198</v>
      </c>
      <c r="D3055" s="112" t="s">
        <v>3047</v>
      </c>
      <c r="E3055" s="112" t="b">
        <v>0</v>
      </c>
      <c r="F3055" s="112" t="b">
        <v>1</v>
      </c>
      <c r="G3055" s="112" t="b">
        <v>0</v>
      </c>
    </row>
    <row r="3056" spans="1:7" ht="15">
      <c r="A3056" s="112" t="s">
        <v>3159</v>
      </c>
      <c r="B3056" s="112">
        <v>3</v>
      </c>
      <c r="C3056" s="117">
        <v>0.001373181234907198</v>
      </c>
      <c r="D3056" s="112" t="s">
        <v>3047</v>
      </c>
      <c r="E3056" s="112" t="b">
        <v>1</v>
      </c>
      <c r="F3056" s="112" t="b">
        <v>0</v>
      </c>
      <c r="G3056" s="112" t="b">
        <v>0</v>
      </c>
    </row>
    <row r="3057" spans="1:7" ht="15">
      <c r="A3057" s="112" t="s">
        <v>3117</v>
      </c>
      <c r="B3057" s="112">
        <v>3</v>
      </c>
      <c r="C3057" s="117">
        <v>0.0016666666666666668</v>
      </c>
      <c r="D3057" s="112" t="s">
        <v>3047</v>
      </c>
      <c r="E3057" s="112" t="b">
        <v>0</v>
      </c>
      <c r="F3057" s="112" t="b">
        <v>0</v>
      </c>
      <c r="G3057" s="112" t="b">
        <v>0</v>
      </c>
    </row>
    <row r="3058" spans="1:7" ht="15">
      <c r="A3058" s="112" t="s">
        <v>3533</v>
      </c>
      <c r="B3058" s="112">
        <v>3</v>
      </c>
      <c r="C3058" s="117">
        <v>0.001373181234907198</v>
      </c>
      <c r="D3058" s="112" t="s">
        <v>3047</v>
      </c>
      <c r="E3058" s="112" t="b">
        <v>0</v>
      </c>
      <c r="F3058" s="112" t="b">
        <v>0</v>
      </c>
      <c r="G3058" s="112" t="b">
        <v>0</v>
      </c>
    </row>
    <row r="3059" spans="1:7" ht="15">
      <c r="A3059" s="112" t="s">
        <v>3248</v>
      </c>
      <c r="B3059" s="112">
        <v>3</v>
      </c>
      <c r="C3059" s="117">
        <v>0.001373181234907198</v>
      </c>
      <c r="D3059" s="112" t="s">
        <v>3047</v>
      </c>
      <c r="E3059" s="112" t="b">
        <v>0</v>
      </c>
      <c r="F3059" s="112" t="b">
        <v>0</v>
      </c>
      <c r="G3059" s="112" t="b">
        <v>0</v>
      </c>
    </row>
    <row r="3060" spans="1:7" ht="15">
      <c r="A3060" s="112" t="s">
        <v>3341</v>
      </c>
      <c r="B3060" s="112">
        <v>3</v>
      </c>
      <c r="C3060" s="117">
        <v>0.001373181234907198</v>
      </c>
      <c r="D3060" s="112" t="s">
        <v>3047</v>
      </c>
      <c r="E3060" s="112" t="b">
        <v>0</v>
      </c>
      <c r="F3060" s="112" t="b">
        <v>0</v>
      </c>
      <c r="G3060" s="112" t="b">
        <v>0</v>
      </c>
    </row>
    <row r="3061" spans="1:7" ht="15">
      <c r="A3061" s="112" t="s">
        <v>3534</v>
      </c>
      <c r="B3061" s="112">
        <v>3</v>
      </c>
      <c r="C3061" s="117">
        <v>0.001373181234907198</v>
      </c>
      <c r="D3061" s="112" t="s">
        <v>3047</v>
      </c>
      <c r="E3061" s="112" t="b">
        <v>0</v>
      </c>
      <c r="F3061" s="112" t="b">
        <v>0</v>
      </c>
      <c r="G3061" s="112" t="b">
        <v>0</v>
      </c>
    </row>
    <row r="3062" spans="1:7" ht="15">
      <c r="A3062" s="112" t="s">
        <v>3173</v>
      </c>
      <c r="B3062" s="112">
        <v>3</v>
      </c>
      <c r="C3062" s="117">
        <v>0.001373181234907198</v>
      </c>
      <c r="D3062" s="112" t="s">
        <v>3047</v>
      </c>
      <c r="E3062" s="112" t="b">
        <v>0</v>
      </c>
      <c r="F3062" s="112" t="b">
        <v>0</v>
      </c>
      <c r="G3062" s="112" t="b">
        <v>0</v>
      </c>
    </row>
    <row r="3063" spans="1:7" ht="15">
      <c r="A3063" s="112" t="s">
        <v>3457</v>
      </c>
      <c r="B3063" s="112">
        <v>3</v>
      </c>
      <c r="C3063" s="117">
        <v>0.001373181234907198</v>
      </c>
      <c r="D3063" s="112" t="s">
        <v>3047</v>
      </c>
      <c r="E3063" s="112" t="b">
        <v>1</v>
      </c>
      <c r="F3063" s="112" t="b">
        <v>0</v>
      </c>
      <c r="G3063" s="112" t="b">
        <v>0</v>
      </c>
    </row>
    <row r="3064" spans="1:7" ht="15">
      <c r="A3064" s="112" t="s">
        <v>3535</v>
      </c>
      <c r="B3064" s="112">
        <v>3</v>
      </c>
      <c r="C3064" s="117">
        <v>0.001373181234907198</v>
      </c>
      <c r="D3064" s="112" t="s">
        <v>3047</v>
      </c>
      <c r="E3064" s="112" t="b">
        <v>0</v>
      </c>
      <c r="F3064" s="112" t="b">
        <v>0</v>
      </c>
      <c r="G3064" s="112" t="b">
        <v>0</v>
      </c>
    </row>
    <row r="3065" spans="1:7" ht="15">
      <c r="A3065" s="112" t="s">
        <v>3202</v>
      </c>
      <c r="B3065" s="112">
        <v>3</v>
      </c>
      <c r="C3065" s="117">
        <v>0.001373181234907198</v>
      </c>
      <c r="D3065" s="112" t="s">
        <v>3047</v>
      </c>
      <c r="E3065" s="112" t="b">
        <v>0</v>
      </c>
      <c r="F3065" s="112" t="b">
        <v>0</v>
      </c>
      <c r="G3065" s="112" t="b">
        <v>0</v>
      </c>
    </row>
    <row r="3066" spans="1:7" ht="15">
      <c r="A3066" s="112" t="s">
        <v>3536</v>
      </c>
      <c r="B3066" s="112">
        <v>3</v>
      </c>
      <c r="C3066" s="117">
        <v>0.001373181234907198</v>
      </c>
      <c r="D3066" s="112" t="s">
        <v>3047</v>
      </c>
      <c r="E3066" s="112" t="b">
        <v>0</v>
      </c>
      <c r="F3066" s="112" t="b">
        <v>0</v>
      </c>
      <c r="G3066" s="112" t="b">
        <v>0</v>
      </c>
    </row>
    <row r="3067" spans="1:7" ht="15">
      <c r="A3067" s="112" t="s">
        <v>3537</v>
      </c>
      <c r="B3067" s="112">
        <v>3</v>
      </c>
      <c r="C3067" s="117">
        <v>0.001373181234907198</v>
      </c>
      <c r="D3067" s="112" t="s">
        <v>3047</v>
      </c>
      <c r="E3067" s="112" t="b">
        <v>1</v>
      </c>
      <c r="F3067" s="112" t="b">
        <v>0</v>
      </c>
      <c r="G3067" s="112" t="b">
        <v>0</v>
      </c>
    </row>
    <row r="3068" spans="1:7" ht="15">
      <c r="A3068" s="112" t="s">
        <v>3538</v>
      </c>
      <c r="B3068" s="112">
        <v>3</v>
      </c>
      <c r="C3068" s="117">
        <v>0.001373181234907198</v>
      </c>
      <c r="D3068" s="112" t="s">
        <v>3047</v>
      </c>
      <c r="E3068" s="112" t="b">
        <v>0</v>
      </c>
      <c r="F3068" s="112" t="b">
        <v>0</v>
      </c>
      <c r="G3068" s="112" t="b">
        <v>0</v>
      </c>
    </row>
    <row r="3069" spans="1:7" ht="15">
      <c r="A3069" s="112" t="s">
        <v>3539</v>
      </c>
      <c r="B3069" s="112">
        <v>3</v>
      </c>
      <c r="C3069" s="117">
        <v>0.001373181234907198</v>
      </c>
      <c r="D3069" s="112" t="s">
        <v>3047</v>
      </c>
      <c r="E3069" s="112" t="b">
        <v>0</v>
      </c>
      <c r="F3069" s="112" t="b">
        <v>0</v>
      </c>
      <c r="G3069" s="112" t="b">
        <v>0</v>
      </c>
    </row>
    <row r="3070" spans="1:7" ht="15">
      <c r="A3070" s="112" t="s">
        <v>3540</v>
      </c>
      <c r="B3070" s="112">
        <v>3</v>
      </c>
      <c r="C3070" s="117">
        <v>0.001373181234907198</v>
      </c>
      <c r="D3070" s="112" t="s">
        <v>3047</v>
      </c>
      <c r="E3070" s="112" t="b">
        <v>0</v>
      </c>
      <c r="F3070" s="112" t="b">
        <v>0</v>
      </c>
      <c r="G3070" s="112" t="b">
        <v>0</v>
      </c>
    </row>
    <row r="3071" spans="1:7" ht="15">
      <c r="A3071" s="112" t="s">
        <v>3541</v>
      </c>
      <c r="B3071" s="112">
        <v>3</v>
      </c>
      <c r="C3071" s="117">
        <v>0.001373181234907198</v>
      </c>
      <c r="D3071" s="112" t="s">
        <v>3047</v>
      </c>
      <c r="E3071" s="112" t="b">
        <v>0</v>
      </c>
      <c r="F3071" s="112" t="b">
        <v>0</v>
      </c>
      <c r="G3071" s="112" t="b">
        <v>0</v>
      </c>
    </row>
    <row r="3072" spans="1:7" ht="15">
      <c r="A3072" s="112" t="s">
        <v>3542</v>
      </c>
      <c r="B3072" s="112">
        <v>3</v>
      </c>
      <c r="C3072" s="117">
        <v>0.001373181234907198</v>
      </c>
      <c r="D3072" s="112" t="s">
        <v>3047</v>
      </c>
      <c r="E3072" s="112" t="b">
        <v>0</v>
      </c>
      <c r="F3072" s="112" t="b">
        <v>0</v>
      </c>
      <c r="G3072" s="112" t="b">
        <v>0</v>
      </c>
    </row>
    <row r="3073" spans="1:7" ht="15">
      <c r="A3073" s="112" t="s">
        <v>3543</v>
      </c>
      <c r="B3073" s="112">
        <v>3</v>
      </c>
      <c r="C3073" s="117">
        <v>0.001373181234907198</v>
      </c>
      <c r="D3073" s="112" t="s">
        <v>3047</v>
      </c>
      <c r="E3073" s="112" t="b">
        <v>0</v>
      </c>
      <c r="F3073" s="112" t="b">
        <v>0</v>
      </c>
      <c r="G3073" s="112" t="b">
        <v>0</v>
      </c>
    </row>
    <row r="3074" spans="1:7" ht="15">
      <c r="A3074" s="112" t="s">
        <v>3544</v>
      </c>
      <c r="B3074" s="112">
        <v>3</v>
      </c>
      <c r="C3074" s="117">
        <v>0.001373181234907198</v>
      </c>
      <c r="D3074" s="112" t="s">
        <v>3047</v>
      </c>
      <c r="E3074" s="112" t="b">
        <v>1</v>
      </c>
      <c r="F3074" s="112" t="b">
        <v>0</v>
      </c>
      <c r="G3074" s="112" t="b">
        <v>0</v>
      </c>
    </row>
    <row r="3075" spans="1:7" ht="15">
      <c r="A3075" s="112" t="s">
        <v>3545</v>
      </c>
      <c r="B3075" s="112">
        <v>3</v>
      </c>
      <c r="C3075" s="117">
        <v>0.001373181234907198</v>
      </c>
      <c r="D3075" s="112" t="s">
        <v>3047</v>
      </c>
      <c r="E3075" s="112" t="b">
        <v>0</v>
      </c>
      <c r="F3075" s="112" t="b">
        <v>0</v>
      </c>
      <c r="G3075" s="112" t="b">
        <v>0</v>
      </c>
    </row>
    <row r="3076" spans="1:7" ht="15">
      <c r="A3076" s="112" t="s">
        <v>3546</v>
      </c>
      <c r="B3076" s="112">
        <v>3</v>
      </c>
      <c r="C3076" s="117">
        <v>0.001373181234907198</v>
      </c>
      <c r="D3076" s="112" t="s">
        <v>3047</v>
      </c>
      <c r="E3076" s="112" t="b">
        <v>0</v>
      </c>
      <c r="F3076" s="112" t="b">
        <v>0</v>
      </c>
      <c r="G3076" s="112" t="b">
        <v>0</v>
      </c>
    </row>
    <row r="3077" spans="1:7" ht="15">
      <c r="A3077" s="112" t="s">
        <v>3277</v>
      </c>
      <c r="B3077" s="112">
        <v>3</v>
      </c>
      <c r="C3077" s="117">
        <v>0.001373181234907198</v>
      </c>
      <c r="D3077" s="112" t="s">
        <v>3047</v>
      </c>
      <c r="E3077" s="112" t="b">
        <v>0</v>
      </c>
      <c r="F3077" s="112" t="b">
        <v>0</v>
      </c>
      <c r="G3077" s="112" t="b">
        <v>0</v>
      </c>
    </row>
    <row r="3078" spans="1:7" ht="15">
      <c r="A3078" s="112" t="s">
        <v>3547</v>
      </c>
      <c r="B3078" s="112">
        <v>3</v>
      </c>
      <c r="C3078" s="117">
        <v>0.001373181234907198</v>
      </c>
      <c r="D3078" s="112" t="s">
        <v>3047</v>
      </c>
      <c r="E3078" s="112" t="b">
        <v>0</v>
      </c>
      <c r="F3078" s="112" t="b">
        <v>0</v>
      </c>
      <c r="G3078" s="112" t="b">
        <v>0</v>
      </c>
    </row>
    <row r="3079" spans="1:7" ht="15">
      <c r="A3079" s="112" t="s">
        <v>3548</v>
      </c>
      <c r="B3079" s="112">
        <v>3</v>
      </c>
      <c r="C3079" s="117">
        <v>0.001373181234907198</v>
      </c>
      <c r="D3079" s="112" t="s">
        <v>3047</v>
      </c>
      <c r="E3079" s="112" t="b">
        <v>0</v>
      </c>
      <c r="F3079" s="112" t="b">
        <v>0</v>
      </c>
      <c r="G3079" s="112" t="b">
        <v>0</v>
      </c>
    </row>
    <row r="3080" spans="1:7" ht="15">
      <c r="A3080" s="112" t="s">
        <v>3549</v>
      </c>
      <c r="B3080" s="112">
        <v>3</v>
      </c>
      <c r="C3080" s="117">
        <v>0.001373181234907198</v>
      </c>
      <c r="D3080" s="112" t="s">
        <v>3047</v>
      </c>
      <c r="E3080" s="112" t="b">
        <v>0</v>
      </c>
      <c r="F3080" s="112" t="b">
        <v>0</v>
      </c>
      <c r="G3080" s="112" t="b">
        <v>0</v>
      </c>
    </row>
    <row r="3081" spans="1:7" ht="15">
      <c r="A3081" s="112" t="s">
        <v>3550</v>
      </c>
      <c r="B3081" s="112">
        <v>3</v>
      </c>
      <c r="C3081" s="117">
        <v>0.001373181234907198</v>
      </c>
      <c r="D3081" s="112" t="s">
        <v>3047</v>
      </c>
      <c r="E3081" s="112" t="b">
        <v>0</v>
      </c>
      <c r="F3081" s="112" t="b">
        <v>0</v>
      </c>
      <c r="G3081" s="112" t="b">
        <v>0</v>
      </c>
    </row>
    <row r="3082" spans="1:7" ht="15">
      <c r="A3082" s="112" t="s">
        <v>3458</v>
      </c>
      <c r="B3082" s="112">
        <v>3</v>
      </c>
      <c r="C3082" s="117">
        <v>0.001373181234907198</v>
      </c>
      <c r="D3082" s="112" t="s">
        <v>3047</v>
      </c>
      <c r="E3082" s="112" t="b">
        <v>0</v>
      </c>
      <c r="F3082" s="112" t="b">
        <v>0</v>
      </c>
      <c r="G3082" s="112" t="b">
        <v>0</v>
      </c>
    </row>
    <row r="3083" spans="1:7" ht="15">
      <c r="A3083" s="112" t="s">
        <v>3551</v>
      </c>
      <c r="B3083" s="112">
        <v>3</v>
      </c>
      <c r="C3083" s="117">
        <v>0.001373181234907198</v>
      </c>
      <c r="D3083" s="112" t="s">
        <v>3047</v>
      </c>
      <c r="E3083" s="112" t="b">
        <v>0</v>
      </c>
      <c r="F3083" s="112" t="b">
        <v>0</v>
      </c>
      <c r="G3083" s="112" t="b">
        <v>0</v>
      </c>
    </row>
    <row r="3084" spans="1:7" ht="15">
      <c r="A3084" s="112" t="s">
        <v>3552</v>
      </c>
      <c r="B3084" s="112">
        <v>3</v>
      </c>
      <c r="C3084" s="117">
        <v>0.001373181234907198</v>
      </c>
      <c r="D3084" s="112" t="s">
        <v>3047</v>
      </c>
      <c r="E3084" s="112" t="b">
        <v>0</v>
      </c>
      <c r="F3084" s="112" t="b">
        <v>0</v>
      </c>
      <c r="G3084" s="112" t="b">
        <v>0</v>
      </c>
    </row>
    <row r="3085" spans="1:7" ht="15">
      <c r="A3085" s="112" t="s">
        <v>3495</v>
      </c>
      <c r="B3085" s="112">
        <v>3</v>
      </c>
      <c r="C3085" s="117">
        <v>0.0016666666666666668</v>
      </c>
      <c r="D3085" s="112" t="s">
        <v>3047</v>
      </c>
      <c r="E3085" s="112" t="b">
        <v>0</v>
      </c>
      <c r="F3085" s="112" t="b">
        <v>0</v>
      </c>
      <c r="G3085" s="112" t="b">
        <v>0</v>
      </c>
    </row>
    <row r="3086" spans="1:7" ht="15">
      <c r="A3086" s="112" t="s">
        <v>3187</v>
      </c>
      <c r="B3086" s="112">
        <v>3</v>
      </c>
      <c r="C3086" s="117">
        <v>0.0016666666666666668</v>
      </c>
      <c r="D3086" s="112" t="s">
        <v>3047</v>
      </c>
      <c r="E3086" s="112" t="b">
        <v>0</v>
      </c>
      <c r="F3086" s="112" t="b">
        <v>0</v>
      </c>
      <c r="G3086" s="112" t="b">
        <v>0</v>
      </c>
    </row>
    <row r="3087" spans="1:7" ht="15">
      <c r="A3087" s="112" t="s">
        <v>3160</v>
      </c>
      <c r="B3087" s="112">
        <v>3</v>
      </c>
      <c r="C3087" s="117">
        <v>0.0016666666666666668</v>
      </c>
      <c r="D3087" s="112" t="s">
        <v>3047</v>
      </c>
      <c r="E3087" s="112" t="b">
        <v>0</v>
      </c>
      <c r="F3087" s="112" t="b">
        <v>0</v>
      </c>
      <c r="G3087" s="112" t="b">
        <v>0</v>
      </c>
    </row>
    <row r="3088" spans="1:7" ht="15">
      <c r="A3088" s="112" t="s">
        <v>3153</v>
      </c>
      <c r="B3088" s="112">
        <v>3</v>
      </c>
      <c r="C3088" s="117">
        <v>0.0016666666666666668</v>
      </c>
      <c r="D3088" s="112" t="s">
        <v>3047</v>
      </c>
      <c r="E3088" s="112" t="b">
        <v>0</v>
      </c>
      <c r="F3088" s="112" t="b">
        <v>0</v>
      </c>
      <c r="G3088" s="112" t="b">
        <v>0</v>
      </c>
    </row>
    <row r="3089" spans="1:7" ht="15">
      <c r="A3089" s="112" t="s">
        <v>3526</v>
      </c>
      <c r="B3089" s="112">
        <v>3</v>
      </c>
      <c r="C3089" s="117">
        <v>0.0016666666666666668</v>
      </c>
      <c r="D3089" s="112" t="s">
        <v>3047</v>
      </c>
      <c r="E3089" s="112" t="b">
        <v>0</v>
      </c>
      <c r="F3089" s="112" t="b">
        <v>0</v>
      </c>
      <c r="G3089" s="112" t="b">
        <v>0</v>
      </c>
    </row>
    <row r="3090" spans="1:7" ht="15">
      <c r="A3090" s="112" t="s">
        <v>3396</v>
      </c>
      <c r="B3090" s="112">
        <v>3</v>
      </c>
      <c r="C3090" s="117">
        <v>0.0021683833261066355</v>
      </c>
      <c r="D3090" s="112" t="s">
        <v>3047</v>
      </c>
      <c r="E3090" s="112" t="b">
        <v>0</v>
      </c>
      <c r="F3090" s="112" t="b">
        <v>0</v>
      </c>
      <c r="G3090" s="112" t="b">
        <v>0</v>
      </c>
    </row>
    <row r="3091" spans="1:7" ht="15">
      <c r="A3091" s="112" t="s">
        <v>3357</v>
      </c>
      <c r="B3091" s="112">
        <v>3</v>
      </c>
      <c r="C3091" s="117">
        <v>0.0016666666666666668</v>
      </c>
      <c r="D3091" s="112" t="s">
        <v>3047</v>
      </c>
      <c r="E3091" s="112" t="b">
        <v>0</v>
      </c>
      <c r="F3091" s="112" t="b">
        <v>0</v>
      </c>
      <c r="G3091" s="112" t="b">
        <v>0</v>
      </c>
    </row>
    <row r="3092" spans="1:7" ht="15">
      <c r="A3092" s="112" t="s">
        <v>3560</v>
      </c>
      <c r="B3092" s="112">
        <v>3</v>
      </c>
      <c r="C3092" s="117">
        <v>0.0016666666666666668</v>
      </c>
      <c r="D3092" s="112" t="s">
        <v>3047</v>
      </c>
      <c r="E3092" s="112" t="b">
        <v>0</v>
      </c>
      <c r="F3092" s="112" t="b">
        <v>0</v>
      </c>
      <c r="G3092" s="112" t="b">
        <v>0</v>
      </c>
    </row>
    <row r="3093" spans="1:7" ht="15">
      <c r="A3093" s="112" t="s">
        <v>3268</v>
      </c>
      <c r="B3093" s="112">
        <v>3</v>
      </c>
      <c r="C3093" s="117">
        <v>0.001373181234907198</v>
      </c>
      <c r="D3093" s="112" t="s">
        <v>3047</v>
      </c>
      <c r="E3093" s="112" t="b">
        <v>0</v>
      </c>
      <c r="F3093" s="112" t="b">
        <v>0</v>
      </c>
      <c r="G3093" s="112" t="b">
        <v>0</v>
      </c>
    </row>
    <row r="3094" spans="1:7" ht="15">
      <c r="A3094" s="112" t="s">
        <v>3480</v>
      </c>
      <c r="B3094" s="112">
        <v>3</v>
      </c>
      <c r="C3094" s="117">
        <v>0.0016666666666666668</v>
      </c>
      <c r="D3094" s="112" t="s">
        <v>3047</v>
      </c>
      <c r="E3094" s="112" t="b">
        <v>0</v>
      </c>
      <c r="F3094" s="112" t="b">
        <v>0</v>
      </c>
      <c r="G3094" s="112" t="b">
        <v>0</v>
      </c>
    </row>
    <row r="3095" spans="1:7" ht="15">
      <c r="A3095" s="112" t="s">
        <v>3183</v>
      </c>
      <c r="B3095" s="112">
        <v>3</v>
      </c>
      <c r="C3095" s="117">
        <v>0.0016666666666666668</v>
      </c>
      <c r="D3095" s="112" t="s">
        <v>3047</v>
      </c>
      <c r="E3095" s="112" t="b">
        <v>0</v>
      </c>
      <c r="F3095" s="112" t="b">
        <v>0</v>
      </c>
      <c r="G3095" s="112" t="b">
        <v>0</v>
      </c>
    </row>
    <row r="3096" spans="1:7" ht="15">
      <c r="A3096" s="112" t="s">
        <v>3858</v>
      </c>
      <c r="B3096" s="112">
        <v>3</v>
      </c>
      <c r="C3096" s="117">
        <v>0.001373181234907198</v>
      </c>
      <c r="D3096" s="112" t="s">
        <v>3047</v>
      </c>
      <c r="E3096" s="112" t="b">
        <v>0</v>
      </c>
      <c r="F3096" s="112" t="b">
        <v>0</v>
      </c>
      <c r="G3096" s="112" t="b">
        <v>0</v>
      </c>
    </row>
    <row r="3097" spans="1:7" ht="15">
      <c r="A3097" s="112" t="s">
        <v>3412</v>
      </c>
      <c r="B3097" s="112">
        <v>3</v>
      </c>
      <c r="C3097" s="117">
        <v>0.001373181234907198</v>
      </c>
      <c r="D3097" s="112" t="s">
        <v>3047</v>
      </c>
      <c r="E3097" s="112" t="b">
        <v>0</v>
      </c>
      <c r="F3097" s="112" t="b">
        <v>0</v>
      </c>
      <c r="G3097" s="112" t="b">
        <v>0</v>
      </c>
    </row>
    <row r="3098" spans="1:7" ht="15">
      <c r="A3098" s="112" t="s">
        <v>3358</v>
      </c>
      <c r="B3098" s="112">
        <v>3</v>
      </c>
      <c r="C3098" s="117">
        <v>0.001373181234907198</v>
      </c>
      <c r="D3098" s="112" t="s">
        <v>3047</v>
      </c>
      <c r="E3098" s="112" t="b">
        <v>0</v>
      </c>
      <c r="F3098" s="112" t="b">
        <v>0</v>
      </c>
      <c r="G3098" s="112" t="b">
        <v>0</v>
      </c>
    </row>
    <row r="3099" spans="1:7" ht="15">
      <c r="A3099" s="112" t="s">
        <v>3150</v>
      </c>
      <c r="B3099" s="112">
        <v>3</v>
      </c>
      <c r="C3099" s="117">
        <v>0.0016666666666666668</v>
      </c>
      <c r="D3099" s="112" t="s">
        <v>3047</v>
      </c>
      <c r="E3099" s="112" t="b">
        <v>1</v>
      </c>
      <c r="F3099" s="112" t="b">
        <v>0</v>
      </c>
      <c r="G3099" s="112" t="b">
        <v>0</v>
      </c>
    </row>
    <row r="3100" spans="1:7" ht="15">
      <c r="A3100" s="112" t="s">
        <v>3206</v>
      </c>
      <c r="B3100" s="112">
        <v>3</v>
      </c>
      <c r="C3100" s="117">
        <v>0.001373181234907198</v>
      </c>
      <c r="D3100" s="112" t="s">
        <v>3047</v>
      </c>
      <c r="E3100" s="112" t="b">
        <v>0</v>
      </c>
      <c r="F3100" s="112" t="b">
        <v>0</v>
      </c>
      <c r="G3100" s="112" t="b">
        <v>0</v>
      </c>
    </row>
    <row r="3101" spans="1:7" ht="15">
      <c r="A3101" s="112" t="s">
        <v>3619</v>
      </c>
      <c r="B3101" s="112">
        <v>3</v>
      </c>
      <c r="C3101" s="117">
        <v>0.0016666666666666668</v>
      </c>
      <c r="D3101" s="112" t="s">
        <v>3047</v>
      </c>
      <c r="E3101" s="112" t="b">
        <v>0</v>
      </c>
      <c r="F3101" s="112" t="b">
        <v>0</v>
      </c>
      <c r="G3101" s="112" t="b">
        <v>0</v>
      </c>
    </row>
    <row r="3102" spans="1:7" ht="15">
      <c r="A3102" s="112" t="s">
        <v>3230</v>
      </c>
      <c r="B3102" s="112">
        <v>3</v>
      </c>
      <c r="C3102" s="117">
        <v>0.001373181234907198</v>
      </c>
      <c r="D3102" s="112" t="s">
        <v>3047</v>
      </c>
      <c r="E3102" s="112" t="b">
        <v>0</v>
      </c>
      <c r="F3102" s="112" t="b">
        <v>0</v>
      </c>
      <c r="G3102" s="112" t="b">
        <v>0</v>
      </c>
    </row>
    <row r="3103" spans="1:7" ht="15">
      <c r="A3103" s="112" t="s">
        <v>3647</v>
      </c>
      <c r="B3103" s="112">
        <v>3</v>
      </c>
      <c r="C3103" s="117">
        <v>0.0021683833261066355</v>
      </c>
      <c r="D3103" s="112" t="s">
        <v>3047</v>
      </c>
      <c r="E3103" s="112" t="b">
        <v>1</v>
      </c>
      <c r="F3103" s="112" t="b">
        <v>0</v>
      </c>
      <c r="G3103" s="112" t="b">
        <v>0</v>
      </c>
    </row>
    <row r="3104" spans="1:7" ht="15">
      <c r="A3104" s="112" t="s">
        <v>3622</v>
      </c>
      <c r="B3104" s="112">
        <v>3</v>
      </c>
      <c r="C3104" s="117">
        <v>0.0016666666666666668</v>
      </c>
      <c r="D3104" s="112" t="s">
        <v>3047</v>
      </c>
      <c r="E3104" s="112" t="b">
        <v>0</v>
      </c>
      <c r="F3104" s="112" t="b">
        <v>0</v>
      </c>
      <c r="G3104" s="112" t="b">
        <v>0</v>
      </c>
    </row>
    <row r="3105" spans="1:7" ht="15">
      <c r="A3105" s="112" t="s">
        <v>3606</v>
      </c>
      <c r="B3105" s="112">
        <v>3</v>
      </c>
      <c r="C3105" s="117">
        <v>0.001373181234907198</v>
      </c>
      <c r="D3105" s="112" t="s">
        <v>3047</v>
      </c>
      <c r="E3105" s="112" t="b">
        <v>0</v>
      </c>
      <c r="F3105" s="112" t="b">
        <v>0</v>
      </c>
      <c r="G3105" s="112" t="b">
        <v>0</v>
      </c>
    </row>
    <row r="3106" spans="1:7" ht="15">
      <c r="A3106" s="112" t="s">
        <v>3463</v>
      </c>
      <c r="B3106" s="112">
        <v>3</v>
      </c>
      <c r="C3106" s="117">
        <v>0.001373181234907198</v>
      </c>
      <c r="D3106" s="112" t="s">
        <v>3047</v>
      </c>
      <c r="E3106" s="112" t="b">
        <v>0</v>
      </c>
      <c r="F3106" s="112" t="b">
        <v>0</v>
      </c>
      <c r="G3106" s="112" t="b">
        <v>0</v>
      </c>
    </row>
    <row r="3107" spans="1:7" ht="15">
      <c r="A3107" s="112" t="s">
        <v>3628</v>
      </c>
      <c r="B3107" s="112">
        <v>3</v>
      </c>
      <c r="C3107" s="117">
        <v>0.0016666666666666668</v>
      </c>
      <c r="D3107" s="112" t="s">
        <v>3047</v>
      </c>
      <c r="E3107" s="112" t="b">
        <v>0</v>
      </c>
      <c r="F3107" s="112" t="b">
        <v>0</v>
      </c>
      <c r="G3107" s="112" t="b">
        <v>0</v>
      </c>
    </row>
    <row r="3108" spans="1:7" ht="15">
      <c r="A3108" s="112" t="s">
        <v>3528</v>
      </c>
      <c r="B3108" s="112">
        <v>3</v>
      </c>
      <c r="C3108" s="117">
        <v>0.001373181234907198</v>
      </c>
      <c r="D3108" s="112" t="s">
        <v>3047</v>
      </c>
      <c r="E3108" s="112" t="b">
        <v>0</v>
      </c>
      <c r="F3108" s="112" t="b">
        <v>0</v>
      </c>
      <c r="G3108" s="112" t="b">
        <v>0</v>
      </c>
    </row>
    <row r="3109" spans="1:7" ht="15">
      <c r="A3109" s="112" t="s">
        <v>3449</v>
      </c>
      <c r="B3109" s="112">
        <v>3</v>
      </c>
      <c r="C3109" s="117">
        <v>0.001373181234907198</v>
      </c>
      <c r="D3109" s="112" t="s">
        <v>3047</v>
      </c>
      <c r="E3109" s="112" t="b">
        <v>0</v>
      </c>
      <c r="F3109" s="112" t="b">
        <v>0</v>
      </c>
      <c r="G3109" s="112" t="b">
        <v>0</v>
      </c>
    </row>
    <row r="3110" spans="1:7" ht="15">
      <c r="A3110" s="112" t="s">
        <v>3338</v>
      </c>
      <c r="B3110" s="112">
        <v>3</v>
      </c>
      <c r="C3110" s="117">
        <v>0.0021683833261066355</v>
      </c>
      <c r="D3110" s="112" t="s">
        <v>3047</v>
      </c>
      <c r="E3110" s="112" t="b">
        <v>0</v>
      </c>
      <c r="F3110" s="112" t="b">
        <v>0</v>
      </c>
      <c r="G3110" s="112" t="b">
        <v>0</v>
      </c>
    </row>
    <row r="3111" spans="1:7" ht="15">
      <c r="A3111" s="112" t="s">
        <v>3714</v>
      </c>
      <c r="B3111" s="112">
        <v>3</v>
      </c>
      <c r="C3111" s="117">
        <v>0.0021683833261066355</v>
      </c>
      <c r="D3111" s="112" t="s">
        <v>3047</v>
      </c>
      <c r="E3111" s="112" t="b">
        <v>0</v>
      </c>
      <c r="F3111" s="112" t="b">
        <v>0</v>
      </c>
      <c r="G3111" s="112" t="b">
        <v>0</v>
      </c>
    </row>
    <row r="3112" spans="1:7" ht="15">
      <c r="A3112" s="112" t="s">
        <v>3224</v>
      </c>
      <c r="B3112" s="112">
        <v>3</v>
      </c>
      <c r="C3112" s="117">
        <v>0.001373181234907198</v>
      </c>
      <c r="D3112" s="112" t="s">
        <v>3047</v>
      </c>
      <c r="E3112" s="112" t="b">
        <v>0</v>
      </c>
      <c r="F3112" s="112" t="b">
        <v>0</v>
      </c>
      <c r="G3112" s="112" t="b">
        <v>0</v>
      </c>
    </row>
    <row r="3113" spans="1:7" ht="15">
      <c r="A3113" s="112" t="s">
        <v>3554</v>
      </c>
      <c r="B3113" s="112">
        <v>3</v>
      </c>
      <c r="C3113" s="117">
        <v>0.001373181234907198</v>
      </c>
      <c r="D3113" s="112" t="s">
        <v>3047</v>
      </c>
      <c r="E3113" s="112" t="b">
        <v>0</v>
      </c>
      <c r="F3113" s="112" t="b">
        <v>0</v>
      </c>
      <c r="G3113" s="112" t="b">
        <v>0</v>
      </c>
    </row>
    <row r="3114" spans="1:7" ht="15">
      <c r="A3114" s="112" t="s">
        <v>3303</v>
      </c>
      <c r="B3114" s="112">
        <v>3</v>
      </c>
      <c r="C3114" s="117">
        <v>0.001373181234907198</v>
      </c>
      <c r="D3114" s="112" t="s">
        <v>3047</v>
      </c>
      <c r="E3114" s="112" t="b">
        <v>0</v>
      </c>
      <c r="F3114" s="112" t="b">
        <v>0</v>
      </c>
      <c r="G3114" s="112" t="b">
        <v>0</v>
      </c>
    </row>
    <row r="3115" spans="1:7" ht="15">
      <c r="A3115" s="112" t="s">
        <v>3210</v>
      </c>
      <c r="B3115" s="112">
        <v>3</v>
      </c>
      <c r="C3115" s="117">
        <v>0.001373181234907198</v>
      </c>
      <c r="D3115" s="112" t="s">
        <v>3047</v>
      </c>
      <c r="E3115" s="112" t="b">
        <v>0</v>
      </c>
      <c r="F3115" s="112" t="b">
        <v>0</v>
      </c>
      <c r="G3115" s="112" t="b">
        <v>0</v>
      </c>
    </row>
    <row r="3116" spans="1:7" ht="15">
      <c r="A3116" s="112" t="s">
        <v>3270</v>
      </c>
      <c r="B3116" s="112">
        <v>3</v>
      </c>
      <c r="C3116" s="117">
        <v>0.001373181234907198</v>
      </c>
      <c r="D3116" s="112" t="s">
        <v>3047</v>
      </c>
      <c r="E3116" s="112" t="b">
        <v>0</v>
      </c>
      <c r="F3116" s="112" t="b">
        <v>0</v>
      </c>
      <c r="G3116" s="112" t="b">
        <v>0</v>
      </c>
    </row>
    <row r="3117" spans="1:7" ht="15">
      <c r="A3117" s="112" t="s">
        <v>3661</v>
      </c>
      <c r="B3117" s="112">
        <v>3</v>
      </c>
      <c r="C3117" s="117">
        <v>0.001373181234907198</v>
      </c>
      <c r="D3117" s="112" t="s">
        <v>3047</v>
      </c>
      <c r="E3117" s="112" t="b">
        <v>0</v>
      </c>
      <c r="F3117" s="112" t="b">
        <v>0</v>
      </c>
      <c r="G3117" s="112" t="b">
        <v>0</v>
      </c>
    </row>
    <row r="3118" spans="1:7" ht="15">
      <c r="A3118" s="112" t="s">
        <v>3857</v>
      </c>
      <c r="B3118" s="112">
        <v>3</v>
      </c>
      <c r="C3118" s="117">
        <v>0.001373181234907198</v>
      </c>
      <c r="D3118" s="112" t="s">
        <v>3047</v>
      </c>
      <c r="E3118" s="112" t="b">
        <v>0</v>
      </c>
      <c r="F3118" s="112" t="b">
        <v>0</v>
      </c>
      <c r="G3118" s="112" t="b">
        <v>0</v>
      </c>
    </row>
    <row r="3119" spans="1:7" ht="15">
      <c r="A3119" s="112" t="s">
        <v>3128</v>
      </c>
      <c r="B3119" s="112">
        <v>3</v>
      </c>
      <c r="C3119" s="117">
        <v>0.0021683833261066355</v>
      </c>
      <c r="D3119" s="112" t="s">
        <v>3047</v>
      </c>
      <c r="E3119" s="112" t="b">
        <v>0</v>
      </c>
      <c r="F3119" s="112" t="b">
        <v>0</v>
      </c>
      <c r="G3119" s="112" t="b">
        <v>0</v>
      </c>
    </row>
    <row r="3120" spans="1:7" ht="15">
      <c r="A3120" s="112" t="s">
        <v>3130</v>
      </c>
      <c r="B3120" s="112">
        <v>3</v>
      </c>
      <c r="C3120" s="117">
        <v>0.0021683833261066355</v>
      </c>
      <c r="D3120" s="112" t="s">
        <v>3047</v>
      </c>
      <c r="E3120" s="112" t="b">
        <v>0</v>
      </c>
      <c r="F3120" s="112" t="b">
        <v>0</v>
      </c>
      <c r="G3120" s="112" t="b">
        <v>0</v>
      </c>
    </row>
    <row r="3121" spans="1:7" ht="15">
      <c r="A3121" s="112" t="s">
        <v>3111</v>
      </c>
      <c r="B3121" s="112">
        <v>3</v>
      </c>
      <c r="C3121" s="117">
        <v>0.0016666666666666668</v>
      </c>
      <c r="D3121" s="112" t="s">
        <v>3047</v>
      </c>
      <c r="E3121" s="112" t="b">
        <v>0</v>
      </c>
      <c r="F3121" s="112" t="b">
        <v>0</v>
      </c>
      <c r="G3121" s="112" t="b">
        <v>0</v>
      </c>
    </row>
    <row r="3122" spans="1:7" ht="15">
      <c r="A3122" s="112" t="s">
        <v>3625</v>
      </c>
      <c r="B3122" s="112">
        <v>3</v>
      </c>
      <c r="C3122" s="117">
        <v>0.0016666666666666668</v>
      </c>
      <c r="D3122" s="112" t="s">
        <v>3047</v>
      </c>
      <c r="E3122" s="112" t="b">
        <v>0</v>
      </c>
      <c r="F3122" s="112" t="b">
        <v>1</v>
      </c>
      <c r="G3122" s="112" t="b">
        <v>0</v>
      </c>
    </row>
    <row r="3123" spans="1:7" ht="15">
      <c r="A3123" s="112" t="s">
        <v>3398</v>
      </c>
      <c r="B3123" s="112">
        <v>3</v>
      </c>
      <c r="C3123" s="117">
        <v>0.001373181234907198</v>
      </c>
      <c r="D3123" s="112" t="s">
        <v>3047</v>
      </c>
      <c r="E3123" s="112" t="b">
        <v>0</v>
      </c>
      <c r="F3123" s="112" t="b">
        <v>1</v>
      </c>
      <c r="G3123" s="112" t="b">
        <v>0</v>
      </c>
    </row>
    <row r="3124" spans="1:7" ht="15">
      <c r="A3124" s="112" t="s">
        <v>3252</v>
      </c>
      <c r="B3124" s="112">
        <v>3</v>
      </c>
      <c r="C3124" s="117">
        <v>0.0021683833261066355</v>
      </c>
      <c r="D3124" s="112" t="s">
        <v>3047</v>
      </c>
      <c r="E3124" s="112" t="b">
        <v>0</v>
      </c>
      <c r="F3124" s="112" t="b">
        <v>0</v>
      </c>
      <c r="G3124" s="112" t="b">
        <v>0</v>
      </c>
    </row>
    <row r="3125" spans="1:7" ht="15">
      <c r="A3125" s="112" t="s">
        <v>3805</v>
      </c>
      <c r="B3125" s="112">
        <v>2</v>
      </c>
      <c r="C3125" s="117">
        <v>0.0011111111111111111</v>
      </c>
      <c r="D3125" s="112" t="s">
        <v>3047</v>
      </c>
      <c r="E3125" s="112" t="b">
        <v>0</v>
      </c>
      <c r="F3125" s="112" t="b">
        <v>0</v>
      </c>
      <c r="G3125" s="112" t="b">
        <v>0</v>
      </c>
    </row>
    <row r="3126" spans="1:7" ht="15">
      <c r="A3126" s="112" t="s">
        <v>3791</v>
      </c>
      <c r="B3126" s="112">
        <v>2</v>
      </c>
      <c r="C3126" s="117">
        <v>0.0011111111111111111</v>
      </c>
      <c r="D3126" s="112" t="s">
        <v>3047</v>
      </c>
      <c r="E3126" s="112" t="b">
        <v>0</v>
      </c>
      <c r="F3126" s="112" t="b">
        <v>0</v>
      </c>
      <c r="G3126" s="112" t="b">
        <v>0</v>
      </c>
    </row>
    <row r="3127" spans="1:7" ht="15">
      <c r="A3127" s="112" t="s">
        <v>3161</v>
      </c>
      <c r="B3127" s="112">
        <v>2</v>
      </c>
      <c r="C3127" s="117">
        <v>0.0011111111111111111</v>
      </c>
      <c r="D3127" s="112" t="s">
        <v>3047</v>
      </c>
      <c r="E3127" s="112" t="b">
        <v>0</v>
      </c>
      <c r="F3127" s="112" t="b">
        <v>0</v>
      </c>
      <c r="G3127" s="112" t="b">
        <v>0</v>
      </c>
    </row>
    <row r="3128" spans="1:7" ht="15">
      <c r="A3128" s="112" t="s">
        <v>3300</v>
      </c>
      <c r="B3128" s="112">
        <v>2</v>
      </c>
      <c r="C3128" s="117">
        <v>0.0011111111111111111</v>
      </c>
      <c r="D3128" s="112" t="s">
        <v>3047</v>
      </c>
      <c r="E3128" s="112" t="b">
        <v>0</v>
      </c>
      <c r="F3128" s="112" t="b">
        <v>0</v>
      </c>
      <c r="G3128" s="112" t="b">
        <v>0</v>
      </c>
    </row>
    <row r="3129" spans="1:7" ht="15">
      <c r="A3129" s="112" t="s">
        <v>3123</v>
      </c>
      <c r="B3129" s="112">
        <v>2</v>
      </c>
      <c r="C3129" s="117">
        <v>0.0011111111111111111</v>
      </c>
      <c r="D3129" s="112" t="s">
        <v>3047</v>
      </c>
      <c r="E3129" s="112" t="b">
        <v>0</v>
      </c>
      <c r="F3129" s="112" t="b">
        <v>0</v>
      </c>
      <c r="G3129" s="112" t="b">
        <v>0</v>
      </c>
    </row>
    <row r="3130" spans="1:7" ht="15">
      <c r="A3130" s="112" t="s">
        <v>3306</v>
      </c>
      <c r="B3130" s="112">
        <v>2</v>
      </c>
      <c r="C3130" s="117">
        <v>0.0011111111111111111</v>
      </c>
      <c r="D3130" s="112" t="s">
        <v>3047</v>
      </c>
      <c r="E3130" s="112" t="b">
        <v>0</v>
      </c>
      <c r="F3130" s="112" t="b">
        <v>0</v>
      </c>
      <c r="G3130" s="112" t="b">
        <v>0</v>
      </c>
    </row>
    <row r="3131" spans="1:7" ht="15">
      <c r="A3131" s="112" t="s">
        <v>3456</v>
      </c>
      <c r="B3131" s="112">
        <v>2</v>
      </c>
      <c r="C3131" s="117">
        <v>0.0011111111111111111</v>
      </c>
      <c r="D3131" s="112" t="s">
        <v>3047</v>
      </c>
      <c r="E3131" s="112" t="b">
        <v>0</v>
      </c>
      <c r="F3131" s="112" t="b">
        <v>0</v>
      </c>
      <c r="G3131" s="112" t="b">
        <v>0</v>
      </c>
    </row>
    <row r="3132" spans="1:7" ht="15">
      <c r="A3132" s="112" t="s">
        <v>3663</v>
      </c>
      <c r="B3132" s="112">
        <v>2</v>
      </c>
      <c r="C3132" s="117">
        <v>0.0011111111111111111</v>
      </c>
      <c r="D3132" s="112" t="s">
        <v>3047</v>
      </c>
      <c r="E3132" s="112" t="b">
        <v>0</v>
      </c>
      <c r="F3132" s="112" t="b">
        <v>0</v>
      </c>
      <c r="G3132" s="112" t="b">
        <v>0</v>
      </c>
    </row>
    <row r="3133" spans="1:7" ht="15">
      <c r="A3133" s="112" t="s">
        <v>3686</v>
      </c>
      <c r="B3133" s="112">
        <v>2</v>
      </c>
      <c r="C3133" s="117">
        <v>0.0014455888840710902</v>
      </c>
      <c r="D3133" s="112" t="s">
        <v>3047</v>
      </c>
      <c r="E3133" s="112" t="b">
        <v>0</v>
      </c>
      <c r="F3133" s="112" t="b">
        <v>0</v>
      </c>
      <c r="G3133" s="112" t="b">
        <v>0</v>
      </c>
    </row>
    <row r="3134" spans="1:7" ht="15">
      <c r="A3134" s="112" t="s">
        <v>3579</v>
      </c>
      <c r="B3134" s="112">
        <v>2</v>
      </c>
      <c r="C3134" s="117">
        <v>0.0014455888840710902</v>
      </c>
      <c r="D3134" s="112" t="s">
        <v>3047</v>
      </c>
      <c r="E3134" s="112" t="b">
        <v>0</v>
      </c>
      <c r="F3134" s="112" t="b">
        <v>0</v>
      </c>
      <c r="G3134" s="112" t="b">
        <v>0</v>
      </c>
    </row>
    <row r="3135" spans="1:7" ht="15">
      <c r="A3135" s="112" t="s">
        <v>3181</v>
      </c>
      <c r="B3135" s="112">
        <v>2</v>
      </c>
      <c r="C3135" s="117">
        <v>0.0014455888840710902</v>
      </c>
      <c r="D3135" s="112" t="s">
        <v>3047</v>
      </c>
      <c r="E3135" s="112" t="b">
        <v>0</v>
      </c>
      <c r="F3135" s="112" t="b">
        <v>0</v>
      </c>
      <c r="G3135" s="112" t="b">
        <v>0</v>
      </c>
    </row>
    <row r="3136" spans="1:7" ht="15">
      <c r="A3136" s="112" t="s">
        <v>3180</v>
      </c>
      <c r="B3136" s="112">
        <v>2</v>
      </c>
      <c r="C3136" s="117">
        <v>0.0011111111111111111</v>
      </c>
      <c r="D3136" s="112" t="s">
        <v>3047</v>
      </c>
      <c r="E3136" s="112" t="b">
        <v>0</v>
      </c>
      <c r="F3136" s="112" t="b">
        <v>0</v>
      </c>
      <c r="G3136" s="112" t="b">
        <v>0</v>
      </c>
    </row>
    <row r="3137" spans="1:7" ht="15">
      <c r="A3137" s="112" t="s">
        <v>3861</v>
      </c>
      <c r="B3137" s="112">
        <v>2</v>
      </c>
      <c r="C3137" s="117">
        <v>0.0011111111111111111</v>
      </c>
      <c r="D3137" s="112" t="s">
        <v>3047</v>
      </c>
      <c r="E3137" s="112" t="b">
        <v>0</v>
      </c>
      <c r="F3137" s="112" t="b">
        <v>0</v>
      </c>
      <c r="G3137" s="112" t="b">
        <v>0</v>
      </c>
    </row>
    <row r="3138" spans="1:7" ht="15">
      <c r="A3138" s="112" t="s">
        <v>4549</v>
      </c>
      <c r="B3138" s="112">
        <v>2</v>
      </c>
      <c r="C3138" s="117">
        <v>0.0011111111111111111</v>
      </c>
      <c r="D3138" s="112" t="s">
        <v>3047</v>
      </c>
      <c r="E3138" s="112" t="b">
        <v>0</v>
      </c>
      <c r="F3138" s="112" t="b">
        <v>0</v>
      </c>
      <c r="G3138" s="112" t="b">
        <v>0</v>
      </c>
    </row>
    <row r="3139" spans="1:7" ht="15">
      <c r="A3139" s="112" t="s">
        <v>3413</v>
      </c>
      <c r="B3139" s="112">
        <v>2</v>
      </c>
      <c r="C3139" s="117">
        <v>0.0014455888840710902</v>
      </c>
      <c r="D3139" s="112" t="s">
        <v>3047</v>
      </c>
      <c r="E3139" s="112" t="b">
        <v>0</v>
      </c>
      <c r="F3139" s="112" t="b">
        <v>0</v>
      </c>
      <c r="G3139" s="112" t="b">
        <v>0</v>
      </c>
    </row>
    <row r="3140" spans="1:7" ht="15">
      <c r="A3140" s="112" t="s">
        <v>3279</v>
      </c>
      <c r="B3140" s="112">
        <v>2</v>
      </c>
      <c r="C3140" s="117">
        <v>0.0014455888840710902</v>
      </c>
      <c r="D3140" s="112" t="s">
        <v>3047</v>
      </c>
      <c r="E3140" s="112" t="b">
        <v>0</v>
      </c>
      <c r="F3140" s="112" t="b">
        <v>0</v>
      </c>
      <c r="G3140" s="112" t="b">
        <v>0</v>
      </c>
    </row>
    <row r="3141" spans="1:7" ht="15">
      <c r="A3141" s="112" t="s">
        <v>3488</v>
      </c>
      <c r="B3141" s="112">
        <v>2</v>
      </c>
      <c r="C3141" s="117">
        <v>0.0014455888840710902</v>
      </c>
      <c r="D3141" s="112" t="s">
        <v>3047</v>
      </c>
      <c r="E3141" s="112" t="b">
        <v>0</v>
      </c>
      <c r="F3141" s="112" t="b">
        <v>0</v>
      </c>
      <c r="G3141" s="112" t="b">
        <v>0</v>
      </c>
    </row>
    <row r="3142" spans="1:7" ht="15">
      <c r="A3142" s="112" t="s">
        <v>3281</v>
      </c>
      <c r="B3142" s="112">
        <v>2</v>
      </c>
      <c r="C3142" s="117">
        <v>0.0011111111111111111</v>
      </c>
      <c r="D3142" s="112" t="s">
        <v>3047</v>
      </c>
      <c r="E3142" s="112" t="b">
        <v>0</v>
      </c>
      <c r="F3142" s="112" t="b">
        <v>0</v>
      </c>
      <c r="G3142" s="112" t="b">
        <v>0</v>
      </c>
    </row>
    <row r="3143" spans="1:7" ht="15">
      <c r="A3143" s="112" t="s">
        <v>3135</v>
      </c>
      <c r="B3143" s="112">
        <v>2</v>
      </c>
      <c r="C3143" s="117">
        <v>0.0011111111111111111</v>
      </c>
      <c r="D3143" s="112" t="s">
        <v>3047</v>
      </c>
      <c r="E3143" s="112" t="b">
        <v>0</v>
      </c>
      <c r="F3143" s="112" t="b">
        <v>0</v>
      </c>
      <c r="G3143" s="112" t="b">
        <v>0</v>
      </c>
    </row>
    <row r="3144" spans="1:7" ht="15">
      <c r="A3144" s="112" t="s">
        <v>4559</v>
      </c>
      <c r="B3144" s="112">
        <v>2</v>
      </c>
      <c r="C3144" s="117">
        <v>0.0011111111111111111</v>
      </c>
      <c r="D3144" s="112" t="s">
        <v>3047</v>
      </c>
      <c r="E3144" s="112" t="b">
        <v>0</v>
      </c>
      <c r="F3144" s="112" t="b">
        <v>0</v>
      </c>
      <c r="G3144" s="112" t="b">
        <v>0</v>
      </c>
    </row>
    <row r="3145" spans="1:7" ht="15">
      <c r="A3145" s="112" t="s">
        <v>3496</v>
      </c>
      <c r="B3145" s="112">
        <v>2</v>
      </c>
      <c r="C3145" s="117">
        <v>0.0011111111111111111</v>
      </c>
      <c r="D3145" s="112" t="s">
        <v>3047</v>
      </c>
      <c r="E3145" s="112" t="b">
        <v>0</v>
      </c>
      <c r="F3145" s="112" t="b">
        <v>0</v>
      </c>
      <c r="G3145" s="112" t="b">
        <v>0</v>
      </c>
    </row>
    <row r="3146" spans="1:7" ht="15">
      <c r="A3146" s="112" t="s">
        <v>3182</v>
      </c>
      <c r="B3146" s="112">
        <v>2</v>
      </c>
      <c r="C3146" s="117">
        <v>0.0011111111111111111</v>
      </c>
      <c r="D3146" s="112" t="s">
        <v>3047</v>
      </c>
      <c r="E3146" s="112" t="b">
        <v>0</v>
      </c>
      <c r="F3146" s="112" t="b">
        <v>0</v>
      </c>
      <c r="G3146" s="112" t="b">
        <v>0</v>
      </c>
    </row>
    <row r="3147" spans="1:7" ht="15">
      <c r="A3147" s="112" t="s">
        <v>4553</v>
      </c>
      <c r="B3147" s="112">
        <v>2</v>
      </c>
      <c r="C3147" s="117">
        <v>0.0014455888840710902</v>
      </c>
      <c r="D3147" s="112" t="s">
        <v>3047</v>
      </c>
      <c r="E3147" s="112" t="b">
        <v>0</v>
      </c>
      <c r="F3147" s="112" t="b">
        <v>0</v>
      </c>
      <c r="G3147" s="112" t="b">
        <v>0</v>
      </c>
    </row>
    <row r="3148" spans="1:7" ht="15">
      <c r="A3148" s="112" t="s">
        <v>3691</v>
      </c>
      <c r="B3148" s="112">
        <v>2</v>
      </c>
      <c r="C3148" s="117">
        <v>0.0011111111111111111</v>
      </c>
      <c r="D3148" s="112" t="s">
        <v>3047</v>
      </c>
      <c r="E3148" s="112" t="b">
        <v>0</v>
      </c>
      <c r="F3148" s="112" t="b">
        <v>0</v>
      </c>
      <c r="G3148" s="112" t="b">
        <v>0</v>
      </c>
    </row>
    <row r="3149" spans="1:7" ht="15">
      <c r="A3149" s="112" t="s">
        <v>3333</v>
      </c>
      <c r="B3149" s="112">
        <v>2</v>
      </c>
      <c r="C3149" s="117">
        <v>0.0011111111111111111</v>
      </c>
      <c r="D3149" s="112" t="s">
        <v>3047</v>
      </c>
      <c r="E3149" s="112" t="b">
        <v>0</v>
      </c>
      <c r="F3149" s="112" t="b">
        <v>0</v>
      </c>
      <c r="G3149" s="112" t="b">
        <v>0</v>
      </c>
    </row>
    <row r="3150" spans="1:7" ht="15">
      <c r="A3150" s="112" t="s">
        <v>3411</v>
      </c>
      <c r="B3150" s="112">
        <v>2</v>
      </c>
      <c r="C3150" s="117">
        <v>0.0011111111111111111</v>
      </c>
      <c r="D3150" s="112" t="s">
        <v>3047</v>
      </c>
      <c r="E3150" s="112" t="b">
        <v>0</v>
      </c>
      <c r="F3150" s="112" t="b">
        <v>0</v>
      </c>
      <c r="G3150" s="112" t="b">
        <v>0</v>
      </c>
    </row>
    <row r="3151" spans="1:7" ht="15">
      <c r="A3151" s="112" t="s">
        <v>3295</v>
      </c>
      <c r="B3151" s="112">
        <v>2</v>
      </c>
      <c r="C3151" s="117">
        <v>0.0011111111111111111</v>
      </c>
      <c r="D3151" s="112" t="s">
        <v>3047</v>
      </c>
      <c r="E3151" s="112" t="b">
        <v>0</v>
      </c>
      <c r="F3151" s="112" t="b">
        <v>0</v>
      </c>
      <c r="G3151" s="112" t="b">
        <v>0</v>
      </c>
    </row>
    <row r="3152" spans="1:7" ht="15">
      <c r="A3152" s="112" t="s">
        <v>3267</v>
      </c>
      <c r="B3152" s="112">
        <v>2</v>
      </c>
      <c r="C3152" s="117">
        <v>0.0011111111111111111</v>
      </c>
      <c r="D3152" s="112" t="s">
        <v>3047</v>
      </c>
      <c r="E3152" s="112" t="b">
        <v>1</v>
      </c>
      <c r="F3152" s="112" t="b">
        <v>0</v>
      </c>
      <c r="G3152" s="112" t="b">
        <v>0</v>
      </c>
    </row>
    <row r="3153" spans="1:7" ht="15">
      <c r="A3153" s="112" t="s">
        <v>3244</v>
      </c>
      <c r="B3153" s="112">
        <v>2</v>
      </c>
      <c r="C3153" s="117">
        <v>0.0011111111111111111</v>
      </c>
      <c r="D3153" s="112" t="s">
        <v>3047</v>
      </c>
      <c r="E3153" s="112" t="b">
        <v>0</v>
      </c>
      <c r="F3153" s="112" t="b">
        <v>0</v>
      </c>
      <c r="G3153" s="112" t="b">
        <v>0</v>
      </c>
    </row>
    <row r="3154" spans="1:7" ht="15">
      <c r="A3154" s="112" t="s">
        <v>3339</v>
      </c>
      <c r="B3154" s="112">
        <v>2</v>
      </c>
      <c r="C3154" s="117">
        <v>0.0014455888840710902</v>
      </c>
      <c r="D3154" s="112" t="s">
        <v>3047</v>
      </c>
      <c r="E3154" s="112" t="b">
        <v>0</v>
      </c>
      <c r="F3154" s="112" t="b">
        <v>0</v>
      </c>
      <c r="G3154" s="112" t="b">
        <v>0</v>
      </c>
    </row>
    <row r="3155" spans="1:7" ht="15">
      <c r="A3155" s="112" t="s">
        <v>3291</v>
      </c>
      <c r="B3155" s="112">
        <v>2</v>
      </c>
      <c r="C3155" s="117">
        <v>0.0011111111111111111</v>
      </c>
      <c r="D3155" s="112" t="s">
        <v>3047</v>
      </c>
      <c r="E3155" s="112" t="b">
        <v>0</v>
      </c>
      <c r="F3155" s="112" t="b">
        <v>0</v>
      </c>
      <c r="G3155" s="112" t="b">
        <v>0</v>
      </c>
    </row>
    <row r="3156" spans="1:7" ht="15">
      <c r="A3156" s="112" t="s">
        <v>3269</v>
      </c>
      <c r="B3156" s="112">
        <v>2</v>
      </c>
      <c r="C3156" s="117">
        <v>0.0011111111111111111</v>
      </c>
      <c r="D3156" s="112" t="s">
        <v>3047</v>
      </c>
      <c r="E3156" s="112" t="b">
        <v>0</v>
      </c>
      <c r="F3156" s="112" t="b">
        <v>0</v>
      </c>
      <c r="G3156" s="112" t="b">
        <v>0</v>
      </c>
    </row>
    <row r="3157" spans="1:7" ht="15">
      <c r="A3157" s="112" t="s">
        <v>3292</v>
      </c>
      <c r="B3157" s="112">
        <v>2</v>
      </c>
      <c r="C3157" s="117">
        <v>0.0011111111111111111</v>
      </c>
      <c r="D3157" s="112" t="s">
        <v>3047</v>
      </c>
      <c r="E3157" s="112" t="b">
        <v>0</v>
      </c>
      <c r="F3157" s="112" t="b">
        <v>0</v>
      </c>
      <c r="G3157" s="112" t="b">
        <v>0</v>
      </c>
    </row>
    <row r="3158" spans="1:7" ht="15">
      <c r="A3158" s="112" t="s">
        <v>3293</v>
      </c>
      <c r="B3158" s="112">
        <v>2</v>
      </c>
      <c r="C3158" s="117">
        <v>0.0011111111111111111</v>
      </c>
      <c r="D3158" s="112" t="s">
        <v>3047</v>
      </c>
      <c r="E3158" s="112" t="b">
        <v>0</v>
      </c>
      <c r="F3158" s="112" t="b">
        <v>0</v>
      </c>
      <c r="G3158" s="112" t="b">
        <v>0</v>
      </c>
    </row>
    <row r="3159" spans="1:7" ht="15">
      <c r="A3159" s="112" t="s">
        <v>3294</v>
      </c>
      <c r="B3159" s="112">
        <v>2</v>
      </c>
      <c r="C3159" s="117">
        <v>0.0011111111111111111</v>
      </c>
      <c r="D3159" s="112" t="s">
        <v>3047</v>
      </c>
      <c r="E3159" s="112" t="b">
        <v>0</v>
      </c>
      <c r="F3159" s="112" t="b">
        <v>0</v>
      </c>
      <c r="G3159" s="112" t="b">
        <v>0</v>
      </c>
    </row>
    <row r="3160" spans="1:7" ht="15">
      <c r="A3160" s="112" t="s">
        <v>3317</v>
      </c>
      <c r="B3160" s="112">
        <v>2</v>
      </c>
      <c r="C3160" s="117">
        <v>0.0011111111111111111</v>
      </c>
      <c r="D3160" s="112" t="s">
        <v>3047</v>
      </c>
      <c r="E3160" s="112" t="b">
        <v>0</v>
      </c>
      <c r="F3160" s="112" t="b">
        <v>0</v>
      </c>
      <c r="G3160" s="112" t="b">
        <v>0</v>
      </c>
    </row>
    <row r="3161" spans="1:7" ht="15">
      <c r="A3161" s="112" t="s">
        <v>4556</v>
      </c>
      <c r="B3161" s="112">
        <v>2</v>
      </c>
      <c r="C3161" s="117">
        <v>0.0014455888840710902</v>
      </c>
      <c r="D3161" s="112" t="s">
        <v>3047</v>
      </c>
      <c r="E3161" s="112" t="b">
        <v>0</v>
      </c>
      <c r="F3161" s="112" t="b">
        <v>0</v>
      </c>
      <c r="G3161" s="112" t="b">
        <v>0</v>
      </c>
    </row>
    <row r="3162" spans="1:7" ht="15">
      <c r="A3162" s="112" t="s">
        <v>3360</v>
      </c>
      <c r="B3162" s="112">
        <v>2</v>
      </c>
      <c r="C3162" s="117">
        <v>0.0014455888840710902</v>
      </c>
      <c r="D3162" s="112" t="s">
        <v>3047</v>
      </c>
      <c r="E3162" s="112" t="b">
        <v>0</v>
      </c>
      <c r="F3162" s="112" t="b">
        <v>0</v>
      </c>
      <c r="G3162" s="112" t="b">
        <v>0</v>
      </c>
    </row>
    <row r="3163" spans="1:7" ht="15">
      <c r="A3163" s="112" t="s">
        <v>4558</v>
      </c>
      <c r="B3163" s="112">
        <v>2</v>
      </c>
      <c r="C3163" s="117">
        <v>0.0014455888840710902</v>
      </c>
      <c r="D3163" s="112" t="s">
        <v>3047</v>
      </c>
      <c r="E3163" s="112" t="b">
        <v>1</v>
      </c>
      <c r="F3163" s="112" t="b">
        <v>0</v>
      </c>
      <c r="G3163" s="112" t="b">
        <v>0</v>
      </c>
    </row>
    <row r="3164" spans="1:7" ht="15">
      <c r="A3164" s="112" t="s">
        <v>3217</v>
      </c>
      <c r="B3164" s="112">
        <v>2</v>
      </c>
      <c r="C3164" s="117">
        <v>0.0011111111111111111</v>
      </c>
      <c r="D3164" s="112" t="s">
        <v>3047</v>
      </c>
      <c r="E3164" s="112" t="b">
        <v>0</v>
      </c>
      <c r="F3164" s="112" t="b">
        <v>0</v>
      </c>
      <c r="G3164" s="112" t="b">
        <v>0</v>
      </c>
    </row>
    <row r="3165" spans="1:7" ht="15">
      <c r="A3165" s="112" t="s">
        <v>3553</v>
      </c>
      <c r="B3165" s="112">
        <v>2</v>
      </c>
      <c r="C3165" s="117">
        <v>0.0011111111111111111</v>
      </c>
      <c r="D3165" s="112" t="s">
        <v>3047</v>
      </c>
      <c r="E3165" s="112" t="b">
        <v>1</v>
      </c>
      <c r="F3165" s="112" t="b">
        <v>0</v>
      </c>
      <c r="G3165" s="112" t="b">
        <v>0</v>
      </c>
    </row>
    <row r="3166" spans="1:7" ht="15">
      <c r="A3166" s="112" t="s">
        <v>3637</v>
      </c>
      <c r="B3166" s="112">
        <v>2</v>
      </c>
      <c r="C3166" s="117">
        <v>0.0011111111111111111</v>
      </c>
      <c r="D3166" s="112" t="s">
        <v>3047</v>
      </c>
      <c r="E3166" s="112" t="b">
        <v>0</v>
      </c>
      <c r="F3166" s="112" t="b">
        <v>0</v>
      </c>
      <c r="G3166" s="112" t="b">
        <v>0</v>
      </c>
    </row>
    <row r="3167" spans="1:7" ht="15">
      <c r="A3167" s="112" t="s">
        <v>3812</v>
      </c>
      <c r="B3167" s="112">
        <v>2</v>
      </c>
      <c r="C3167" s="117">
        <v>0.0011111111111111111</v>
      </c>
      <c r="D3167" s="112" t="s">
        <v>3047</v>
      </c>
      <c r="E3167" s="112" t="b">
        <v>0</v>
      </c>
      <c r="F3167" s="112" t="b">
        <v>0</v>
      </c>
      <c r="G3167" s="112" t="b">
        <v>0</v>
      </c>
    </row>
    <row r="3168" spans="1:7" ht="15">
      <c r="A3168" s="112" t="s">
        <v>3344</v>
      </c>
      <c r="B3168" s="112">
        <v>2</v>
      </c>
      <c r="C3168" s="117">
        <v>0.0011111111111111111</v>
      </c>
      <c r="D3168" s="112" t="s">
        <v>3047</v>
      </c>
      <c r="E3168" s="112" t="b">
        <v>0</v>
      </c>
      <c r="F3168" s="112" t="b">
        <v>0</v>
      </c>
      <c r="G3168" s="112" t="b">
        <v>0</v>
      </c>
    </row>
    <row r="3169" spans="1:7" ht="15">
      <c r="A3169" s="112" t="s">
        <v>3813</v>
      </c>
      <c r="B3169" s="112">
        <v>2</v>
      </c>
      <c r="C3169" s="117">
        <v>0.0011111111111111111</v>
      </c>
      <c r="D3169" s="112" t="s">
        <v>3047</v>
      </c>
      <c r="E3169" s="112" t="b">
        <v>0</v>
      </c>
      <c r="F3169" s="112" t="b">
        <v>0</v>
      </c>
      <c r="G3169" s="112" t="b">
        <v>0</v>
      </c>
    </row>
    <row r="3170" spans="1:7" ht="15">
      <c r="A3170" s="112" t="s">
        <v>3638</v>
      </c>
      <c r="B3170" s="112">
        <v>2</v>
      </c>
      <c r="C3170" s="117">
        <v>0.0011111111111111111</v>
      </c>
      <c r="D3170" s="112" t="s">
        <v>3047</v>
      </c>
      <c r="E3170" s="112" t="b">
        <v>0</v>
      </c>
      <c r="F3170" s="112" t="b">
        <v>1</v>
      </c>
      <c r="G3170" s="112" t="b">
        <v>0</v>
      </c>
    </row>
    <row r="3171" spans="1:7" ht="15">
      <c r="A3171" s="112" t="s">
        <v>3814</v>
      </c>
      <c r="B3171" s="112">
        <v>2</v>
      </c>
      <c r="C3171" s="117">
        <v>0.0011111111111111111</v>
      </c>
      <c r="D3171" s="112" t="s">
        <v>3047</v>
      </c>
      <c r="E3171" s="112" t="b">
        <v>0</v>
      </c>
      <c r="F3171" s="112" t="b">
        <v>0</v>
      </c>
      <c r="G3171" s="112" t="b">
        <v>0</v>
      </c>
    </row>
    <row r="3172" spans="1:7" ht="15">
      <c r="A3172" s="112" t="s">
        <v>3278</v>
      </c>
      <c r="B3172" s="112">
        <v>2</v>
      </c>
      <c r="C3172" s="117">
        <v>0.0011111111111111111</v>
      </c>
      <c r="D3172" s="112" t="s">
        <v>3047</v>
      </c>
      <c r="E3172" s="112" t="b">
        <v>0</v>
      </c>
      <c r="F3172" s="112" t="b">
        <v>0</v>
      </c>
      <c r="G3172" s="112" t="b">
        <v>0</v>
      </c>
    </row>
    <row r="3173" spans="1:7" ht="15">
      <c r="A3173" s="112" t="s">
        <v>3459</v>
      </c>
      <c r="B3173" s="112">
        <v>2</v>
      </c>
      <c r="C3173" s="117">
        <v>0.0011111111111111111</v>
      </c>
      <c r="D3173" s="112" t="s">
        <v>3047</v>
      </c>
      <c r="E3173" s="112" t="b">
        <v>0</v>
      </c>
      <c r="F3173" s="112" t="b">
        <v>0</v>
      </c>
      <c r="G3173" s="112" t="b">
        <v>0</v>
      </c>
    </row>
    <row r="3174" spans="1:7" ht="15">
      <c r="A3174" s="112" t="s">
        <v>3460</v>
      </c>
      <c r="B3174" s="112">
        <v>2</v>
      </c>
      <c r="C3174" s="117">
        <v>0.0011111111111111111</v>
      </c>
      <c r="D3174" s="112" t="s">
        <v>3047</v>
      </c>
      <c r="E3174" s="112" t="b">
        <v>1</v>
      </c>
      <c r="F3174" s="112" t="b">
        <v>0</v>
      </c>
      <c r="G3174" s="112" t="b">
        <v>0</v>
      </c>
    </row>
    <row r="3175" spans="1:7" ht="15">
      <c r="A3175" s="112" t="s">
        <v>3443</v>
      </c>
      <c r="B3175" s="112">
        <v>2</v>
      </c>
      <c r="C3175" s="117">
        <v>0.0011111111111111111</v>
      </c>
      <c r="D3175" s="112" t="s">
        <v>3047</v>
      </c>
      <c r="E3175" s="112" t="b">
        <v>0</v>
      </c>
      <c r="F3175" s="112" t="b">
        <v>0</v>
      </c>
      <c r="G3175" s="112" t="b">
        <v>0</v>
      </c>
    </row>
    <row r="3176" spans="1:7" ht="15">
      <c r="A3176" s="112" t="s">
        <v>3639</v>
      </c>
      <c r="B3176" s="112">
        <v>2</v>
      </c>
      <c r="C3176" s="117">
        <v>0.0011111111111111111</v>
      </c>
      <c r="D3176" s="112" t="s">
        <v>3047</v>
      </c>
      <c r="E3176" s="112" t="b">
        <v>0</v>
      </c>
      <c r="F3176" s="112" t="b">
        <v>0</v>
      </c>
      <c r="G3176" s="112" t="b">
        <v>0</v>
      </c>
    </row>
    <row r="3177" spans="1:7" ht="15">
      <c r="A3177" s="112" t="s">
        <v>3815</v>
      </c>
      <c r="B3177" s="112">
        <v>2</v>
      </c>
      <c r="C3177" s="117">
        <v>0.0011111111111111111</v>
      </c>
      <c r="D3177" s="112" t="s">
        <v>3047</v>
      </c>
      <c r="E3177" s="112" t="b">
        <v>0</v>
      </c>
      <c r="F3177" s="112" t="b">
        <v>0</v>
      </c>
      <c r="G3177" s="112" t="b">
        <v>0</v>
      </c>
    </row>
    <row r="3178" spans="1:7" ht="15">
      <c r="A3178" s="112" t="s">
        <v>3462</v>
      </c>
      <c r="B3178" s="112">
        <v>2</v>
      </c>
      <c r="C3178" s="117">
        <v>0.0011111111111111111</v>
      </c>
      <c r="D3178" s="112" t="s">
        <v>3047</v>
      </c>
      <c r="E3178" s="112" t="b">
        <v>1</v>
      </c>
      <c r="F3178" s="112" t="b">
        <v>0</v>
      </c>
      <c r="G3178" s="112" t="b">
        <v>0</v>
      </c>
    </row>
    <row r="3179" spans="1:7" ht="15">
      <c r="A3179" s="112" t="s">
        <v>3640</v>
      </c>
      <c r="B3179" s="112">
        <v>2</v>
      </c>
      <c r="C3179" s="117">
        <v>0.0011111111111111111</v>
      </c>
      <c r="D3179" s="112" t="s">
        <v>3047</v>
      </c>
      <c r="E3179" s="112" t="b">
        <v>0</v>
      </c>
      <c r="F3179" s="112" t="b">
        <v>0</v>
      </c>
      <c r="G3179" s="112" t="b">
        <v>0</v>
      </c>
    </row>
    <row r="3180" spans="1:7" ht="15">
      <c r="A3180" s="112" t="s">
        <v>3199</v>
      </c>
      <c r="B3180" s="112">
        <v>2</v>
      </c>
      <c r="C3180" s="117">
        <v>0.0011111111111111111</v>
      </c>
      <c r="D3180" s="112" t="s">
        <v>3047</v>
      </c>
      <c r="E3180" s="112" t="b">
        <v>0</v>
      </c>
      <c r="F3180" s="112" t="b">
        <v>0</v>
      </c>
      <c r="G3180" s="112" t="b">
        <v>0</v>
      </c>
    </row>
    <row r="3181" spans="1:7" ht="15">
      <c r="A3181" s="112" t="s">
        <v>3177</v>
      </c>
      <c r="B3181" s="112">
        <v>2</v>
      </c>
      <c r="C3181" s="117">
        <v>0.0011111111111111111</v>
      </c>
      <c r="D3181" s="112" t="s">
        <v>3047</v>
      </c>
      <c r="E3181" s="112" t="b">
        <v>0</v>
      </c>
      <c r="F3181" s="112" t="b">
        <v>0</v>
      </c>
      <c r="G3181" s="112" t="b">
        <v>0</v>
      </c>
    </row>
    <row r="3182" spans="1:7" ht="15">
      <c r="A3182" s="112" t="s">
        <v>4290</v>
      </c>
      <c r="B3182" s="112">
        <v>2</v>
      </c>
      <c r="C3182" s="117">
        <v>0.0011111111111111111</v>
      </c>
      <c r="D3182" s="112" t="s">
        <v>3047</v>
      </c>
      <c r="E3182" s="112" t="b">
        <v>0</v>
      </c>
      <c r="F3182" s="112" t="b">
        <v>0</v>
      </c>
      <c r="G3182" s="112" t="b">
        <v>0</v>
      </c>
    </row>
    <row r="3183" spans="1:7" ht="15">
      <c r="A3183" s="112" t="s">
        <v>3143</v>
      </c>
      <c r="B3183" s="112">
        <v>2</v>
      </c>
      <c r="C3183" s="117">
        <v>0.0011111111111111111</v>
      </c>
      <c r="D3183" s="112" t="s">
        <v>3047</v>
      </c>
      <c r="E3183" s="112" t="b">
        <v>0</v>
      </c>
      <c r="F3183" s="112" t="b">
        <v>0</v>
      </c>
      <c r="G3183" s="112" t="b">
        <v>0</v>
      </c>
    </row>
    <row r="3184" spans="1:7" ht="15">
      <c r="A3184" s="112" t="s">
        <v>3417</v>
      </c>
      <c r="B3184" s="112">
        <v>2</v>
      </c>
      <c r="C3184" s="117">
        <v>0.0014455888840710902</v>
      </c>
      <c r="D3184" s="112" t="s">
        <v>3047</v>
      </c>
      <c r="E3184" s="112" t="b">
        <v>0</v>
      </c>
      <c r="F3184" s="112" t="b">
        <v>0</v>
      </c>
      <c r="G3184" s="112" t="b">
        <v>0</v>
      </c>
    </row>
    <row r="3185" spans="1:7" ht="15">
      <c r="A3185" s="112" t="s">
        <v>3124</v>
      </c>
      <c r="B3185" s="112">
        <v>2</v>
      </c>
      <c r="C3185" s="117">
        <v>0.0011111111111111111</v>
      </c>
      <c r="D3185" s="112" t="s">
        <v>3047</v>
      </c>
      <c r="E3185" s="112" t="b">
        <v>0</v>
      </c>
      <c r="F3185" s="112" t="b">
        <v>0</v>
      </c>
      <c r="G3185" s="112" t="b">
        <v>0</v>
      </c>
    </row>
    <row r="3186" spans="1:7" ht="15">
      <c r="A3186" s="112" t="s">
        <v>3129</v>
      </c>
      <c r="B3186" s="112">
        <v>2</v>
      </c>
      <c r="C3186" s="117">
        <v>0.0011111111111111111</v>
      </c>
      <c r="D3186" s="112" t="s">
        <v>3047</v>
      </c>
      <c r="E3186" s="112" t="b">
        <v>0</v>
      </c>
      <c r="F3186" s="112" t="b">
        <v>0</v>
      </c>
      <c r="G3186" s="112" t="b">
        <v>0</v>
      </c>
    </row>
    <row r="3187" spans="1:7" ht="15">
      <c r="A3187" s="112" t="s">
        <v>3527</v>
      </c>
      <c r="B3187" s="112">
        <v>2</v>
      </c>
      <c r="C3187" s="117">
        <v>0.0011111111111111111</v>
      </c>
      <c r="D3187" s="112" t="s">
        <v>3047</v>
      </c>
      <c r="E3187" s="112" t="b">
        <v>0</v>
      </c>
      <c r="F3187" s="112" t="b">
        <v>0</v>
      </c>
      <c r="G3187" s="112" t="b">
        <v>0</v>
      </c>
    </row>
    <row r="3188" spans="1:7" ht="15">
      <c r="A3188" s="112" t="s">
        <v>4292</v>
      </c>
      <c r="B3188" s="112">
        <v>2</v>
      </c>
      <c r="C3188" s="117">
        <v>0.0011111111111111111</v>
      </c>
      <c r="D3188" s="112" t="s">
        <v>3047</v>
      </c>
      <c r="E3188" s="112" t="b">
        <v>0</v>
      </c>
      <c r="F3188" s="112" t="b">
        <v>0</v>
      </c>
      <c r="G3188" s="112" t="b">
        <v>0</v>
      </c>
    </row>
    <row r="3189" spans="1:7" ht="15">
      <c r="A3189" s="112" t="s">
        <v>4293</v>
      </c>
      <c r="B3189" s="112">
        <v>2</v>
      </c>
      <c r="C3189" s="117">
        <v>0.0011111111111111111</v>
      </c>
      <c r="D3189" s="112" t="s">
        <v>3047</v>
      </c>
      <c r="E3189" s="112" t="b">
        <v>0</v>
      </c>
      <c r="F3189" s="112" t="b">
        <v>0</v>
      </c>
      <c r="G3189" s="112" t="b">
        <v>0</v>
      </c>
    </row>
    <row r="3190" spans="1:7" ht="15">
      <c r="A3190" s="112" t="s">
        <v>4294</v>
      </c>
      <c r="B3190" s="112">
        <v>2</v>
      </c>
      <c r="C3190" s="117">
        <v>0.0011111111111111111</v>
      </c>
      <c r="D3190" s="112" t="s">
        <v>3047</v>
      </c>
      <c r="E3190" s="112" t="b">
        <v>0</v>
      </c>
      <c r="F3190" s="112" t="b">
        <v>0</v>
      </c>
      <c r="G3190" s="112" t="b">
        <v>0</v>
      </c>
    </row>
    <row r="3191" spans="1:7" ht="15">
      <c r="A3191" s="112" t="s">
        <v>4295</v>
      </c>
      <c r="B3191" s="112">
        <v>2</v>
      </c>
      <c r="C3191" s="117">
        <v>0.0011111111111111111</v>
      </c>
      <c r="D3191" s="112" t="s">
        <v>3047</v>
      </c>
      <c r="E3191" s="112" t="b">
        <v>0</v>
      </c>
      <c r="F3191" s="112" t="b">
        <v>0</v>
      </c>
      <c r="G3191" s="112" t="b">
        <v>0</v>
      </c>
    </row>
    <row r="3192" spans="1:7" ht="15">
      <c r="A3192" s="112" t="s">
        <v>3568</v>
      </c>
      <c r="B3192" s="112">
        <v>2</v>
      </c>
      <c r="C3192" s="117">
        <v>0.0011111111111111111</v>
      </c>
      <c r="D3192" s="112" t="s">
        <v>3047</v>
      </c>
      <c r="E3192" s="112" t="b">
        <v>0</v>
      </c>
      <c r="F3192" s="112" t="b">
        <v>0</v>
      </c>
      <c r="G3192" s="112" t="b">
        <v>0</v>
      </c>
    </row>
    <row r="3193" spans="1:7" ht="15">
      <c r="A3193" s="112" t="s">
        <v>4296</v>
      </c>
      <c r="B3193" s="112">
        <v>2</v>
      </c>
      <c r="C3193" s="117">
        <v>0.0011111111111111111</v>
      </c>
      <c r="D3193" s="112" t="s">
        <v>3047</v>
      </c>
      <c r="E3193" s="112" t="b">
        <v>0</v>
      </c>
      <c r="F3193" s="112" t="b">
        <v>0</v>
      </c>
      <c r="G3193" s="112" t="b">
        <v>0</v>
      </c>
    </row>
    <row r="3194" spans="1:7" ht="15">
      <c r="A3194" s="112" t="s">
        <v>3609</v>
      </c>
      <c r="B3194" s="112">
        <v>2</v>
      </c>
      <c r="C3194" s="117">
        <v>0.0011111111111111111</v>
      </c>
      <c r="D3194" s="112" t="s">
        <v>3047</v>
      </c>
      <c r="E3194" s="112" t="b">
        <v>0</v>
      </c>
      <c r="F3194" s="112" t="b">
        <v>0</v>
      </c>
      <c r="G3194" s="112" t="b">
        <v>0</v>
      </c>
    </row>
    <row r="3195" spans="1:7" ht="15">
      <c r="A3195" s="112" t="s">
        <v>4297</v>
      </c>
      <c r="B3195" s="112">
        <v>2</v>
      </c>
      <c r="C3195" s="117">
        <v>0.0011111111111111111</v>
      </c>
      <c r="D3195" s="112" t="s">
        <v>3047</v>
      </c>
      <c r="E3195" s="112" t="b">
        <v>0</v>
      </c>
      <c r="F3195" s="112" t="b">
        <v>0</v>
      </c>
      <c r="G3195" s="112" t="b">
        <v>0</v>
      </c>
    </row>
    <row r="3196" spans="1:7" ht="15">
      <c r="A3196" s="112" t="s">
        <v>3433</v>
      </c>
      <c r="B3196" s="112">
        <v>2</v>
      </c>
      <c r="C3196" s="117">
        <v>0.0011111111111111111</v>
      </c>
      <c r="D3196" s="112" t="s">
        <v>3047</v>
      </c>
      <c r="E3196" s="112" t="b">
        <v>0</v>
      </c>
      <c r="F3196" s="112" t="b">
        <v>0</v>
      </c>
      <c r="G3196" s="112" t="b">
        <v>0</v>
      </c>
    </row>
    <row r="3197" spans="1:7" ht="15">
      <c r="A3197" s="112" t="s">
        <v>4298</v>
      </c>
      <c r="B3197" s="112">
        <v>2</v>
      </c>
      <c r="C3197" s="117">
        <v>0.0011111111111111111</v>
      </c>
      <c r="D3197" s="112" t="s">
        <v>3047</v>
      </c>
      <c r="E3197" s="112" t="b">
        <v>0</v>
      </c>
      <c r="F3197" s="112" t="b">
        <v>0</v>
      </c>
      <c r="G3197" s="112" t="b">
        <v>0</v>
      </c>
    </row>
    <row r="3198" spans="1:7" ht="15">
      <c r="A3198" s="112" t="s">
        <v>4299</v>
      </c>
      <c r="B3198" s="112">
        <v>2</v>
      </c>
      <c r="C3198" s="117">
        <v>0.0011111111111111111</v>
      </c>
      <c r="D3198" s="112" t="s">
        <v>3047</v>
      </c>
      <c r="E3198" s="112" t="b">
        <v>0</v>
      </c>
      <c r="F3198" s="112" t="b">
        <v>0</v>
      </c>
      <c r="G3198" s="112" t="b">
        <v>0</v>
      </c>
    </row>
    <row r="3199" spans="1:7" ht="15">
      <c r="A3199" s="112" t="s">
        <v>4300</v>
      </c>
      <c r="B3199" s="112">
        <v>2</v>
      </c>
      <c r="C3199" s="117">
        <v>0.0011111111111111111</v>
      </c>
      <c r="D3199" s="112" t="s">
        <v>3047</v>
      </c>
      <c r="E3199" s="112" t="b">
        <v>0</v>
      </c>
      <c r="F3199" s="112" t="b">
        <v>0</v>
      </c>
      <c r="G3199" s="112" t="b">
        <v>0</v>
      </c>
    </row>
    <row r="3200" spans="1:7" ht="15">
      <c r="A3200" s="112" t="s">
        <v>4301</v>
      </c>
      <c r="B3200" s="112">
        <v>2</v>
      </c>
      <c r="C3200" s="117">
        <v>0.0011111111111111111</v>
      </c>
      <c r="D3200" s="112" t="s">
        <v>3047</v>
      </c>
      <c r="E3200" s="112" t="b">
        <v>0</v>
      </c>
      <c r="F3200" s="112" t="b">
        <v>0</v>
      </c>
      <c r="G3200" s="112" t="b">
        <v>0</v>
      </c>
    </row>
    <row r="3201" spans="1:7" ht="15">
      <c r="A3201" s="112" t="s">
        <v>3231</v>
      </c>
      <c r="B3201" s="112">
        <v>2</v>
      </c>
      <c r="C3201" s="117">
        <v>0.0011111111111111111</v>
      </c>
      <c r="D3201" s="112" t="s">
        <v>3047</v>
      </c>
      <c r="E3201" s="112" t="b">
        <v>0</v>
      </c>
      <c r="F3201" s="112" t="b">
        <v>0</v>
      </c>
      <c r="G3201" s="112" t="b">
        <v>0</v>
      </c>
    </row>
    <row r="3202" spans="1:7" ht="15">
      <c r="A3202" s="112" t="s">
        <v>3665</v>
      </c>
      <c r="B3202" s="112">
        <v>2</v>
      </c>
      <c r="C3202" s="117">
        <v>0.0011111111111111111</v>
      </c>
      <c r="D3202" s="112" t="s">
        <v>3047</v>
      </c>
      <c r="E3202" s="112" t="b">
        <v>0</v>
      </c>
      <c r="F3202" s="112" t="b">
        <v>0</v>
      </c>
      <c r="G3202" s="112" t="b">
        <v>0</v>
      </c>
    </row>
    <row r="3203" spans="1:7" ht="15">
      <c r="A3203" s="112" t="s">
        <v>4302</v>
      </c>
      <c r="B3203" s="112">
        <v>2</v>
      </c>
      <c r="C3203" s="117">
        <v>0.0011111111111111111</v>
      </c>
      <c r="D3203" s="112" t="s">
        <v>3047</v>
      </c>
      <c r="E3203" s="112" t="b">
        <v>0</v>
      </c>
      <c r="F3203" s="112" t="b">
        <v>0</v>
      </c>
      <c r="G3203" s="112" t="b">
        <v>0</v>
      </c>
    </row>
    <row r="3204" spans="1:7" ht="15">
      <c r="A3204" s="112" t="s">
        <v>3666</v>
      </c>
      <c r="B3204" s="112">
        <v>2</v>
      </c>
      <c r="C3204" s="117">
        <v>0.0011111111111111111</v>
      </c>
      <c r="D3204" s="112" t="s">
        <v>3047</v>
      </c>
      <c r="E3204" s="112" t="b">
        <v>0</v>
      </c>
      <c r="F3204" s="112" t="b">
        <v>0</v>
      </c>
      <c r="G3204" s="112" t="b">
        <v>0</v>
      </c>
    </row>
    <row r="3205" spans="1:7" ht="15">
      <c r="A3205" s="112" t="s">
        <v>4303</v>
      </c>
      <c r="B3205" s="112">
        <v>2</v>
      </c>
      <c r="C3205" s="117">
        <v>0.0011111111111111111</v>
      </c>
      <c r="D3205" s="112" t="s">
        <v>3047</v>
      </c>
      <c r="E3205" s="112" t="b">
        <v>0</v>
      </c>
      <c r="F3205" s="112" t="b">
        <v>0</v>
      </c>
      <c r="G3205" s="112" t="b">
        <v>0</v>
      </c>
    </row>
    <row r="3206" spans="1:7" ht="15">
      <c r="A3206" s="112" t="s">
        <v>4304</v>
      </c>
      <c r="B3206" s="112">
        <v>2</v>
      </c>
      <c r="C3206" s="117">
        <v>0.0011111111111111111</v>
      </c>
      <c r="D3206" s="112" t="s">
        <v>3047</v>
      </c>
      <c r="E3206" s="112" t="b">
        <v>0</v>
      </c>
      <c r="F3206" s="112" t="b">
        <v>0</v>
      </c>
      <c r="G3206" s="112" t="b">
        <v>0</v>
      </c>
    </row>
    <row r="3207" spans="1:7" ht="15">
      <c r="A3207" s="112" t="s">
        <v>4305</v>
      </c>
      <c r="B3207" s="112">
        <v>2</v>
      </c>
      <c r="C3207" s="117">
        <v>0.0011111111111111111</v>
      </c>
      <c r="D3207" s="112" t="s">
        <v>3047</v>
      </c>
      <c r="E3207" s="112" t="b">
        <v>0</v>
      </c>
      <c r="F3207" s="112" t="b">
        <v>0</v>
      </c>
      <c r="G3207" s="112" t="b">
        <v>0</v>
      </c>
    </row>
    <row r="3208" spans="1:7" ht="15">
      <c r="A3208" s="112" t="s">
        <v>4306</v>
      </c>
      <c r="B3208" s="112">
        <v>2</v>
      </c>
      <c r="C3208" s="117">
        <v>0.0011111111111111111</v>
      </c>
      <c r="D3208" s="112" t="s">
        <v>3047</v>
      </c>
      <c r="E3208" s="112" t="b">
        <v>0</v>
      </c>
      <c r="F3208" s="112" t="b">
        <v>0</v>
      </c>
      <c r="G3208" s="112" t="b">
        <v>0</v>
      </c>
    </row>
    <row r="3209" spans="1:7" ht="15">
      <c r="A3209" s="112" t="s">
        <v>3214</v>
      </c>
      <c r="B3209" s="112">
        <v>2</v>
      </c>
      <c r="C3209" s="117">
        <v>0.0011111111111111111</v>
      </c>
      <c r="D3209" s="112" t="s">
        <v>3047</v>
      </c>
      <c r="E3209" s="112" t="b">
        <v>0</v>
      </c>
      <c r="F3209" s="112" t="b">
        <v>0</v>
      </c>
      <c r="G3209" s="112" t="b">
        <v>0</v>
      </c>
    </row>
    <row r="3210" spans="1:7" ht="15">
      <c r="A3210" s="112" t="s">
        <v>3311</v>
      </c>
      <c r="B3210" s="112">
        <v>2</v>
      </c>
      <c r="C3210" s="117">
        <v>0.0011111111111111111</v>
      </c>
      <c r="D3210" s="112" t="s">
        <v>3047</v>
      </c>
      <c r="E3210" s="112" t="b">
        <v>0</v>
      </c>
      <c r="F3210" s="112" t="b">
        <v>0</v>
      </c>
      <c r="G3210" s="112" t="b">
        <v>0</v>
      </c>
    </row>
    <row r="3211" spans="1:7" ht="15">
      <c r="A3211" s="112" t="s">
        <v>3618</v>
      </c>
      <c r="B3211" s="112">
        <v>2</v>
      </c>
      <c r="C3211" s="117">
        <v>0.0011111111111111111</v>
      </c>
      <c r="D3211" s="112" t="s">
        <v>3047</v>
      </c>
      <c r="E3211" s="112" t="b">
        <v>0</v>
      </c>
      <c r="F3211" s="112" t="b">
        <v>0</v>
      </c>
      <c r="G3211" s="112" t="b">
        <v>0</v>
      </c>
    </row>
    <row r="3212" spans="1:7" ht="15">
      <c r="A3212" s="112" t="s">
        <v>4307</v>
      </c>
      <c r="B3212" s="112">
        <v>2</v>
      </c>
      <c r="C3212" s="117">
        <v>0.0011111111111111111</v>
      </c>
      <c r="D3212" s="112" t="s">
        <v>3047</v>
      </c>
      <c r="E3212" s="112" t="b">
        <v>0</v>
      </c>
      <c r="F3212" s="112" t="b">
        <v>0</v>
      </c>
      <c r="G3212" s="112" t="b">
        <v>0</v>
      </c>
    </row>
    <row r="3213" spans="1:7" ht="15">
      <c r="A3213" s="112" t="s">
        <v>4308</v>
      </c>
      <c r="B3213" s="112">
        <v>2</v>
      </c>
      <c r="C3213" s="117">
        <v>0.0011111111111111111</v>
      </c>
      <c r="D3213" s="112" t="s">
        <v>3047</v>
      </c>
      <c r="E3213" s="112" t="b">
        <v>0</v>
      </c>
      <c r="F3213" s="112" t="b">
        <v>0</v>
      </c>
      <c r="G3213" s="112" t="b">
        <v>0</v>
      </c>
    </row>
    <row r="3214" spans="1:7" ht="15">
      <c r="A3214" s="112" t="s">
        <v>3776</v>
      </c>
      <c r="B3214" s="112">
        <v>2</v>
      </c>
      <c r="C3214" s="117">
        <v>0.0011111111111111111</v>
      </c>
      <c r="D3214" s="112" t="s">
        <v>3047</v>
      </c>
      <c r="E3214" s="112" t="b">
        <v>0</v>
      </c>
      <c r="F3214" s="112" t="b">
        <v>0</v>
      </c>
      <c r="G3214" s="112" t="b">
        <v>0</v>
      </c>
    </row>
    <row r="3215" spans="1:7" ht="15">
      <c r="A3215" s="112" t="s">
        <v>4309</v>
      </c>
      <c r="B3215" s="112">
        <v>2</v>
      </c>
      <c r="C3215" s="117">
        <v>0.0011111111111111111</v>
      </c>
      <c r="D3215" s="112" t="s">
        <v>3047</v>
      </c>
      <c r="E3215" s="112" t="b">
        <v>0</v>
      </c>
      <c r="F3215" s="112" t="b">
        <v>0</v>
      </c>
      <c r="G3215" s="112" t="b">
        <v>0</v>
      </c>
    </row>
    <row r="3216" spans="1:7" ht="15">
      <c r="A3216" s="112" t="s">
        <v>4310</v>
      </c>
      <c r="B3216" s="112">
        <v>2</v>
      </c>
      <c r="C3216" s="117">
        <v>0.0011111111111111111</v>
      </c>
      <c r="D3216" s="112" t="s">
        <v>3047</v>
      </c>
      <c r="E3216" s="112" t="b">
        <v>0</v>
      </c>
      <c r="F3216" s="112" t="b">
        <v>0</v>
      </c>
      <c r="G3216" s="112" t="b">
        <v>0</v>
      </c>
    </row>
    <row r="3217" spans="1:7" ht="15">
      <c r="A3217" s="112" t="s">
        <v>3669</v>
      </c>
      <c r="B3217" s="112">
        <v>2</v>
      </c>
      <c r="C3217" s="117">
        <v>0.0011111111111111111</v>
      </c>
      <c r="D3217" s="112" t="s">
        <v>3047</v>
      </c>
      <c r="E3217" s="112" t="b">
        <v>0</v>
      </c>
      <c r="F3217" s="112" t="b">
        <v>0</v>
      </c>
      <c r="G3217" s="112" t="b">
        <v>0</v>
      </c>
    </row>
    <row r="3218" spans="1:7" ht="15">
      <c r="A3218" s="112" t="s">
        <v>4286</v>
      </c>
      <c r="B3218" s="112">
        <v>2</v>
      </c>
      <c r="C3218" s="117">
        <v>0.0011111111111111111</v>
      </c>
      <c r="D3218" s="112" t="s">
        <v>3047</v>
      </c>
      <c r="E3218" s="112" t="b">
        <v>0</v>
      </c>
      <c r="F3218" s="112" t="b">
        <v>0</v>
      </c>
      <c r="G3218" s="112" t="b">
        <v>0</v>
      </c>
    </row>
    <row r="3219" spans="1:7" ht="15">
      <c r="A3219" s="112" t="s">
        <v>3191</v>
      </c>
      <c r="B3219" s="112">
        <v>2</v>
      </c>
      <c r="C3219" s="117">
        <v>0.0014455888840710902</v>
      </c>
      <c r="D3219" s="112" t="s">
        <v>3047</v>
      </c>
      <c r="E3219" s="112" t="b">
        <v>0</v>
      </c>
      <c r="F3219" s="112" t="b">
        <v>0</v>
      </c>
      <c r="G3219" s="112" t="b">
        <v>0</v>
      </c>
    </row>
    <row r="3220" spans="1:7" ht="15">
      <c r="A3220" s="112" t="s">
        <v>3156</v>
      </c>
      <c r="B3220" s="112">
        <v>2</v>
      </c>
      <c r="C3220" s="117">
        <v>0.0011111111111111111</v>
      </c>
      <c r="D3220" s="112" t="s">
        <v>3047</v>
      </c>
      <c r="E3220" s="112" t="b">
        <v>1</v>
      </c>
      <c r="F3220" s="112" t="b">
        <v>0</v>
      </c>
      <c r="G3220" s="112" t="b">
        <v>0</v>
      </c>
    </row>
    <row r="3221" spans="1:7" ht="15">
      <c r="A3221" s="112" t="s">
        <v>3192</v>
      </c>
      <c r="B3221" s="112">
        <v>2</v>
      </c>
      <c r="C3221" s="117">
        <v>0.0014455888840710902</v>
      </c>
      <c r="D3221" s="112" t="s">
        <v>3047</v>
      </c>
      <c r="E3221" s="112" t="b">
        <v>0</v>
      </c>
      <c r="F3221" s="112" t="b">
        <v>1</v>
      </c>
      <c r="G3221" s="112" t="b">
        <v>0</v>
      </c>
    </row>
    <row r="3222" spans="1:7" ht="15">
      <c r="A3222" s="112" t="s">
        <v>3193</v>
      </c>
      <c r="B3222" s="112">
        <v>2</v>
      </c>
      <c r="C3222" s="117">
        <v>0.0014455888840710902</v>
      </c>
      <c r="D3222" s="112" t="s">
        <v>3047</v>
      </c>
      <c r="E3222" s="112" t="b">
        <v>0</v>
      </c>
      <c r="F3222" s="112" t="b">
        <v>0</v>
      </c>
      <c r="G3222" s="112" t="b">
        <v>0</v>
      </c>
    </row>
    <row r="3223" spans="1:7" ht="15">
      <c r="A3223" s="112" t="s">
        <v>3155</v>
      </c>
      <c r="B3223" s="112">
        <v>2</v>
      </c>
      <c r="C3223" s="117">
        <v>0.0014455888840710902</v>
      </c>
      <c r="D3223" s="112" t="s">
        <v>3047</v>
      </c>
      <c r="E3223" s="112" t="b">
        <v>0</v>
      </c>
      <c r="F3223" s="112" t="b">
        <v>0</v>
      </c>
      <c r="G3223" s="112" t="b">
        <v>0</v>
      </c>
    </row>
    <row r="3224" spans="1:7" ht="15">
      <c r="A3224" s="112" t="s">
        <v>3271</v>
      </c>
      <c r="B3224" s="112">
        <v>2</v>
      </c>
      <c r="C3224" s="117">
        <v>0.0011111111111111111</v>
      </c>
      <c r="D3224" s="112" t="s">
        <v>3047</v>
      </c>
      <c r="E3224" s="112" t="b">
        <v>0</v>
      </c>
      <c r="F3224" s="112" t="b">
        <v>0</v>
      </c>
      <c r="G3224" s="112" t="b">
        <v>0</v>
      </c>
    </row>
    <row r="3225" spans="1:7" ht="15">
      <c r="A3225" s="112" t="s">
        <v>3272</v>
      </c>
      <c r="B3225" s="112">
        <v>2</v>
      </c>
      <c r="C3225" s="117">
        <v>0.0011111111111111111</v>
      </c>
      <c r="D3225" s="112" t="s">
        <v>3047</v>
      </c>
      <c r="E3225" s="112" t="b">
        <v>0</v>
      </c>
      <c r="F3225" s="112" t="b">
        <v>0</v>
      </c>
      <c r="G3225" s="112" t="b">
        <v>0</v>
      </c>
    </row>
    <row r="3226" spans="1:7" ht="15">
      <c r="A3226" s="112" t="s">
        <v>3448</v>
      </c>
      <c r="B3226" s="112">
        <v>2</v>
      </c>
      <c r="C3226" s="117">
        <v>0.0014455888840710902</v>
      </c>
      <c r="D3226" s="112" t="s">
        <v>3047</v>
      </c>
      <c r="E3226" s="112" t="b">
        <v>0</v>
      </c>
      <c r="F3226" s="112" t="b">
        <v>0</v>
      </c>
      <c r="G3226" s="112" t="b">
        <v>0</v>
      </c>
    </row>
    <row r="3227" spans="1:7" ht="15">
      <c r="A3227" s="112" t="s">
        <v>3792</v>
      </c>
      <c r="B3227" s="112">
        <v>2</v>
      </c>
      <c r="C3227" s="117">
        <v>0.0014455888840710902</v>
      </c>
      <c r="D3227" s="112" t="s">
        <v>3047</v>
      </c>
      <c r="E3227" s="112" t="b">
        <v>0</v>
      </c>
      <c r="F3227" s="112" t="b">
        <v>0</v>
      </c>
      <c r="G3227" s="112" t="b">
        <v>0</v>
      </c>
    </row>
    <row r="3228" spans="1:7" ht="15">
      <c r="A3228" s="112" t="s">
        <v>3793</v>
      </c>
      <c r="B3228" s="112">
        <v>2</v>
      </c>
      <c r="C3228" s="117">
        <v>0.0014455888840710902</v>
      </c>
      <c r="D3228" s="112" t="s">
        <v>3047</v>
      </c>
      <c r="E3228" s="112" t="b">
        <v>0</v>
      </c>
      <c r="F3228" s="112" t="b">
        <v>0</v>
      </c>
      <c r="G3228" s="112" t="b">
        <v>0</v>
      </c>
    </row>
    <row r="3229" spans="1:7" ht="15">
      <c r="A3229" s="112" t="s">
        <v>3257</v>
      </c>
      <c r="B3229" s="112">
        <v>2</v>
      </c>
      <c r="C3229" s="117">
        <v>0.0014455888840710902</v>
      </c>
      <c r="D3229" s="112" t="s">
        <v>3047</v>
      </c>
      <c r="E3229" s="112" t="b">
        <v>0</v>
      </c>
      <c r="F3229" s="112" t="b">
        <v>0</v>
      </c>
      <c r="G3229" s="112" t="b">
        <v>0</v>
      </c>
    </row>
    <row r="3230" spans="1:7" ht="15">
      <c r="A3230" s="112" t="s">
        <v>3283</v>
      </c>
      <c r="B3230" s="112">
        <v>2</v>
      </c>
      <c r="C3230" s="117">
        <v>0.0014455888840710902</v>
      </c>
      <c r="D3230" s="112" t="s">
        <v>3047</v>
      </c>
      <c r="E3230" s="112" t="b">
        <v>0</v>
      </c>
      <c r="F3230" s="112" t="b">
        <v>0</v>
      </c>
      <c r="G3230" s="112" t="b">
        <v>0</v>
      </c>
    </row>
    <row r="3231" spans="1:7" ht="15">
      <c r="A3231" s="112" t="s">
        <v>3275</v>
      </c>
      <c r="B3231" s="112">
        <v>2</v>
      </c>
      <c r="C3231" s="117">
        <v>0.0014455888840710902</v>
      </c>
      <c r="D3231" s="112" t="s">
        <v>3047</v>
      </c>
      <c r="E3231" s="112" t="b">
        <v>0</v>
      </c>
      <c r="F3231" s="112" t="b">
        <v>0</v>
      </c>
      <c r="G3231" s="112" t="b">
        <v>0</v>
      </c>
    </row>
    <row r="3232" spans="1:7" ht="15">
      <c r="A3232" s="112" t="s">
        <v>3285</v>
      </c>
      <c r="B3232" s="112">
        <v>2</v>
      </c>
      <c r="C3232" s="117">
        <v>0.0011111111111111111</v>
      </c>
      <c r="D3232" s="112" t="s">
        <v>3047</v>
      </c>
      <c r="E3232" s="112" t="b">
        <v>0</v>
      </c>
      <c r="F3232" s="112" t="b">
        <v>0</v>
      </c>
      <c r="G3232" s="112" t="b">
        <v>0</v>
      </c>
    </row>
    <row r="3233" spans="1:7" ht="15">
      <c r="A3233" s="112" t="s">
        <v>3708</v>
      </c>
      <c r="B3233" s="112">
        <v>2</v>
      </c>
      <c r="C3233" s="117">
        <v>0.0014455888840710902</v>
      </c>
      <c r="D3233" s="112" t="s">
        <v>3047</v>
      </c>
      <c r="E3233" s="112" t="b">
        <v>0</v>
      </c>
      <c r="F3233" s="112" t="b">
        <v>0</v>
      </c>
      <c r="G3233" s="112" t="b">
        <v>0</v>
      </c>
    </row>
    <row r="3234" spans="1:7" ht="15">
      <c r="A3234" s="112" t="s">
        <v>3783</v>
      </c>
      <c r="B3234" s="112">
        <v>2</v>
      </c>
      <c r="C3234" s="117">
        <v>0.0014455888840710902</v>
      </c>
      <c r="D3234" s="112" t="s">
        <v>3047</v>
      </c>
      <c r="E3234" s="112" t="b">
        <v>0</v>
      </c>
      <c r="F3234" s="112" t="b">
        <v>0</v>
      </c>
      <c r="G3234" s="112" t="b">
        <v>0</v>
      </c>
    </row>
    <row r="3235" spans="1:7" ht="15">
      <c r="A3235" s="112" t="s">
        <v>3784</v>
      </c>
      <c r="B3235" s="112">
        <v>2</v>
      </c>
      <c r="C3235" s="117">
        <v>0.0014455888840710902</v>
      </c>
      <c r="D3235" s="112" t="s">
        <v>3047</v>
      </c>
      <c r="E3235" s="112" t="b">
        <v>0</v>
      </c>
      <c r="F3235" s="112" t="b">
        <v>0</v>
      </c>
      <c r="G3235" s="112" t="b">
        <v>0</v>
      </c>
    </row>
    <row r="3236" spans="1:7" ht="15">
      <c r="A3236" s="112" t="s">
        <v>3787</v>
      </c>
      <c r="B3236" s="112">
        <v>2</v>
      </c>
      <c r="C3236" s="117">
        <v>0.0014455888840710902</v>
      </c>
      <c r="D3236" s="112" t="s">
        <v>3047</v>
      </c>
      <c r="E3236" s="112" t="b">
        <v>1</v>
      </c>
      <c r="F3236" s="112" t="b">
        <v>0</v>
      </c>
      <c r="G3236" s="112" t="b">
        <v>0</v>
      </c>
    </row>
    <row r="3237" spans="1:7" ht="15">
      <c r="A3237" s="112" t="s">
        <v>3446</v>
      </c>
      <c r="B3237" s="112">
        <v>2</v>
      </c>
      <c r="C3237" s="117">
        <v>0.0011111111111111111</v>
      </c>
      <c r="D3237" s="112" t="s">
        <v>3047</v>
      </c>
      <c r="E3237" s="112" t="b">
        <v>0</v>
      </c>
      <c r="F3237" s="112" t="b">
        <v>0</v>
      </c>
      <c r="G3237" s="112" t="b">
        <v>0</v>
      </c>
    </row>
    <row r="3238" spans="1:7" ht="15">
      <c r="A3238" s="112" t="s">
        <v>3152</v>
      </c>
      <c r="B3238" s="112">
        <v>2</v>
      </c>
      <c r="C3238" s="117">
        <v>0.0011111111111111111</v>
      </c>
      <c r="D3238" s="112" t="s">
        <v>3047</v>
      </c>
      <c r="E3238" s="112" t="b">
        <v>0</v>
      </c>
      <c r="F3238" s="112" t="b">
        <v>0</v>
      </c>
      <c r="G3238" s="112" t="b">
        <v>0</v>
      </c>
    </row>
    <row r="3239" spans="1:7" ht="15">
      <c r="A3239" s="112" t="s">
        <v>3176</v>
      </c>
      <c r="B3239" s="112">
        <v>2</v>
      </c>
      <c r="C3239" s="117">
        <v>0.0014455888840710902</v>
      </c>
      <c r="D3239" s="112" t="s">
        <v>3047</v>
      </c>
      <c r="E3239" s="112" t="b">
        <v>0</v>
      </c>
      <c r="F3239" s="112" t="b">
        <v>0</v>
      </c>
      <c r="G3239" s="112" t="b">
        <v>0</v>
      </c>
    </row>
    <row r="3240" spans="1:7" ht="15">
      <c r="A3240" s="112" t="s">
        <v>4415</v>
      </c>
      <c r="B3240" s="112">
        <v>2</v>
      </c>
      <c r="C3240" s="117">
        <v>0.0014455888840710902</v>
      </c>
      <c r="D3240" s="112" t="s">
        <v>3047</v>
      </c>
      <c r="E3240" s="112" t="b">
        <v>0</v>
      </c>
      <c r="F3240" s="112" t="b">
        <v>0</v>
      </c>
      <c r="G3240" s="112" t="b">
        <v>0</v>
      </c>
    </row>
    <row r="3241" spans="1:7" ht="15">
      <c r="A3241" s="112" t="s">
        <v>3489</v>
      </c>
      <c r="B3241" s="112">
        <v>2</v>
      </c>
      <c r="C3241" s="117">
        <v>0.0014455888840710902</v>
      </c>
      <c r="D3241" s="112" t="s">
        <v>3047</v>
      </c>
      <c r="E3241" s="112" t="b">
        <v>0</v>
      </c>
      <c r="F3241" s="112" t="b">
        <v>0</v>
      </c>
      <c r="G3241" s="112" t="b">
        <v>0</v>
      </c>
    </row>
    <row r="3242" spans="1:7" ht="15">
      <c r="A3242" s="112" t="s">
        <v>3706</v>
      </c>
      <c r="B3242" s="112">
        <v>2</v>
      </c>
      <c r="C3242" s="117">
        <v>0.0014455888840710902</v>
      </c>
      <c r="D3242" s="112" t="s">
        <v>3047</v>
      </c>
      <c r="E3242" s="112" t="b">
        <v>0</v>
      </c>
      <c r="F3242" s="112" t="b">
        <v>0</v>
      </c>
      <c r="G3242" s="112" t="b">
        <v>0</v>
      </c>
    </row>
    <row r="3243" spans="1:7" ht="15">
      <c r="A3243" s="112" t="s">
        <v>3213</v>
      </c>
      <c r="B3243" s="112">
        <v>2</v>
      </c>
      <c r="C3243" s="117">
        <v>0.0014455888840710902</v>
      </c>
      <c r="D3243" s="112" t="s">
        <v>3047</v>
      </c>
      <c r="E3243" s="112" t="b">
        <v>0</v>
      </c>
      <c r="F3243" s="112" t="b">
        <v>0</v>
      </c>
      <c r="G3243" s="112" t="b">
        <v>0</v>
      </c>
    </row>
    <row r="3244" spans="1:7" ht="15">
      <c r="A3244" s="112" t="s">
        <v>3079</v>
      </c>
      <c r="B3244" s="112">
        <v>29</v>
      </c>
      <c r="C3244" s="117">
        <v>0.006801721461770748</v>
      </c>
      <c r="D3244" s="112" t="s">
        <v>3048</v>
      </c>
      <c r="E3244" s="112" t="b">
        <v>0</v>
      </c>
      <c r="F3244" s="112" t="b">
        <v>0</v>
      </c>
      <c r="G3244" s="112" t="b">
        <v>0</v>
      </c>
    </row>
    <row r="3245" spans="1:7" ht="15">
      <c r="A3245" s="112" t="s">
        <v>3106</v>
      </c>
      <c r="B3245" s="112">
        <v>23</v>
      </c>
      <c r="C3245" s="117">
        <v>0.006878133684904716</v>
      </c>
      <c r="D3245" s="112" t="s">
        <v>3048</v>
      </c>
      <c r="E3245" s="112" t="b">
        <v>0</v>
      </c>
      <c r="F3245" s="112" t="b">
        <v>1</v>
      </c>
      <c r="G3245" s="112" t="b">
        <v>0</v>
      </c>
    </row>
    <row r="3246" spans="1:7" ht="15">
      <c r="A3246" s="112" t="s">
        <v>3122</v>
      </c>
      <c r="B3246" s="112">
        <v>22</v>
      </c>
      <c r="C3246" s="117">
        <v>0.015584078027717281</v>
      </c>
      <c r="D3246" s="112" t="s">
        <v>3048</v>
      </c>
      <c r="E3246" s="112" t="b">
        <v>0</v>
      </c>
      <c r="F3246" s="112" t="b">
        <v>0</v>
      </c>
      <c r="G3246" s="112" t="b">
        <v>0</v>
      </c>
    </row>
    <row r="3247" spans="1:7" ht="15">
      <c r="A3247" s="112" t="s">
        <v>3078</v>
      </c>
      <c r="B3247" s="112">
        <v>18</v>
      </c>
      <c r="C3247" s="117">
        <v>0.0031975697125864446</v>
      </c>
      <c r="D3247" s="112" t="s">
        <v>3048</v>
      </c>
      <c r="E3247" s="112" t="b">
        <v>1</v>
      </c>
      <c r="F3247" s="112" t="b">
        <v>0</v>
      </c>
      <c r="G3247" s="112" t="b">
        <v>0</v>
      </c>
    </row>
    <row r="3248" spans="1:7" ht="15">
      <c r="A3248" s="112" t="s">
        <v>3080</v>
      </c>
      <c r="B3248" s="112">
        <v>15</v>
      </c>
      <c r="C3248" s="117">
        <v>0.010625507746170873</v>
      </c>
      <c r="D3248" s="112" t="s">
        <v>3048</v>
      </c>
      <c r="E3248" s="112" t="b">
        <v>0</v>
      </c>
      <c r="F3248" s="112" t="b">
        <v>0</v>
      </c>
      <c r="G3248" s="112" t="b">
        <v>0</v>
      </c>
    </row>
    <row r="3249" spans="1:7" ht="15">
      <c r="A3249" s="112" t="s">
        <v>3086</v>
      </c>
      <c r="B3249" s="112">
        <v>11</v>
      </c>
      <c r="C3249" s="117">
        <v>0.0077920390138586405</v>
      </c>
      <c r="D3249" s="112" t="s">
        <v>3048</v>
      </c>
      <c r="E3249" s="112" t="b">
        <v>0</v>
      </c>
      <c r="F3249" s="112" t="b">
        <v>0</v>
      </c>
      <c r="G3249" s="112" t="b">
        <v>0</v>
      </c>
    </row>
    <row r="3250" spans="1:7" ht="15">
      <c r="A3250" s="112" t="s">
        <v>3253</v>
      </c>
      <c r="B3250" s="112">
        <v>9</v>
      </c>
      <c r="C3250" s="117">
        <v>0.004154349423512082</v>
      </c>
      <c r="D3250" s="112" t="s">
        <v>3048</v>
      </c>
      <c r="E3250" s="112" t="b">
        <v>0</v>
      </c>
      <c r="F3250" s="112" t="b">
        <v>0</v>
      </c>
      <c r="G3250" s="112" t="b">
        <v>0</v>
      </c>
    </row>
    <row r="3251" spans="1:7" ht="15">
      <c r="A3251" s="112" t="s">
        <v>3088</v>
      </c>
      <c r="B3251" s="112">
        <v>8</v>
      </c>
      <c r="C3251" s="117">
        <v>0.0036927550431218505</v>
      </c>
      <c r="D3251" s="112" t="s">
        <v>3048</v>
      </c>
      <c r="E3251" s="112" t="b">
        <v>0</v>
      </c>
      <c r="F3251" s="112" t="b">
        <v>0</v>
      </c>
      <c r="G3251" s="112" t="b">
        <v>0</v>
      </c>
    </row>
    <row r="3252" spans="1:7" ht="15">
      <c r="A3252" s="112" t="s">
        <v>3087</v>
      </c>
      <c r="B3252" s="112">
        <v>7</v>
      </c>
      <c r="C3252" s="117">
        <v>0.002614621483272916</v>
      </c>
      <c r="D3252" s="112" t="s">
        <v>3048</v>
      </c>
      <c r="E3252" s="112" t="b">
        <v>0</v>
      </c>
      <c r="F3252" s="112" t="b">
        <v>0</v>
      </c>
      <c r="G3252" s="112" t="b">
        <v>0</v>
      </c>
    </row>
    <row r="3253" spans="1:7" ht="15">
      <c r="A3253" s="112" t="s">
        <v>3085</v>
      </c>
      <c r="B3253" s="112">
        <v>7</v>
      </c>
      <c r="C3253" s="117">
        <v>0.002614621483272916</v>
      </c>
      <c r="D3253" s="112" t="s">
        <v>3048</v>
      </c>
      <c r="E3253" s="112" t="b">
        <v>0</v>
      </c>
      <c r="F3253" s="112" t="b">
        <v>0</v>
      </c>
      <c r="G3253" s="112" t="b">
        <v>0</v>
      </c>
    </row>
    <row r="3254" spans="1:7" ht="15">
      <c r="A3254" s="112" t="s">
        <v>3400</v>
      </c>
      <c r="B3254" s="112">
        <v>6</v>
      </c>
      <c r="C3254" s="117">
        <v>0.003416351686177137</v>
      </c>
      <c r="D3254" s="112" t="s">
        <v>3048</v>
      </c>
      <c r="E3254" s="112" t="b">
        <v>0</v>
      </c>
      <c r="F3254" s="112" t="b">
        <v>0</v>
      </c>
      <c r="G3254" s="112" t="b">
        <v>0</v>
      </c>
    </row>
    <row r="3255" spans="1:7" ht="15">
      <c r="A3255" s="112" t="s">
        <v>3254</v>
      </c>
      <c r="B3255" s="112">
        <v>6</v>
      </c>
      <c r="C3255" s="117">
        <v>0.0022411041285196427</v>
      </c>
      <c r="D3255" s="112" t="s">
        <v>3048</v>
      </c>
      <c r="E3255" s="112" t="b">
        <v>0</v>
      </c>
      <c r="F3255" s="112" t="b">
        <v>0</v>
      </c>
      <c r="G3255" s="112" t="b">
        <v>0</v>
      </c>
    </row>
    <row r="3256" spans="1:7" ht="15">
      <c r="A3256" s="112" t="s">
        <v>3401</v>
      </c>
      <c r="B3256" s="112">
        <v>6</v>
      </c>
      <c r="C3256" s="117">
        <v>0.005425450656125844</v>
      </c>
      <c r="D3256" s="112" t="s">
        <v>3048</v>
      </c>
      <c r="E3256" s="112" t="b">
        <v>0</v>
      </c>
      <c r="F3256" s="112" t="b">
        <v>0</v>
      </c>
      <c r="G3256" s="112" t="b">
        <v>0</v>
      </c>
    </row>
    <row r="3257" spans="1:7" ht="15">
      <c r="A3257" s="112" t="s">
        <v>3096</v>
      </c>
      <c r="B3257" s="112">
        <v>5</v>
      </c>
      <c r="C3257" s="117">
        <v>0.003541835915390291</v>
      </c>
      <c r="D3257" s="112" t="s">
        <v>3048</v>
      </c>
      <c r="E3257" s="112" t="b">
        <v>0</v>
      </c>
      <c r="F3257" s="112" t="b">
        <v>0</v>
      </c>
      <c r="G3257" s="112" t="b">
        <v>0</v>
      </c>
    </row>
    <row r="3258" spans="1:7" ht="15">
      <c r="A3258" s="112" t="s">
        <v>3116</v>
      </c>
      <c r="B3258" s="112">
        <v>5</v>
      </c>
      <c r="C3258" s="117">
        <v>0.002307971901951157</v>
      </c>
      <c r="D3258" s="112" t="s">
        <v>3048</v>
      </c>
      <c r="E3258" s="112" t="b">
        <v>0</v>
      </c>
      <c r="F3258" s="112" t="b">
        <v>0</v>
      </c>
      <c r="G3258" s="112" t="b">
        <v>0</v>
      </c>
    </row>
    <row r="3259" spans="1:7" ht="15">
      <c r="A3259" s="112" t="s">
        <v>3170</v>
      </c>
      <c r="B3259" s="112">
        <v>5</v>
      </c>
      <c r="C3259" s="117">
        <v>0.00452120888010487</v>
      </c>
      <c r="D3259" s="112" t="s">
        <v>3048</v>
      </c>
      <c r="E3259" s="112" t="b">
        <v>0</v>
      </c>
      <c r="F3259" s="112" t="b">
        <v>0</v>
      </c>
      <c r="G3259" s="112" t="b">
        <v>0</v>
      </c>
    </row>
    <row r="3260" spans="1:7" ht="15">
      <c r="A3260" s="112" t="s">
        <v>3090</v>
      </c>
      <c r="B3260" s="112">
        <v>4</v>
      </c>
      <c r="C3260" s="117">
        <v>0.0036169671040838956</v>
      </c>
      <c r="D3260" s="112" t="s">
        <v>3048</v>
      </c>
      <c r="E3260" s="112" t="b">
        <v>0</v>
      </c>
      <c r="F3260" s="112" t="b">
        <v>0</v>
      </c>
      <c r="G3260" s="112" t="b">
        <v>0</v>
      </c>
    </row>
    <row r="3261" spans="1:7" ht="15">
      <c r="A3261" s="112" t="s">
        <v>3509</v>
      </c>
      <c r="B3261" s="112">
        <v>4</v>
      </c>
      <c r="C3261" s="117">
        <v>0.002277567790784758</v>
      </c>
      <c r="D3261" s="112" t="s">
        <v>3048</v>
      </c>
      <c r="E3261" s="112" t="b">
        <v>0</v>
      </c>
      <c r="F3261" s="112" t="b">
        <v>0</v>
      </c>
      <c r="G3261" s="112" t="b">
        <v>0</v>
      </c>
    </row>
    <row r="3262" spans="1:7" ht="15">
      <c r="A3262" s="112" t="s">
        <v>3736</v>
      </c>
      <c r="B3262" s="112">
        <v>4</v>
      </c>
      <c r="C3262" s="117">
        <v>0.002277567790784758</v>
      </c>
      <c r="D3262" s="112" t="s">
        <v>3048</v>
      </c>
      <c r="E3262" s="112" t="b">
        <v>0</v>
      </c>
      <c r="F3262" s="112" t="b">
        <v>0</v>
      </c>
      <c r="G3262" s="112" t="b">
        <v>0</v>
      </c>
    </row>
    <row r="3263" spans="1:7" ht="15">
      <c r="A3263" s="112" t="s">
        <v>3402</v>
      </c>
      <c r="B3263" s="112">
        <v>4</v>
      </c>
      <c r="C3263" s="117">
        <v>0.002277567790784758</v>
      </c>
      <c r="D3263" s="112" t="s">
        <v>3048</v>
      </c>
      <c r="E3263" s="112" t="b">
        <v>0</v>
      </c>
      <c r="F3263" s="112" t="b">
        <v>0</v>
      </c>
      <c r="G3263" s="112" t="b">
        <v>0</v>
      </c>
    </row>
    <row r="3264" spans="1:7" ht="15">
      <c r="A3264" s="112" t="s">
        <v>3660</v>
      </c>
      <c r="B3264" s="112">
        <v>4</v>
      </c>
      <c r="C3264" s="117">
        <v>0.0036169671040838956</v>
      </c>
      <c r="D3264" s="112" t="s">
        <v>3048</v>
      </c>
      <c r="E3264" s="112" t="b">
        <v>0</v>
      </c>
      <c r="F3264" s="112" t="b">
        <v>0</v>
      </c>
      <c r="G3264" s="112" t="b">
        <v>0</v>
      </c>
    </row>
    <row r="3265" spans="1:7" ht="15">
      <c r="A3265" s="112" t="s">
        <v>3732</v>
      </c>
      <c r="B3265" s="112">
        <v>4</v>
      </c>
      <c r="C3265" s="117">
        <v>0.004956366417383033</v>
      </c>
      <c r="D3265" s="112" t="s">
        <v>3048</v>
      </c>
      <c r="E3265" s="112" t="b">
        <v>0</v>
      </c>
      <c r="F3265" s="112" t="b">
        <v>0</v>
      </c>
      <c r="G3265" s="112" t="b">
        <v>0</v>
      </c>
    </row>
    <row r="3266" spans="1:7" ht="15">
      <c r="A3266" s="112" t="s">
        <v>3505</v>
      </c>
      <c r="B3266" s="112">
        <v>4</v>
      </c>
      <c r="C3266" s="117">
        <v>0.004956366417383033</v>
      </c>
      <c r="D3266" s="112" t="s">
        <v>3048</v>
      </c>
      <c r="E3266" s="112" t="b">
        <v>1</v>
      </c>
      <c r="F3266" s="112" t="b">
        <v>0</v>
      </c>
      <c r="G3266" s="112" t="b">
        <v>0</v>
      </c>
    </row>
    <row r="3267" spans="1:7" ht="15">
      <c r="A3267" s="112" t="s">
        <v>3092</v>
      </c>
      <c r="B3267" s="112">
        <v>4</v>
      </c>
      <c r="C3267" s="117">
        <v>0.002833468732312233</v>
      </c>
      <c r="D3267" s="112" t="s">
        <v>3048</v>
      </c>
      <c r="E3267" s="112" t="b">
        <v>0</v>
      </c>
      <c r="F3267" s="112" t="b">
        <v>0</v>
      </c>
      <c r="G3267" s="112" t="b">
        <v>0</v>
      </c>
    </row>
    <row r="3268" spans="1:7" ht="15">
      <c r="A3268" s="112" t="s">
        <v>3726</v>
      </c>
      <c r="B3268" s="112">
        <v>4</v>
      </c>
      <c r="C3268" s="117">
        <v>0.004956366417383033</v>
      </c>
      <c r="D3268" s="112" t="s">
        <v>3048</v>
      </c>
      <c r="E3268" s="112" t="b">
        <v>0</v>
      </c>
      <c r="F3268" s="112" t="b">
        <v>0</v>
      </c>
      <c r="G3268" s="112" t="b">
        <v>0</v>
      </c>
    </row>
    <row r="3269" spans="1:7" ht="15">
      <c r="A3269" s="112" t="s">
        <v>3482</v>
      </c>
      <c r="B3269" s="112">
        <v>4</v>
      </c>
      <c r="C3269" s="117">
        <v>0.0036169671040838956</v>
      </c>
      <c r="D3269" s="112" t="s">
        <v>3048</v>
      </c>
      <c r="E3269" s="112" t="b">
        <v>0</v>
      </c>
      <c r="F3269" s="112" t="b">
        <v>0</v>
      </c>
      <c r="G3269" s="112" t="b">
        <v>0</v>
      </c>
    </row>
    <row r="3270" spans="1:7" ht="15">
      <c r="A3270" s="112" t="s">
        <v>3231</v>
      </c>
      <c r="B3270" s="112">
        <v>4</v>
      </c>
      <c r="C3270" s="117">
        <v>0.0036169671040838956</v>
      </c>
      <c r="D3270" s="112" t="s">
        <v>3048</v>
      </c>
      <c r="E3270" s="112" t="b">
        <v>0</v>
      </c>
      <c r="F3270" s="112" t="b">
        <v>0</v>
      </c>
      <c r="G3270" s="112" t="b">
        <v>0</v>
      </c>
    </row>
    <row r="3271" spans="1:7" ht="15">
      <c r="A3271" s="112" t="s">
        <v>3728</v>
      </c>
      <c r="B3271" s="112">
        <v>4</v>
      </c>
      <c r="C3271" s="117">
        <v>0.004956366417383033</v>
      </c>
      <c r="D3271" s="112" t="s">
        <v>3048</v>
      </c>
      <c r="E3271" s="112" t="b">
        <v>0</v>
      </c>
      <c r="F3271" s="112" t="b">
        <v>0</v>
      </c>
      <c r="G3271" s="112" t="b">
        <v>0</v>
      </c>
    </row>
    <row r="3272" spans="1:7" ht="15">
      <c r="A3272" s="112" t="s">
        <v>3420</v>
      </c>
      <c r="B3272" s="112">
        <v>4</v>
      </c>
      <c r="C3272" s="117">
        <v>0.0036169671040838956</v>
      </c>
      <c r="D3272" s="112" t="s">
        <v>3048</v>
      </c>
      <c r="E3272" s="112" t="b">
        <v>0</v>
      </c>
      <c r="F3272" s="112" t="b">
        <v>0</v>
      </c>
      <c r="G3272" s="112" t="b">
        <v>0</v>
      </c>
    </row>
    <row r="3273" spans="1:7" ht="15">
      <c r="A3273" s="112" t="s">
        <v>3737</v>
      </c>
      <c r="B3273" s="112">
        <v>4</v>
      </c>
      <c r="C3273" s="117">
        <v>0.0036169671040838956</v>
      </c>
      <c r="D3273" s="112" t="s">
        <v>3048</v>
      </c>
      <c r="E3273" s="112" t="b">
        <v>0</v>
      </c>
      <c r="F3273" s="112" t="b">
        <v>0</v>
      </c>
      <c r="G3273" s="112" t="b">
        <v>0</v>
      </c>
    </row>
    <row r="3274" spans="1:7" ht="15">
      <c r="A3274" s="112" t="s">
        <v>3687</v>
      </c>
      <c r="B3274" s="112">
        <v>4</v>
      </c>
      <c r="C3274" s="117">
        <v>0.004956366417383033</v>
      </c>
      <c r="D3274" s="112" t="s">
        <v>3048</v>
      </c>
      <c r="E3274" s="112" t="b">
        <v>0</v>
      </c>
      <c r="F3274" s="112" t="b">
        <v>0</v>
      </c>
      <c r="G3274" s="112" t="b">
        <v>0</v>
      </c>
    </row>
    <row r="3275" spans="1:7" ht="15">
      <c r="A3275" s="112" t="s">
        <v>3362</v>
      </c>
      <c r="B3275" s="112">
        <v>3</v>
      </c>
      <c r="C3275" s="117">
        <v>0.002712725328062922</v>
      </c>
      <c r="D3275" s="112" t="s">
        <v>3048</v>
      </c>
      <c r="E3275" s="112" t="b">
        <v>0</v>
      </c>
      <c r="F3275" s="112" t="b">
        <v>0</v>
      </c>
      <c r="G3275" s="112" t="b">
        <v>0</v>
      </c>
    </row>
    <row r="3276" spans="1:7" ht="15">
      <c r="A3276" s="112" t="s">
        <v>3082</v>
      </c>
      <c r="B3276" s="112">
        <v>3</v>
      </c>
      <c r="C3276" s="117">
        <v>0.002712725328062922</v>
      </c>
      <c r="D3276" s="112" t="s">
        <v>3048</v>
      </c>
      <c r="E3276" s="112" t="b">
        <v>0</v>
      </c>
      <c r="F3276" s="112" t="b">
        <v>0</v>
      </c>
      <c r="G3276" s="112" t="b">
        <v>0</v>
      </c>
    </row>
    <row r="3277" spans="1:7" ht="15">
      <c r="A3277" s="112" t="s">
        <v>3180</v>
      </c>
      <c r="B3277" s="112">
        <v>3</v>
      </c>
      <c r="C3277" s="117">
        <v>0.002712725328062922</v>
      </c>
      <c r="D3277" s="112" t="s">
        <v>3048</v>
      </c>
      <c r="E3277" s="112" t="b">
        <v>0</v>
      </c>
      <c r="F3277" s="112" t="b">
        <v>0</v>
      </c>
      <c r="G3277" s="112" t="b">
        <v>0</v>
      </c>
    </row>
    <row r="3278" spans="1:7" ht="15">
      <c r="A3278" s="112" t="s">
        <v>3353</v>
      </c>
      <c r="B3278" s="112">
        <v>3</v>
      </c>
      <c r="C3278" s="117">
        <v>0.003717274813037275</v>
      </c>
      <c r="D3278" s="112" t="s">
        <v>3048</v>
      </c>
      <c r="E3278" s="112" t="b">
        <v>0</v>
      </c>
      <c r="F3278" s="112" t="b">
        <v>0</v>
      </c>
      <c r="G3278" s="112" t="b">
        <v>0</v>
      </c>
    </row>
    <row r="3279" spans="1:7" ht="15">
      <c r="A3279" s="112" t="s">
        <v>3733</v>
      </c>
      <c r="B3279" s="112">
        <v>3</v>
      </c>
      <c r="C3279" s="117">
        <v>0.002125101549234175</v>
      </c>
      <c r="D3279" s="112" t="s">
        <v>3048</v>
      </c>
      <c r="E3279" s="112" t="b">
        <v>0</v>
      </c>
      <c r="F3279" s="112" t="b">
        <v>0</v>
      </c>
      <c r="G3279" s="112" t="b">
        <v>0</v>
      </c>
    </row>
    <row r="3280" spans="1:7" ht="15">
      <c r="A3280" s="112" t="s">
        <v>3173</v>
      </c>
      <c r="B3280" s="112">
        <v>3</v>
      </c>
      <c r="C3280" s="117">
        <v>0.002125101549234175</v>
      </c>
      <c r="D3280" s="112" t="s">
        <v>3048</v>
      </c>
      <c r="E3280" s="112" t="b">
        <v>0</v>
      </c>
      <c r="F3280" s="112" t="b">
        <v>0</v>
      </c>
      <c r="G3280" s="112" t="b">
        <v>0</v>
      </c>
    </row>
    <row r="3281" spans="1:7" ht="15">
      <c r="A3281" s="112" t="s">
        <v>3854</v>
      </c>
      <c r="B3281" s="112">
        <v>3</v>
      </c>
      <c r="C3281" s="117">
        <v>0.002125101549234175</v>
      </c>
      <c r="D3281" s="112" t="s">
        <v>3048</v>
      </c>
      <c r="E3281" s="112" t="b">
        <v>0</v>
      </c>
      <c r="F3281" s="112" t="b">
        <v>0</v>
      </c>
      <c r="G3281" s="112" t="b">
        <v>0</v>
      </c>
    </row>
    <row r="3282" spans="1:7" ht="15">
      <c r="A3282" s="112" t="s">
        <v>3108</v>
      </c>
      <c r="B3282" s="112">
        <v>3</v>
      </c>
      <c r="C3282" s="117">
        <v>0.002125101549234175</v>
      </c>
      <c r="D3282" s="112" t="s">
        <v>3048</v>
      </c>
      <c r="E3282" s="112" t="b">
        <v>0</v>
      </c>
      <c r="F3282" s="112" t="b">
        <v>0</v>
      </c>
      <c r="G3282" s="112" t="b">
        <v>0</v>
      </c>
    </row>
    <row r="3283" spans="1:7" ht="15">
      <c r="A3283" s="112" t="s">
        <v>3852</v>
      </c>
      <c r="B3283" s="112">
        <v>3</v>
      </c>
      <c r="C3283" s="117">
        <v>0.002712725328062922</v>
      </c>
      <c r="D3283" s="112" t="s">
        <v>3048</v>
      </c>
      <c r="E3283" s="112" t="b">
        <v>0</v>
      </c>
      <c r="F3283" s="112" t="b">
        <v>0</v>
      </c>
      <c r="G3283" s="112" t="b">
        <v>0</v>
      </c>
    </row>
    <row r="3284" spans="1:7" ht="15">
      <c r="A3284" s="112" t="s">
        <v>3473</v>
      </c>
      <c r="B3284" s="112">
        <v>3</v>
      </c>
      <c r="C3284" s="117">
        <v>0.002125101549234175</v>
      </c>
      <c r="D3284" s="112" t="s">
        <v>3048</v>
      </c>
      <c r="E3284" s="112" t="b">
        <v>0</v>
      </c>
      <c r="F3284" s="112" t="b">
        <v>0</v>
      </c>
      <c r="G3284" s="112" t="b">
        <v>0</v>
      </c>
    </row>
    <row r="3285" spans="1:7" ht="15">
      <c r="A3285" s="112" t="s">
        <v>3855</v>
      </c>
      <c r="B3285" s="112">
        <v>3</v>
      </c>
      <c r="C3285" s="117">
        <v>0.002125101549234175</v>
      </c>
      <c r="D3285" s="112" t="s">
        <v>3048</v>
      </c>
      <c r="E3285" s="112" t="b">
        <v>0</v>
      </c>
      <c r="F3285" s="112" t="b">
        <v>0</v>
      </c>
      <c r="G3285" s="112" t="b">
        <v>0</v>
      </c>
    </row>
    <row r="3286" spans="1:7" ht="15">
      <c r="A3286" s="112" t="s">
        <v>4029</v>
      </c>
      <c r="B3286" s="112">
        <v>3</v>
      </c>
      <c r="C3286" s="117">
        <v>0.003717274813037275</v>
      </c>
      <c r="D3286" s="112" t="s">
        <v>3048</v>
      </c>
      <c r="E3286" s="112" t="b">
        <v>0</v>
      </c>
      <c r="F3286" s="112" t="b">
        <v>0</v>
      </c>
      <c r="G3286" s="112" t="b">
        <v>0</v>
      </c>
    </row>
    <row r="3287" spans="1:7" ht="15">
      <c r="A3287" s="112" t="s">
        <v>3112</v>
      </c>
      <c r="B3287" s="112">
        <v>3</v>
      </c>
      <c r="C3287" s="117">
        <v>0.002125101549234175</v>
      </c>
      <c r="D3287" s="112" t="s">
        <v>3048</v>
      </c>
      <c r="E3287" s="112" t="b">
        <v>0</v>
      </c>
      <c r="F3287" s="112" t="b">
        <v>0</v>
      </c>
      <c r="G3287" s="112" t="b">
        <v>0</v>
      </c>
    </row>
    <row r="3288" spans="1:7" ht="15">
      <c r="A3288" s="112" t="s">
        <v>4030</v>
      </c>
      <c r="B3288" s="112">
        <v>3</v>
      </c>
      <c r="C3288" s="117">
        <v>0.003717274813037275</v>
      </c>
      <c r="D3288" s="112" t="s">
        <v>3048</v>
      </c>
      <c r="E3288" s="112" t="b">
        <v>0</v>
      </c>
      <c r="F3288" s="112" t="b">
        <v>0</v>
      </c>
      <c r="G3288" s="112" t="b">
        <v>0</v>
      </c>
    </row>
    <row r="3289" spans="1:7" ht="15">
      <c r="A3289" s="112" t="s">
        <v>4032</v>
      </c>
      <c r="B3289" s="112">
        <v>3</v>
      </c>
      <c r="C3289" s="117">
        <v>0.002125101549234175</v>
      </c>
      <c r="D3289" s="112" t="s">
        <v>3048</v>
      </c>
      <c r="E3289" s="112" t="b">
        <v>0</v>
      </c>
      <c r="F3289" s="112" t="b">
        <v>0</v>
      </c>
      <c r="G3289" s="112" t="b">
        <v>0</v>
      </c>
    </row>
    <row r="3290" spans="1:7" ht="15">
      <c r="A3290" s="112" t="s">
        <v>3450</v>
      </c>
      <c r="B3290" s="112">
        <v>3</v>
      </c>
      <c r="C3290" s="117">
        <v>0.003717274813037275</v>
      </c>
      <c r="D3290" s="112" t="s">
        <v>3048</v>
      </c>
      <c r="E3290" s="112" t="b">
        <v>0</v>
      </c>
      <c r="F3290" s="112" t="b">
        <v>0</v>
      </c>
      <c r="G3290" s="112" t="b">
        <v>0</v>
      </c>
    </row>
    <row r="3291" spans="1:7" ht="15">
      <c r="A3291" s="112" t="s">
        <v>3115</v>
      </c>
      <c r="B3291" s="112">
        <v>3</v>
      </c>
      <c r="C3291" s="117">
        <v>0.002712725328062922</v>
      </c>
      <c r="D3291" s="112" t="s">
        <v>3048</v>
      </c>
      <c r="E3291" s="112" t="b">
        <v>0</v>
      </c>
      <c r="F3291" s="112" t="b">
        <v>0</v>
      </c>
      <c r="G3291" s="112" t="b">
        <v>0</v>
      </c>
    </row>
    <row r="3292" spans="1:7" ht="15">
      <c r="A3292" s="112" t="s">
        <v>3882</v>
      </c>
      <c r="B3292" s="112">
        <v>3</v>
      </c>
      <c r="C3292" s="117">
        <v>0.002712725328062922</v>
      </c>
      <c r="D3292" s="112" t="s">
        <v>3048</v>
      </c>
      <c r="E3292" s="112" t="b">
        <v>0</v>
      </c>
      <c r="F3292" s="112" t="b">
        <v>0</v>
      </c>
      <c r="G3292" s="112" t="b">
        <v>0</v>
      </c>
    </row>
    <row r="3293" spans="1:7" ht="15">
      <c r="A3293" s="112" t="s">
        <v>3587</v>
      </c>
      <c r="B3293" s="112">
        <v>3</v>
      </c>
      <c r="C3293" s="117">
        <v>0.003717274813037275</v>
      </c>
      <c r="D3293" s="112" t="s">
        <v>3048</v>
      </c>
      <c r="E3293" s="112" t="b">
        <v>0</v>
      </c>
      <c r="F3293" s="112" t="b">
        <v>0</v>
      </c>
      <c r="G3293" s="112" t="b">
        <v>0</v>
      </c>
    </row>
    <row r="3294" spans="1:7" ht="15">
      <c r="A3294" s="112" t="s">
        <v>4020</v>
      </c>
      <c r="B3294" s="112">
        <v>3</v>
      </c>
      <c r="C3294" s="117">
        <v>0.003717274813037275</v>
      </c>
      <c r="D3294" s="112" t="s">
        <v>3048</v>
      </c>
      <c r="E3294" s="112" t="b">
        <v>0</v>
      </c>
      <c r="F3294" s="112" t="b">
        <v>0</v>
      </c>
      <c r="G3294" s="112" t="b">
        <v>0</v>
      </c>
    </row>
    <row r="3295" spans="1:7" ht="15">
      <c r="A3295" s="112" t="s">
        <v>3356</v>
      </c>
      <c r="B3295" s="112">
        <v>3</v>
      </c>
      <c r="C3295" s="117">
        <v>0.003717274813037275</v>
      </c>
      <c r="D3295" s="112" t="s">
        <v>3048</v>
      </c>
      <c r="E3295" s="112" t="b">
        <v>0</v>
      </c>
      <c r="F3295" s="112" t="b">
        <v>0</v>
      </c>
      <c r="G3295" s="112" t="b">
        <v>0</v>
      </c>
    </row>
    <row r="3296" spans="1:7" ht="15">
      <c r="A3296" s="112" t="s">
        <v>4034</v>
      </c>
      <c r="B3296" s="112">
        <v>3</v>
      </c>
      <c r="C3296" s="117">
        <v>0.002712725328062922</v>
      </c>
      <c r="D3296" s="112" t="s">
        <v>3048</v>
      </c>
      <c r="E3296" s="112" t="b">
        <v>0</v>
      </c>
      <c r="F3296" s="112" t="b">
        <v>0</v>
      </c>
      <c r="G3296" s="112" t="b">
        <v>0</v>
      </c>
    </row>
    <row r="3297" spans="1:7" ht="15">
      <c r="A3297" s="112" t="s">
        <v>3350</v>
      </c>
      <c r="B3297" s="112">
        <v>3</v>
      </c>
      <c r="C3297" s="117">
        <v>0.002712725328062922</v>
      </c>
      <c r="D3297" s="112" t="s">
        <v>3048</v>
      </c>
      <c r="E3297" s="112" t="b">
        <v>0</v>
      </c>
      <c r="F3297" s="112" t="b">
        <v>0</v>
      </c>
      <c r="G3297" s="112" t="b">
        <v>0</v>
      </c>
    </row>
    <row r="3298" spans="1:7" ht="15">
      <c r="A3298" s="112" t="s">
        <v>3113</v>
      </c>
      <c r="B3298" s="112">
        <v>3</v>
      </c>
      <c r="C3298" s="117">
        <v>0.002125101549234175</v>
      </c>
      <c r="D3298" s="112" t="s">
        <v>3048</v>
      </c>
      <c r="E3298" s="112" t="b">
        <v>0</v>
      </c>
      <c r="F3298" s="112" t="b">
        <v>0</v>
      </c>
      <c r="G3298" s="112" t="b">
        <v>0</v>
      </c>
    </row>
    <row r="3299" spans="1:7" ht="15">
      <c r="A3299" s="112" t="s">
        <v>4035</v>
      </c>
      <c r="B3299" s="112">
        <v>3</v>
      </c>
      <c r="C3299" s="117">
        <v>0.003717274813037275</v>
      </c>
      <c r="D3299" s="112" t="s">
        <v>3048</v>
      </c>
      <c r="E3299" s="112" t="b">
        <v>0</v>
      </c>
      <c r="F3299" s="112" t="b">
        <v>0</v>
      </c>
      <c r="G3299" s="112" t="b">
        <v>0</v>
      </c>
    </row>
    <row r="3300" spans="1:7" ht="15">
      <c r="A3300" s="112" t="s">
        <v>3104</v>
      </c>
      <c r="B3300" s="112">
        <v>3</v>
      </c>
      <c r="C3300" s="117">
        <v>0.002712725328062922</v>
      </c>
      <c r="D3300" s="112" t="s">
        <v>3048</v>
      </c>
      <c r="E3300" s="112" t="b">
        <v>0</v>
      </c>
      <c r="F3300" s="112" t="b">
        <v>0</v>
      </c>
      <c r="G3300" s="112" t="b">
        <v>0</v>
      </c>
    </row>
    <row r="3301" spans="1:7" ht="15">
      <c r="A3301" s="112" t="s">
        <v>3105</v>
      </c>
      <c r="B3301" s="112">
        <v>3</v>
      </c>
      <c r="C3301" s="117">
        <v>0.003717274813037275</v>
      </c>
      <c r="D3301" s="112" t="s">
        <v>3048</v>
      </c>
      <c r="E3301" s="112" t="b">
        <v>0</v>
      </c>
      <c r="F3301" s="112" t="b">
        <v>0</v>
      </c>
      <c r="G3301" s="112" t="b">
        <v>0</v>
      </c>
    </row>
    <row r="3302" spans="1:7" ht="15">
      <c r="A3302" s="112" t="s">
        <v>3452</v>
      </c>
      <c r="B3302" s="112">
        <v>3</v>
      </c>
      <c r="C3302" s="117">
        <v>0.003717274813037275</v>
      </c>
      <c r="D3302" s="112" t="s">
        <v>3048</v>
      </c>
      <c r="E3302" s="112" t="b">
        <v>0</v>
      </c>
      <c r="F3302" s="112" t="b">
        <v>0</v>
      </c>
      <c r="G3302" s="112" t="b">
        <v>0</v>
      </c>
    </row>
    <row r="3303" spans="1:7" ht="15">
      <c r="A3303" s="112" t="s">
        <v>3095</v>
      </c>
      <c r="B3303" s="112">
        <v>2</v>
      </c>
      <c r="C3303" s="117">
        <v>0.0018084835520419478</v>
      </c>
      <c r="D3303" s="112" t="s">
        <v>3048</v>
      </c>
      <c r="E3303" s="112" t="b">
        <v>0</v>
      </c>
      <c r="F3303" s="112" t="b">
        <v>0</v>
      </c>
      <c r="G3303" s="112" t="b">
        <v>0</v>
      </c>
    </row>
    <row r="3304" spans="1:7" ht="15">
      <c r="A3304" s="112" t="s">
        <v>4532</v>
      </c>
      <c r="B3304" s="112">
        <v>2</v>
      </c>
      <c r="C3304" s="117">
        <v>0.0018084835520419478</v>
      </c>
      <c r="D3304" s="112" t="s">
        <v>3048</v>
      </c>
      <c r="E3304" s="112" t="b">
        <v>0</v>
      </c>
      <c r="F3304" s="112" t="b">
        <v>0</v>
      </c>
      <c r="G3304" s="112" t="b">
        <v>0</v>
      </c>
    </row>
    <row r="3305" spans="1:7" ht="15">
      <c r="A3305" s="112" t="s">
        <v>4620</v>
      </c>
      <c r="B3305" s="112">
        <v>2</v>
      </c>
      <c r="C3305" s="117">
        <v>0.0018084835520419478</v>
      </c>
      <c r="D3305" s="112" t="s">
        <v>3048</v>
      </c>
      <c r="E3305" s="112" t="b">
        <v>0</v>
      </c>
      <c r="F3305" s="112" t="b">
        <v>0</v>
      </c>
      <c r="G3305" s="112" t="b">
        <v>0</v>
      </c>
    </row>
    <row r="3306" spans="1:7" ht="15">
      <c r="A3306" s="112" t="s">
        <v>4640</v>
      </c>
      <c r="B3306" s="112">
        <v>2</v>
      </c>
      <c r="C3306" s="117">
        <v>0.0018084835520419478</v>
      </c>
      <c r="D3306" s="112" t="s">
        <v>3048</v>
      </c>
      <c r="E3306" s="112" t="b">
        <v>0</v>
      </c>
      <c r="F3306" s="112" t="b">
        <v>0</v>
      </c>
      <c r="G3306" s="112" t="b">
        <v>0</v>
      </c>
    </row>
    <row r="3307" spans="1:7" ht="15">
      <c r="A3307" s="112" t="s">
        <v>4641</v>
      </c>
      <c r="B3307" s="112">
        <v>2</v>
      </c>
      <c r="C3307" s="117">
        <v>0.0018084835520419478</v>
      </c>
      <c r="D3307" s="112" t="s">
        <v>3048</v>
      </c>
      <c r="E3307" s="112" t="b">
        <v>0</v>
      </c>
      <c r="F3307" s="112" t="b">
        <v>0</v>
      </c>
      <c r="G3307" s="112" t="b">
        <v>0</v>
      </c>
    </row>
    <row r="3308" spans="1:7" ht="15">
      <c r="A3308" s="112" t="s">
        <v>4639</v>
      </c>
      <c r="B3308" s="112">
        <v>2</v>
      </c>
      <c r="C3308" s="117">
        <v>0.0018084835520419478</v>
      </c>
      <c r="D3308" s="112" t="s">
        <v>3048</v>
      </c>
      <c r="E3308" s="112" t="b">
        <v>0</v>
      </c>
      <c r="F3308" s="112" t="b">
        <v>0</v>
      </c>
      <c r="G3308" s="112" t="b">
        <v>0</v>
      </c>
    </row>
    <row r="3309" spans="1:7" ht="15">
      <c r="A3309" s="112" t="s">
        <v>4636</v>
      </c>
      <c r="B3309" s="112">
        <v>2</v>
      </c>
      <c r="C3309" s="117">
        <v>0.0018084835520419478</v>
      </c>
      <c r="D3309" s="112" t="s">
        <v>3048</v>
      </c>
      <c r="E3309" s="112" t="b">
        <v>0</v>
      </c>
      <c r="F3309" s="112" t="b">
        <v>0</v>
      </c>
      <c r="G3309" s="112" t="b">
        <v>0</v>
      </c>
    </row>
    <row r="3310" spans="1:7" ht="15">
      <c r="A3310" s="112" t="s">
        <v>3853</v>
      </c>
      <c r="B3310" s="112">
        <v>2</v>
      </c>
      <c r="C3310" s="117">
        <v>0.0018084835520419478</v>
      </c>
      <c r="D3310" s="112" t="s">
        <v>3048</v>
      </c>
      <c r="E3310" s="112" t="b">
        <v>0</v>
      </c>
      <c r="F3310" s="112" t="b">
        <v>0</v>
      </c>
      <c r="G3310" s="112" t="b">
        <v>0</v>
      </c>
    </row>
    <row r="3311" spans="1:7" ht="15">
      <c r="A3311" s="112" t="s">
        <v>4642</v>
      </c>
      <c r="B3311" s="112">
        <v>2</v>
      </c>
      <c r="C3311" s="117">
        <v>0.0024781832086915164</v>
      </c>
      <c r="D3311" s="112" t="s">
        <v>3048</v>
      </c>
      <c r="E3311" s="112" t="b">
        <v>0</v>
      </c>
      <c r="F3311" s="112" t="b">
        <v>0</v>
      </c>
      <c r="G3311" s="112" t="b">
        <v>0</v>
      </c>
    </row>
    <row r="3312" spans="1:7" ht="15">
      <c r="A3312" s="112" t="s">
        <v>4610</v>
      </c>
      <c r="B3312" s="112">
        <v>2</v>
      </c>
      <c r="C3312" s="117">
        <v>0.0018084835520419478</v>
      </c>
      <c r="D3312" s="112" t="s">
        <v>3048</v>
      </c>
      <c r="E3312" s="112" t="b">
        <v>0</v>
      </c>
      <c r="F3312" s="112" t="b">
        <v>0</v>
      </c>
      <c r="G3312" s="112" t="b">
        <v>0</v>
      </c>
    </row>
    <row r="3313" spans="1:7" ht="15">
      <c r="A3313" s="112" t="s">
        <v>3489</v>
      </c>
      <c r="B3313" s="112">
        <v>2</v>
      </c>
      <c r="C3313" s="117">
        <v>0.0024781832086915164</v>
      </c>
      <c r="D3313" s="112" t="s">
        <v>3048</v>
      </c>
      <c r="E3313" s="112" t="b">
        <v>0</v>
      </c>
      <c r="F3313" s="112" t="b">
        <v>0</v>
      </c>
      <c r="G3313" s="112" t="b">
        <v>0</v>
      </c>
    </row>
    <row r="3314" spans="1:7" ht="15">
      <c r="A3314" s="112" t="s">
        <v>3659</v>
      </c>
      <c r="B3314" s="112">
        <v>2</v>
      </c>
      <c r="C3314" s="117">
        <v>0.0018084835520419478</v>
      </c>
      <c r="D3314" s="112" t="s">
        <v>3048</v>
      </c>
      <c r="E3314" s="112" t="b">
        <v>0</v>
      </c>
      <c r="F3314" s="112" t="b">
        <v>0</v>
      </c>
      <c r="G3314" s="112" t="b">
        <v>0</v>
      </c>
    </row>
    <row r="3315" spans="1:7" ht="15">
      <c r="A3315" s="112" t="s">
        <v>4261</v>
      </c>
      <c r="B3315" s="112">
        <v>2</v>
      </c>
      <c r="C3315" s="117">
        <v>0.0018084835520419478</v>
      </c>
      <c r="D3315" s="112" t="s">
        <v>3048</v>
      </c>
      <c r="E3315" s="112" t="b">
        <v>0</v>
      </c>
      <c r="F3315" s="112" t="b">
        <v>0</v>
      </c>
      <c r="G3315" s="112" t="b">
        <v>0</v>
      </c>
    </row>
    <row r="3316" spans="1:7" ht="15">
      <c r="A3316" s="112" t="s">
        <v>4262</v>
      </c>
      <c r="B3316" s="112">
        <v>2</v>
      </c>
      <c r="C3316" s="117">
        <v>0.0018084835520419478</v>
      </c>
      <c r="D3316" s="112" t="s">
        <v>3048</v>
      </c>
      <c r="E3316" s="112" t="b">
        <v>0</v>
      </c>
      <c r="F3316" s="112" t="b">
        <v>0</v>
      </c>
      <c r="G3316" s="112" t="b">
        <v>0</v>
      </c>
    </row>
    <row r="3317" spans="1:7" ht="15">
      <c r="A3317" s="112" t="s">
        <v>4264</v>
      </c>
      <c r="B3317" s="112">
        <v>2</v>
      </c>
      <c r="C3317" s="117">
        <v>0.0018084835520419478</v>
      </c>
      <c r="D3317" s="112" t="s">
        <v>3048</v>
      </c>
      <c r="E3317" s="112" t="b">
        <v>0</v>
      </c>
      <c r="F3317" s="112" t="b">
        <v>0</v>
      </c>
      <c r="G3317" s="112" t="b">
        <v>0</v>
      </c>
    </row>
    <row r="3318" spans="1:7" ht="15">
      <c r="A3318" s="112" t="s">
        <v>4265</v>
      </c>
      <c r="B3318" s="112">
        <v>2</v>
      </c>
      <c r="C3318" s="117">
        <v>0.0018084835520419478</v>
      </c>
      <c r="D3318" s="112" t="s">
        <v>3048</v>
      </c>
      <c r="E3318" s="112" t="b">
        <v>0</v>
      </c>
      <c r="F3318" s="112" t="b">
        <v>0</v>
      </c>
      <c r="G3318" s="112" t="b">
        <v>0</v>
      </c>
    </row>
    <row r="3319" spans="1:7" ht="15">
      <c r="A3319" s="112" t="s">
        <v>3800</v>
      </c>
      <c r="B3319" s="112">
        <v>2</v>
      </c>
      <c r="C3319" s="117">
        <v>0.0018084835520419478</v>
      </c>
      <c r="D3319" s="112" t="s">
        <v>3048</v>
      </c>
      <c r="E3319" s="112" t="b">
        <v>0</v>
      </c>
      <c r="F3319" s="112" t="b">
        <v>0</v>
      </c>
      <c r="G3319" s="112" t="b">
        <v>0</v>
      </c>
    </row>
    <row r="3320" spans="1:7" ht="15">
      <c r="A3320" s="112" t="s">
        <v>4266</v>
      </c>
      <c r="B3320" s="112">
        <v>2</v>
      </c>
      <c r="C3320" s="117">
        <v>0.0018084835520419478</v>
      </c>
      <c r="D3320" s="112" t="s">
        <v>3048</v>
      </c>
      <c r="E3320" s="112" t="b">
        <v>0</v>
      </c>
      <c r="F3320" s="112" t="b">
        <v>0</v>
      </c>
      <c r="G3320" s="112" t="b">
        <v>0</v>
      </c>
    </row>
    <row r="3321" spans="1:7" ht="15">
      <c r="A3321" s="112" t="s">
        <v>4267</v>
      </c>
      <c r="B3321" s="112">
        <v>2</v>
      </c>
      <c r="C3321" s="117">
        <v>0.0018084835520419478</v>
      </c>
      <c r="D3321" s="112" t="s">
        <v>3048</v>
      </c>
      <c r="E3321" s="112" t="b">
        <v>0</v>
      </c>
      <c r="F3321" s="112" t="b">
        <v>0</v>
      </c>
      <c r="G3321" s="112" t="b">
        <v>0</v>
      </c>
    </row>
    <row r="3322" spans="1:7" ht="15">
      <c r="A3322" s="112" t="s">
        <v>4268</v>
      </c>
      <c r="B3322" s="112">
        <v>2</v>
      </c>
      <c r="C3322" s="117">
        <v>0.0018084835520419478</v>
      </c>
      <c r="D3322" s="112" t="s">
        <v>3048</v>
      </c>
      <c r="E3322" s="112" t="b">
        <v>0</v>
      </c>
      <c r="F3322" s="112" t="b">
        <v>0</v>
      </c>
      <c r="G3322" s="112" t="b">
        <v>0</v>
      </c>
    </row>
    <row r="3323" spans="1:7" ht="15">
      <c r="A3323" s="112" t="s">
        <v>4269</v>
      </c>
      <c r="B3323" s="112">
        <v>2</v>
      </c>
      <c r="C3323" s="117">
        <v>0.0018084835520419478</v>
      </c>
      <c r="D3323" s="112" t="s">
        <v>3048</v>
      </c>
      <c r="E3323" s="112" t="b">
        <v>0</v>
      </c>
      <c r="F3323" s="112" t="b">
        <v>0</v>
      </c>
      <c r="G3323" s="112" t="b">
        <v>0</v>
      </c>
    </row>
    <row r="3324" spans="1:7" ht="15">
      <c r="A3324" s="112" t="s">
        <v>4270</v>
      </c>
      <c r="B3324" s="112">
        <v>2</v>
      </c>
      <c r="C3324" s="117">
        <v>0.0018084835520419478</v>
      </c>
      <c r="D3324" s="112" t="s">
        <v>3048</v>
      </c>
      <c r="E3324" s="112" t="b">
        <v>0</v>
      </c>
      <c r="F3324" s="112" t="b">
        <v>0</v>
      </c>
      <c r="G3324" s="112" t="b">
        <v>0</v>
      </c>
    </row>
    <row r="3325" spans="1:7" ht="15">
      <c r="A3325" s="112" t="s">
        <v>4271</v>
      </c>
      <c r="B3325" s="112">
        <v>2</v>
      </c>
      <c r="C3325" s="117">
        <v>0.0018084835520419478</v>
      </c>
      <c r="D3325" s="112" t="s">
        <v>3048</v>
      </c>
      <c r="E3325" s="112" t="b">
        <v>0</v>
      </c>
      <c r="F3325" s="112" t="b">
        <v>0</v>
      </c>
      <c r="G3325" s="112" t="b">
        <v>0</v>
      </c>
    </row>
    <row r="3326" spans="1:7" ht="15">
      <c r="A3326" s="112" t="s">
        <v>4272</v>
      </c>
      <c r="B3326" s="112">
        <v>2</v>
      </c>
      <c r="C3326" s="117">
        <v>0.0018084835520419478</v>
      </c>
      <c r="D3326" s="112" t="s">
        <v>3048</v>
      </c>
      <c r="E3326" s="112" t="b">
        <v>0</v>
      </c>
      <c r="F3326" s="112" t="b">
        <v>0</v>
      </c>
      <c r="G3326" s="112" t="b">
        <v>0</v>
      </c>
    </row>
    <row r="3327" spans="1:7" ht="15">
      <c r="A3327" s="112" t="s">
        <v>4273</v>
      </c>
      <c r="B3327" s="112">
        <v>2</v>
      </c>
      <c r="C3327" s="117">
        <v>0.0018084835520419478</v>
      </c>
      <c r="D3327" s="112" t="s">
        <v>3048</v>
      </c>
      <c r="E3327" s="112" t="b">
        <v>0</v>
      </c>
      <c r="F3327" s="112" t="b">
        <v>0</v>
      </c>
      <c r="G3327" s="112" t="b">
        <v>0</v>
      </c>
    </row>
    <row r="3328" spans="1:7" ht="15">
      <c r="A3328" s="112" t="s">
        <v>4274</v>
      </c>
      <c r="B3328" s="112">
        <v>2</v>
      </c>
      <c r="C3328" s="117">
        <v>0.0018084835520419478</v>
      </c>
      <c r="D3328" s="112" t="s">
        <v>3048</v>
      </c>
      <c r="E3328" s="112" t="b">
        <v>0</v>
      </c>
      <c r="F3328" s="112" t="b">
        <v>0</v>
      </c>
      <c r="G3328" s="112" t="b">
        <v>0</v>
      </c>
    </row>
    <row r="3329" spans="1:7" ht="15">
      <c r="A3329" s="112" t="s">
        <v>4275</v>
      </c>
      <c r="B3329" s="112">
        <v>2</v>
      </c>
      <c r="C3329" s="117">
        <v>0.0018084835520419478</v>
      </c>
      <c r="D3329" s="112" t="s">
        <v>3048</v>
      </c>
      <c r="E3329" s="112" t="b">
        <v>0</v>
      </c>
      <c r="F3329" s="112" t="b">
        <v>0</v>
      </c>
      <c r="G3329" s="112" t="b">
        <v>0</v>
      </c>
    </row>
    <row r="3330" spans="1:7" ht="15">
      <c r="A3330" s="112" t="s">
        <v>4276</v>
      </c>
      <c r="B3330" s="112">
        <v>2</v>
      </c>
      <c r="C3330" s="117">
        <v>0.0018084835520419478</v>
      </c>
      <c r="D3330" s="112" t="s">
        <v>3048</v>
      </c>
      <c r="E3330" s="112" t="b">
        <v>0</v>
      </c>
      <c r="F3330" s="112" t="b">
        <v>0</v>
      </c>
      <c r="G3330" s="112" t="b">
        <v>0</v>
      </c>
    </row>
    <row r="3331" spans="1:7" ht="15">
      <c r="A3331" s="112" t="s">
        <v>4277</v>
      </c>
      <c r="B3331" s="112">
        <v>2</v>
      </c>
      <c r="C3331" s="117">
        <v>0.0018084835520419478</v>
      </c>
      <c r="D3331" s="112" t="s">
        <v>3048</v>
      </c>
      <c r="E3331" s="112" t="b">
        <v>0</v>
      </c>
      <c r="F3331" s="112" t="b">
        <v>0</v>
      </c>
      <c r="G3331" s="112" t="b">
        <v>0</v>
      </c>
    </row>
    <row r="3332" spans="1:7" ht="15">
      <c r="A3332" s="112" t="s">
        <v>4278</v>
      </c>
      <c r="B3332" s="112">
        <v>2</v>
      </c>
      <c r="C3332" s="117">
        <v>0.0018084835520419478</v>
      </c>
      <c r="D3332" s="112" t="s">
        <v>3048</v>
      </c>
      <c r="E3332" s="112" t="b">
        <v>0</v>
      </c>
      <c r="F3332" s="112" t="b">
        <v>0</v>
      </c>
      <c r="G3332" s="112" t="b">
        <v>0</v>
      </c>
    </row>
    <row r="3333" spans="1:7" ht="15">
      <c r="A3333" s="112" t="s">
        <v>4279</v>
      </c>
      <c r="B3333" s="112">
        <v>2</v>
      </c>
      <c r="C3333" s="117">
        <v>0.0018084835520419478</v>
      </c>
      <c r="D3333" s="112" t="s">
        <v>3048</v>
      </c>
      <c r="E3333" s="112" t="b">
        <v>0</v>
      </c>
      <c r="F3333" s="112" t="b">
        <v>0</v>
      </c>
      <c r="G3333" s="112" t="b">
        <v>0</v>
      </c>
    </row>
    <row r="3334" spans="1:7" ht="15">
      <c r="A3334" s="112" t="s">
        <v>4280</v>
      </c>
      <c r="B3334" s="112">
        <v>2</v>
      </c>
      <c r="C3334" s="117">
        <v>0.0018084835520419478</v>
      </c>
      <c r="D3334" s="112" t="s">
        <v>3048</v>
      </c>
      <c r="E3334" s="112" t="b">
        <v>0</v>
      </c>
      <c r="F3334" s="112" t="b">
        <v>0</v>
      </c>
      <c r="G3334" s="112" t="b">
        <v>0</v>
      </c>
    </row>
    <row r="3335" spans="1:7" ht="15">
      <c r="A3335" s="112" t="s">
        <v>4281</v>
      </c>
      <c r="B3335" s="112">
        <v>2</v>
      </c>
      <c r="C3335" s="117">
        <v>0.0018084835520419478</v>
      </c>
      <c r="D3335" s="112" t="s">
        <v>3048</v>
      </c>
      <c r="E3335" s="112" t="b">
        <v>0</v>
      </c>
      <c r="F3335" s="112" t="b">
        <v>0</v>
      </c>
      <c r="G3335" s="112" t="b">
        <v>0</v>
      </c>
    </row>
    <row r="3336" spans="1:7" ht="15">
      <c r="A3336" s="112" t="s">
        <v>4282</v>
      </c>
      <c r="B3336" s="112">
        <v>2</v>
      </c>
      <c r="C3336" s="117">
        <v>0.0018084835520419478</v>
      </c>
      <c r="D3336" s="112" t="s">
        <v>3048</v>
      </c>
      <c r="E3336" s="112" t="b">
        <v>0</v>
      </c>
      <c r="F3336" s="112" t="b">
        <v>0</v>
      </c>
      <c r="G3336" s="112" t="b">
        <v>0</v>
      </c>
    </row>
    <row r="3337" spans="1:7" ht="15">
      <c r="A3337" s="112" t="s">
        <v>3176</v>
      </c>
      <c r="B3337" s="112">
        <v>2</v>
      </c>
      <c r="C3337" s="117">
        <v>0.0018084835520419478</v>
      </c>
      <c r="D3337" s="112" t="s">
        <v>3048</v>
      </c>
      <c r="E3337" s="112" t="b">
        <v>0</v>
      </c>
      <c r="F3337" s="112" t="b">
        <v>0</v>
      </c>
      <c r="G3337" s="112" t="b">
        <v>0</v>
      </c>
    </row>
    <row r="3338" spans="1:7" ht="15">
      <c r="A3338" s="112" t="s">
        <v>4605</v>
      </c>
      <c r="B3338" s="112">
        <v>2</v>
      </c>
      <c r="C3338" s="117">
        <v>0.0018084835520419478</v>
      </c>
      <c r="D3338" s="112" t="s">
        <v>3048</v>
      </c>
      <c r="E3338" s="112" t="b">
        <v>0</v>
      </c>
      <c r="F3338" s="112" t="b">
        <v>0</v>
      </c>
      <c r="G3338" s="112" t="b">
        <v>0</v>
      </c>
    </row>
    <row r="3339" spans="1:7" ht="15">
      <c r="A3339" s="112" t="s">
        <v>4606</v>
      </c>
      <c r="B3339" s="112">
        <v>2</v>
      </c>
      <c r="C3339" s="117">
        <v>0.0024781832086915164</v>
      </c>
      <c r="D3339" s="112" t="s">
        <v>3048</v>
      </c>
      <c r="E3339" s="112" t="b">
        <v>0</v>
      </c>
      <c r="F3339" s="112" t="b">
        <v>0</v>
      </c>
      <c r="G3339" s="112" t="b">
        <v>0</v>
      </c>
    </row>
    <row r="3340" spans="1:7" ht="15">
      <c r="A3340" s="112" t="s">
        <v>4607</v>
      </c>
      <c r="B3340" s="112">
        <v>2</v>
      </c>
      <c r="C3340" s="117">
        <v>0.0024781832086915164</v>
      </c>
      <c r="D3340" s="112" t="s">
        <v>3048</v>
      </c>
      <c r="E3340" s="112" t="b">
        <v>0</v>
      </c>
      <c r="F3340" s="112" t="b">
        <v>0</v>
      </c>
      <c r="G3340" s="112" t="b">
        <v>0</v>
      </c>
    </row>
    <row r="3341" spans="1:7" ht="15">
      <c r="A3341" s="112" t="s">
        <v>4608</v>
      </c>
      <c r="B3341" s="112">
        <v>2</v>
      </c>
      <c r="C3341" s="117">
        <v>0.0024781832086915164</v>
      </c>
      <c r="D3341" s="112" t="s">
        <v>3048</v>
      </c>
      <c r="E3341" s="112" t="b">
        <v>0</v>
      </c>
      <c r="F3341" s="112" t="b">
        <v>0</v>
      </c>
      <c r="G3341" s="112" t="b">
        <v>0</v>
      </c>
    </row>
    <row r="3342" spans="1:7" ht="15">
      <c r="A3342" s="112" t="s">
        <v>4609</v>
      </c>
      <c r="B3342" s="112">
        <v>2</v>
      </c>
      <c r="C3342" s="117">
        <v>0.0024781832086915164</v>
      </c>
      <c r="D3342" s="112" t="s">
        <v>3048</v>
      </c>
      <c r="E3342" s="112" t="b">
        <v>0</v>
      </c>
      <c r="F3342" s="112" t="b">
        <v>0</v>
      </c>
      <c r="G3342" s="112" t="b">
        <v>0</v>
      </c>
    </row>
    <row r="3343" spans="1:7" ht="15">
      <c r="A3343" s="112" t="s">
        <v>3507</v>
      </c>
      <c r="B3343" s="112">
        <v>2</v>
      </c>
      <c r="C3343" s="117">
        <v>0.0024781832086915164</v>
      </c>
      <c r="D3343" s="112" t="s">
        <v>3048</v>
      </c>
      <c r="E3343" s="112" t="b">
        <v>0</v>
      </c>
      <c r="F3343" s="112" t="b">
        <v>0</v>
      </c>
      <c r="G3343" s="112" t="b">
        <v>0</v>
      </c>
    </row>
    <row r="3344" spans="1:7" ht="15">
      <c r="A3344" s="112" t="s">
        <v>4613</v>
      </c>
      <c r="B3344" s="112">
        <v>2</v>
      </c>
      <c r="C3344" s="117">
        <v>0.0018084835520419478</v>
      </c>
      <c r="D3344" s="112" t="s">
        <v>3048</v>
      </c>
      <c r="E3344" s="112" t="b">
        <v>0</v>
      </c>
      <c r="F3344" s="112" t="b">
        <v>0</v>
      </c>
      <c r="G3344" s="112" t="b">
        <v>0</v>
      </c>
    </row>
    <row r="3345" spans="1:7" ht="15">
      <c r="A3345" s="112" t="s">
        <v>3465</v>
      </c>
      <c r="B3345" s="112">
        <v>2</v>
      </c>
      <c r="C3345" s="117">
        <v>0.0018084835520419478</v>
      </c>
      <c r="D3345" s="112" t="s">
        <v>3048</v>
      </c>
      <c r="E3345" s="112" t="b">
        <v>0</v>
      </c>
      <c r="F3345" s="112" t="b">
        <v>0</v>
      </c>
      <c r="G3345" s="112" t="b">
        <v>0</v>
      </c>
    </row>
    <row r="3346" spans="1:7" ht="15">
      <c r="A3346" s="112" t="s">
        <v>4616</v>
      </c>
      <c r="B3346" s="112">
        <v>2</v>
      </c>
      <c r="C3346" s="117">
        <v>0.0018084835520419478</v>
      </c>
      <c r="D3346" s="112" t="s">
        <v>3048</v>
      </c>
      <c r="E3346" s="112" t="b">
        <v>0</v>
      </c>
      <c r="F3346" s="112" t="b">
        <v>0</v>
      </c>
      <c r="G3346" s="112" t="b">
        <v>0</v>
      </c>
    </row>
    <row r="3347" spans="1:7" ht="15">
      <c r="A3347" s="112" t="s">
        <v>4528</v>
      </c>
      <c r="B3347" s="112">
        <v>2</v>
      </c>
      <c r="C3347" s="117">
        <v>0.0024781832086915164</v>
      </c>
      <c r="D3347" s="112" t="s">
        <v>3048</v>
      </c>
      <c r="E3347" s="112" t="b">
        <v>0</v>
      </c>
      <c r="F3347" s="112" t="b">
        <v>0</v>
      </c>
      <c r="G3347" s="112" t="b">
        <v>0</v>
      </c>
    </row>
    <row r="3348" spans="1:7" ht="15">
      <c r="A3348" s="112" t="s">
        <v>4529</v>
      </c>
      <c r="B3348" s="112">
        <v>2</v>
      </c>
      <c r="C3348" s="117">
        <v>0.0024781832086915164</v>
      </c>
      <c r="D3348" s="112" t="s">
        <v>3048</v>
      </c>
      <c r="E3348" s="112" t="b">
        <v>0</v>
      </c>
      <c r="F3348" s="112" t="b">
        <v>0</v>
      </c>
      <c r="G3348" s="112" t="b">
        <v>0</v>
      </c>
    </row>
    <row r="3349" spans="1:7" ht="15">
      <c r="A3349" s="112" t="s">
        <v>4530</v>
      </c>
      <c r="B3349" s="112">
        <v>2</v>
      </c>
      <c r="C3349" s="117">
        <v>0.0024781832086915164</v>
      </c>
      <c r="D3349" s="112" t="s">
        <v>3048</v>
      </c>
      <c r="E3349" s="112" t="b">
        <v>0</v>
      </c>
      <c r="F3349" s="112" t="b">
        <v>0</v>
      </c>
      <c r="G3349" s="112" t="b">
        <v>0</v>
      </c>
    </row>
    <row r="3350" spans="1:7" ht="15">
      <c r="A3350" s="112" t="s">
        <v>3593</v>
      </c>
      <c r="B3350" s="112">
        <v>2</v>
      </c>
      <c r="C3350" s="117">
        <v>0.0018084835520419478</v>
      </c>
      <c r="D3350" s="112" t="s">
        <v>3048</v>
      </c>
      <c r="E3350" s="112" t="b">
        <v>0</v>
      </c>
      <c r="F3350" s="112" t="b">
        <v>0</v>
      </c>
      <c r="G3350" s="112" t="b">
        <v>0</v>
      </c>
    </row>
    <row r="3351" spans="1:7" ht="15">
      <c r="A3351" s="112" t="s">
        <v>4531</v>
      </c>
      <c r="B3351" s="112">
        <v>2</v>
      </c>
      <c r="C3351" s="117">
        <v>0.0018084835520419478</v>
      </c>
      <c r="D3351" s="112" t="s">
        <v>3048</v>
      </c>
      <c r="E3351" s="112" t="b">
        <v>0</v>
      </c>
      <c r="F3351" s="112" t="b">
        <v>0</v>
      </c>
      <c r="G3351" s="112" t="b">
        <v>0</v>
      </c>
    </row>
    <row r="3352" spans="1:7" ht="15">
      <c r="A3352" s="112" t="s">
        <v>3392</v>
      </c>
      <c r="B3352" s="112">
        <v>2</v>
      </c>
      <c r="C3352" s="117">
        <v>0.0018084835520419478</v>
      </c>
      <c r="D3352" s="112" t="s">
        <v>3048</v>
      </c>
      <c r="E3352" s="112" t="b">
        <v>0</v>
      </c>
      <c r="F3352" s="112" t="b">
        <v>0</v>
      </c>
      <c r="G3352" s="112" t="b">
        <v>0</v>
      </c>
    </row>
    <row r="3353" spans="1:7" ht="15">
      <c r="A3353" s="112" t="s">
        <v>3530</v>
      </c>
      <c r="B3353" s="112">
        <v>2</v>
      </c>
      <c r="C3353" s="117">
        <v>0.0018084835520419478</v>
      </c>
      <c r="D3353" s="112" t="s">
        <v>3048</v>
      </c>
      <c r="E3353" s="112" t="b">
        <v>0</v>
      </c>
      <c r="F3353" s="112" t="b">
        <v>0</v>
      </c>
      <c r="G3353" s="112" t="b">
        <v>0</v>
      </c>
    </row>
    <row r="3354" spans="1:7" ht="15">
      <c r="A3354" s="112" t="s">
        <v>3624</v>
      </c>
      <c r="B3354" s="112">
        <v>2</v>
      </c>
      <c r="C3354" s="117">
        <v>0.0024781832086915164</v>
      </c>
      <c r="D3354" s="112" t="s">
        <v>3048</v>
      </c>
      <c r="E3354" s="112" t="b">
        <v>0</v>
      </c>
      <c r="F3354" s="112" t="b">
        <v>0</v>
      </c>
      <c r="G3354" s="112" t="b">
        <v>0</v>
      </c>
    </row>
    <row r="3355" spans="1:7" ht="15">
      <c r="A3355" s="112" t="s">
        <v>3137</v>
      </c>
      <c r="B3355" s="112">
        <v>2</v>
      </c>
      <c r="C3355" s="117">
        <v>0.0024781832086915164</v>
      </c>
      <c r="D3355" s="112" t="s">
        <v>3048</v>
      </c>
      <c r="E3355" s="112" t="b">
        <v>0</v>
      </c>
      <c r="F3355" s="112" t="b">
        <v>1</v>
      </c>
      <c r="G3355" s="112" t="b">
        <v>0</v>
      </c>
    </row>
    <row r="3356" spans="1:7" ht="15">
      <c r="A3356" s="112" t="s">
        <v>3570</v>
      </c>
      <c r="B3356" s="112">
        <v>2</v>
      </c>
      <c r="C3356" s="117">
        <v>0.0018084835520419478</v>
      </c>
      <c r="D3356" s="112" t="s">
        <v>3048</v>
      </c>
      <c r="E3356" s="112" t="b">
        <v>0</v>
      </c>
      <c r="F3356" s="112" t="b">
        <v>0</v>
      </c>
      <c r="G3356" s="112" t="b">
        <v>0</v>
      </c>
    </row>
    <row r="3357" spans="1:7" ht="15">
      <c r="A3357" s="112" t="s">
        <v>4534</v>
      </c>
      <c r="B3357" s="112">
        <v>2</v>
      </c>
      <c r="C3357" s="117">
        <v>0.0024781832086915164</v>
      </c>
      <c r="D3357" s="112" t="s">
        <v>3048</v>
      </c>
      <c r="E3357" s="112" t="b">
        <v>0</v>
      </c>
      <c r="F3357" s="112" t="b">
        <v>0</v>
      </c>
      <c r="G3357" s="112" t="b">
        <v>0</v>
      </c>
    </row>
    <row r="3358" spans="1:7" ht="15">
      <c r="A3358" s="112" t="s">
        <v>4535</v>
      </c>
      <c r="B3358" s="112">
        <v>2</v>
      </c>
      <c r="C3358" s="117">
        <v>0.0024781832086915164</v>
      </c>
      <c r="D3358" s="112" t="s">
        <v>3048</v>
      </c>
      <c r="E3358" s="112" t="b">
        <v>0</v>
      </c>
      <c r="F3358" s="112" t="b">
        <v>0</v>
      </c>
      <c r="G3358" s="112" t="b">
        <v>0</v>
      </c>
    </row>
    <row r="3359" spans="1:7" ht="15">
      <c r="A3359" s="112" t="s">
        <v>3260</v>
      </c>
      <c r="B3359" s="112">
        <v>2</v>
      </c>
      <c r="C3359" s="117">
        <v>0.0024781832086915164</v>
      </c>
      <c r="D3359" s="112" t="s">
        <v>3048</v>
      </c>
      <c r="E3359" s="112" t="b">
        <v>0</v>
      </c>
      <c r="F3359" s="112" t="b">
        <v>0</v>
      </c>
      <c r="G3359" s="112" t="b">
        <v>0</v>
      </c>
    </row>
    <row r="3360" spans="1:7" ht="15">
      <c r="A3360" s="112" t="s">
        <v>4536</v>
      </c>
      <c r="B3360" s="112">
        <v>2</v>
      </c>
      <c r="C3360" s="117">
        <v>0.0024781832086915164</v>
      </c>
      <c r="D3360" s="112" t="s">
        <v>3048</v>
      </c>
      <c r="E3360" s="112" t="b">
        <v>0</v>
      </c>
      <c r="F3360" s="112" t="b">
        <v>0</v>
      </c>
      <c r="G3360" s="112" t="b">
        <v>0</v>
      </c>
    </row>
    <row r="3361" spans="1:7" ht="15">
      <c r="A3361" s="112" t="s">
        <v>3178</v>
      </c>
      <c r="B3361" s="112">
        <v>2</v>
      </c>
      <c r="C3361" s="117">
        <v>0.0024781832086915164</v>
      </c>
      <c r="D3361" s="112" t="s">
        <v>3048</v>
      </c>
      <c r="E3361" s="112" t="b">
        <v>1</v>
      </c>
      <c r="F3361" s="112" t="b">
        <v>0</v>
      </c>
      <c r="G3361" s="112" t="b">
        <v>0</v>
      </c>
    </row>
    <row r="3362" spans="1:7" ht="15">
      <c r="A3362" s="112" t="s">
        <v>3146</v>
      </c>
      <c r="B3362" s="112">
        <v>2</v>
      </c>
      <c r="C3362" s="117">
        <v>0.0018084835520419478</v>
      </c>
      <c r="D3362" s="112" t="s">
        <v>3048</v>
      </c>
      <c r="E3362" s="112" t="b">
        <v>0</v>
      </c>
      <c r="F3362" s="112" t="b">
        <v>0</v>
      </c>
      <c r="G3362" s="112" t="b">
        <v>0</v>
      </c>
    </row>
    <row r="3363" spans="1:7" ht="15">
      <c r="A3363" s="112" t="s">
        <v>4539</v>
      </c>
      <c r="B3363" s="112">
        <v>2</v>
      </c>
      <c r="C3363" s="117">
        <v>0.0024781832086915164</v>
      </c>
      <c r="D3363" s="112" t="s">
        <v>3048</v>
      </c>
      <c r="E3363" s="112" t="b">
        <v>0</v>
      </c>
      <c r="F3363" s="112" t="b">
        <v>0</v>
      </c>
      <c r="G3363" s="112" t="b">
        <v>0</v>
      </c>
    </row>
    <row r="3364" spans="1:7" ht="15">
      <c r="A3364" s="112" t="s">
        <v>4540</v>
      </c>
      <c r="B3364" s="112">
        <v>2</v>
      </c>
      <c r="C3364" s="117">
        <v>0.0024781832086915164</v>
      </c>
      <c r="D3364" s="112" t="s">
        <v>3048</v>
      </c>
      <c r="E3364" s="112" t="b">
        <v>0</v>
      </c>
      <c r="F3364" s="112" t="b">
        <v>0</v>
      </c>
      <c r="G3364" s="112" t="b">
        <v>0</v>
      </c>
    </row>
    <row r="3365" spans="1:7" ht="15">
      <c r="A3365" s="112" t="s">
        <v>4541</v>
      </c>
      <c r="B3365" s="112">
        <v>2</v>
      </c>
      <c r="C3365" s="117">
        <v>0.0024781832086915164</v>
      </c>
      <c r="D3365" s="112" t="s">
        <v>3048</v>
      </c>
      <c r="E3365" s="112" t="b">
        <v>0</v>
      </c>
      <c r="F3365" s="112" t="b">
        <v>0</v>
      </c>
      <c r="G3365" s="112" t="b">
        <v>0</v>
      </c>
    </row>
    <row r="3366" spans="1:7" ht="15">
      <c r="A3366" s="112" t="s">
        <v>3248</v>
      </c>
      <c r="B3366" s="112">
        <v>2</v>
      </c>
      <c r="C3366" s="117">
        <v>0.0024781832086915164</v>
      </c>
      <c r="D3366" s="112" t="s">
        <v>3048</v>
      </c>
      <c r="E3366" s="112" t="b">
        <v>0</v>
      </c>
      <c r="F3366" s="112" t="b">
        <v>0</v>
      </c>
      <c r="G3366" s="112" t="b">
        <v>0</v>
      </c>
    </row>
    <row r="3367" spans="1:7" ht="15">
      <c r="A3367" s="112" t="s">
        <v>4622</v>
      </c>
      <c r="B3367" s="112">
        <v>2</v>
      </c>
      <c r="C3367" s="117">
        <v>0.0018084835520419478</v>
      </c>
      <c r="D3367" s="112" t="s">
        <v>3048</v>
      </c>
      <c r="E3367" s="112" t="b">
        <v>0</v>
      </c>
      <c r="F3367" s="112" t="b">
        <v>0</v>
      </c>
      <c r="G3367" s="112" t="b">
        <v>0</v>
      </c>
    </row>
    <row r="3368" spans="1:7" ht="15">
      <c r="A3368" s="112" t="s">
        <v>4631</v>
      </c>
      <c r="B3368" s="112">
        <v>2</v>
      </c>
      <c r="C3368" s="117">
        <v>0.0024781832086915164</v>
      </c>
      <c r="D3368" s="112" t="s">
        <v>3048</v>
      </c>
      <c r="E3368" s="112" t="b">
        <v>0</v>
      </c>
      <c r="F3368" s="112" t="b">
        <v>0</v>
      </c>
      <c r="G3368" s="112" t="b">
        <v>0</v>
      </c>
    </row>
    <row r="3369" spans="1:7" ht="15">
      <c r="A3369" s="112" t="s">
        <v>4623</v>
      </c>
      <c r="B3369" s="112">
        <v>2</v>
      </c>
      <c r="C3369" s="117">
        <v>0.0018084835520419478</v>
      </c>
      <c r="D3369" s="112" t="s">
        <v>3048</v>
      </c>
      <c r="E3369" s="112" t="b">
        <v>0</v>
      </c>
      <c r="F3369" s="112" t="b">
        <v>0</v>
      </c>
      <c r="G3369" s="112" t="b">
        <v>0</v>
      </c>
    </row>
    <row r="3370" spans="1:7" ht="15">
      <c r="A3370" s="112" t="s">
        <v>4624</v>
      </c>
      <c r="B3370" s="112">
        <v>2</v>
      </c>
      <c r="C3370" s="117">
        <v>0.0018084835520419478</v>
      </c>
      <c r="D3370" s="112" t="s">
        <v>3048</v>
      </c>
      <c r="E3370" s="112" t="b">
        <v>0</v>
      </c>
      <c r="F3370" s="112" t="b">
        <v>0</v>
      </c>
      <c r="G3370" s="112" t="b">
        <v>0</v>
      </c>
    </row>
    <row r="3371" spans="1:7" ht="15">
      <c r="A3371" s="112" t="s">
        <v>4625</v>
      </c>
      <c r="B3371" s="112">
        <v>2</v>
      </c>
      <c r="C3371" s="117">
        <v>0.0018084835520419478</v>
      </c>
      <c r="D3371" s="112" t="s">
        <v>3048</v>
      </c>
      <c r="E3371" s="112" t="b">
        <v>0</v>
      </c>
      <c r="F3371" s="112" t="b">
        <v>0</v>
      </c>
      <c r="G3371" s="112" t="b">
        <v>0</v>
      </c>
    </row>
    <row r="3372" spans="1:7" ht="15">
      <c r="A3372" s="112" t="s">
        <v>3175</v>
      </c>
      <c r="B3372" s="112">
        <v>2</v>
      </c>
      <c r="C3372" s="117">
        <v>0.0018084835520419478</v>
      </c>
      <c r="D3372" s="112" t="s">
        <v>3048</v>
      </c>
      <c r="E3372" s="112" t="b">
        <v>0</v>
      </c>
      <c r="F3372" s="112" t="b">
        <v>0</v>
      </c>
      <c r="G3372" s="112" t="b">
        <v>0</v>
      </c>
    </row>
    <row r="3373" spans="1:7" ht="15">
      <c r="A3373" s="112" t="s">
        <v>4626</v>
      </c>
      <c r="B3373" s="112">
        <v>2</v>
      </c>
      <c r="C3373" s="117">
        <v>0.0018084835520419478</v>
      </c>
      <c r="D3373" s="112" t="s">
        <v>3048</v>
      </c>
      <c r="E3373" s="112" t="b">
        <v>0</v>
      </c>
      <c r="F3373" s="112" t="b">
        <v>0</v>
      </c>
      <c r="G3373" s="112" t="b">
        <v>0</v>
      </c>
    </row>
    <row r="3374" spans="1:7" ht="15">
      <c r="A3374" s="112" t="s">
        <v>3568</v>
      </c>
      <c r="B3374" s="112">
        <v>2</v>
      </c>
      <c r="C3374" s="117">
        <v>0.0018084835520419478</v>
      </c>
      <c r="D3374" s="112" t="s">
        <v>3048</v>
      </c>
      <c r="E3374" s="112" t="b">
        <v>0</v>
      </c>
      <c r="F3374" s="112" t="b">
        <v>0</v>
      </c>
      <c r="G3374" s="112" t="b">
        <v>0</v>
      </c>
    </row>
    <row r="3375" spans="1:7" ht="15">
      <c r="A3375" s="112" t="s">
        <v>3774</v>
      </c>
      <c r="B3375" s="112">
        <v>2</v>
      </c>
      <c r="C3375" s="117">
        <v>0.0018084835520419478</v>
      </c>
      <c r="D3375" s="112" t="s">
        <v>3048</v>
      </c>
      <c r="E3375" s="112" t="b">
        <v>0</v>
      </c>
      <c r="F3375" s="112" t="b">
        <v>0</v>
      </c>
      <c r="G3375" s="112" t="b">
        <v>0</v>
      </c>
    </row>
    <row r="3376" spans="1:7" ht="15">
      <c r="A3376" s="112" t="s">
        <v>4628</v>
      </c>
      <c r="B3376" s="112">
        <v>2</v>
      </c>
      <c r="C3376" s="117">
        <v>0.0018084835520419478</v>
      </c>
      <c r="D3376" s="112" t="s">
        <v>3048</v>
      </c>
      <c r="E3376" s="112" t="b">
        <v>0</v>
      </c>
      <c r="F3376" s="112" t="b">
        <v>0</v>
      </c>
      <c r="G3376" s="112" t="b">
        <v>0</v>
      </c>
    </row>
    <row r="3377" spans="1:7" ht="15">
      <c r="A3377" s="112" t="s">
        <v>3735</v>
      </c>
      <c r="B3377" s="112">
        <v>2</v>
      </c>
      <c r="C3377" s="117">
        <v>0.0018084835520419478</v>
      </c>
      <c r="D3377" s="112" t="s">
        <v>3048</v>
      </c>
      <c r="E3377" s="112" t="b">
        <v>0</v>
      </c>
      <c r="F3377" s="112" t="b">
        <v>0</v>
      </c>
      <c r="G3377" s="112" t="b">
        <v>0</v>
      </c>
    </row>
    <row r="3378" spans="1:7" ht="15">
      <c r="A3378" s="112" t="s">
        <v>4634</v>
      </c>
      <c r="B3378" s="112">
        <v>2</v>
      </c>
      <c r="C3378" s="117">
        <v>0.0024781832086915164</v>
      </c>
      <c r="D3378" s="112" t="s">
        <v>3048</v>
      </c>
      <c r="E3378" s="112" t="b">
        <v>0</v>
      </c>
      <c r="F3378" s="112" t="b">
        <v>0</v>
      </c>
      <c r="G3378" s="112" t="b">
        <v>0</v>
      </c>
    </row>
    <row r="3379" spans="1:7" ht="15">
      <c r="A3379" s="112" t="s">
        <v>3125</v>
      </c>
      <c r="B3379" s="112">
        <v>2</v>
      </c>
      <c r="C3379" s="117">
        <v>0.0018084835520419478</v>
      </c>
      <c r="D3379" s="112" t="s">
        <v>3048</v>
      </c>
      <c r="E3379" s="112" t="b">
        <v>0</v>
      </c>
      <c r="F3379" s="112" t="b">
        <v>0</v>
      </c>
      <c r="G3379" s="112" t="b">
        <v>0</v>
      </c>
    </row>
    <row r="3380" spans="1:7" ht="15">
      <c r="A3380" s="112" t="s">
        <v>3761</v>
      </c>
      <c r="B3380" s="112">
        <v>2</v>
      </c>
      <c r="C3380" s="117">
        <v>0.0018084835520419478</v>
      </c>
      <c r="D3380" s="112" t="s">
        <v>3048</v>
      </c>
      <c r="E3380" s="112" t="b">
        <v>0</v>
      </c>
      <c r="F3380" s="112" t="b">
        <v>0</v>
      </c>
      <c r="G3380" s="112" t="b">
        <v>0</v>
      </c>
    </row>
    <row r="3381" spans="1:7" ht="15">
      <c r="A3381" s="112" t="s">
        <v>4618</v>
      </c>
      <c r="B3381" s="112">
        <v>2</v>
      </c>
      <c r="C3381" s="117">
        <v>0.0024781832086915164</v>
      </c>
      <c r="D3381" s="112" t="s">
        <v>3048</v>
      </c>
      <c r="E3381" s="112" t="b">
        <v>0</v>
      </c>
      <c r="F3381" s="112" t="b">
        <v>0</v>
      </c>
      <c r="G3381" s="112" t="b">
        <v>0</v>
      </c>
    </row>
    <row r="3382" spans="1:7" ht="15">
      <c r="A3382" s="112" t="s">
        <v>4619</v>
      </c>
      <c r="B3382" s="112">
        <v>2</v>
      </c>
      <c r="C3382" s="117">
        <v>0.0024781832086915164</v>
      </c>
      <c r="D3382" s="112" t="s">
        <v>3048</v>
      </c>
      <c r="E3382" s="112" t="b">
        <v>0</v>
      </c>
      <c r="F3382" s="112" t="b">
        <v>0</v>
      </c>
      <c r="G3382" s="112" t="b">
        <v>0</v>
      </c>
    </row>
    <row r="3383" spans="1:7" ht="15">
      <c r="A3383" s="112" t="s">
        <v>4627</v>
      </c>
      <c r="B3383" s="112">
        <v>2</v>
      </c>
      <c r="C3383" s="117">
        <v>0.0024781832086915164</v>
      </c>
      <c r="D3383" s="112" t="s">
        <v>3048</v>
      </c>
      <c r="E3383" s="112" t="b">
        <v>0</v>
      </c>
      <c r="F3383" s="112" t="b">
        <v>0</v>
      </c>
      <c r="G3383" s="112" t="b">
        <v>0</v>
      </c>
    </row>
    <row r="3384" spans="1:7" ht="15">
      <c r="A3384" s="112" t="s">
        <v>4542</v>
      </c>
      <c r="B3384" s="112">
        <v>2</v>
      </c>
      <c r="C3384" s="117">
        <v>0.0024781832086915164</v>
      </c>
      <c r="D3384" s="112" t="s">
        <v>3048</v>
      </c>
      <c r="E3384" s="112" t="b">
        <v>0</v>
      </c>
      <c r="F3384" s="112" t="b">
        <v>0</v>
      </c>
      <c r="G3384" s="112" t="b">
        <v>0</v>
      </c>
    </row>
    <row r="3385" spans="1:7" ht="15">
      <c r="A3385" s="112" t="s">
        <v>4357</v>
      </c>
      <c r="B3385" s="112">
        <v>2</v>
      </c>
      <c r="C3385" s="117">
        <v>0.0024781832086915164</v>
      </c>
      <c r="D3385" s="112" t="s">
        <v>3048</v>
      </c>
      <c r="E3385" s="112" t="b">
        <v>0</v>
      </c>
      <c r="F3385" s="112" t="b">
        <v>0</v>
      </c>
      <c r="G3385" s="112" t="b">
        <v>0</v>
      </c>
    </row>
    <row r="3386" spans="1:7" ht="15">
      <c r="A3386" s="112" t="s">
        <v>3883</v>
      </c>
      <c r="B3386" s="112">
        <v>2</v>
      </c>
      <c r="C3386" s="117">
        <v>0.0024781832086915164</v>
      </c>
      <c r="D3386" s="112" t="s">
        <v>3048</v>
      </c>
      <c r="E3386" s="112" t="b">
        <v>0</v>
      </c>
      <c r="F3386" s="112" t="b">
        <v>0</v>
      </c>
      <c r="G3386" s="112" t="b">
        <v>0</v>
      </c>
    </row>
    <row r="3387" spans="1:7" ht="15">
      <c r="A3387" s="112" t="s">
        <v>3680</v>
      </c>
      <c r="B3387" s="112">
        <v>2</v>
      </c>
      <c r="C3387" s="117">
        <v>0.0024781832086915164</v>
      </c>
      <c r="D3387" s="112" t="s">
        <v>3048</v>
      </c>
      <c r="E3387" s="112" t="b">
        <v>0</v>
      </c>
      <c r="F3387" s="112" t="b">
        <v>0</v>
      </c>
      <c r="G3387" s="112" t="b">
        <v>0</v>
      </c>
    </row>
    <row r="3388" spans="1:7" ht="15">
      <c r="A3388" s="112" t="s">
        <v>3097</v>
      </c>
      <c r="B3388" s="112">
        <v>18</v>
      </c>
      <c r="C3388" s="117">
        <v>0.018474978088176712</v>
      </c>
      <c r="D3388" s="112" t="s">
        <v>3049</v>
      </c>
      <c r="E3388" s="112" t="b">
        <v>0</v>
      </c>
      <c r="F3388" s="112" t="b">
        <v>0</v>
      </c>
      <c r="G3388" s="112" t="b">
        <v>0</v>
      </c>
    </row>
    <row r="3389" spans="1:7" ht="15">
      <c r="A3389" s="112" t="s">
        <v>3081</v>
      </c>
      <c r="B3389" s="112">
        <v>18</v>
      </c>
      <c r="C3389" s="117">
        <v>0.0025614981411821083</v>
      </c>
      <c r="D3389" s="112" t="s">
        <v>3049</v>
      </c>
      <c r="E3389" s="112" t="b">
        <v>0</v>
      </c>
      <c r="F3389" s="112" t="b">
        <v>0</v>
      </c>
      <c r="G3389" s="112" t="b">
        <v>0</v>
      </c>
    </row>
    <row r="3390" spans="1:7" ht="15">
      <c r="A3390" s="112" t="s">
        <v>3080</v>
      </c>
      <c r="B3390" s="112">
        <v>16</v>
      </c>
      <c r="C3390" s="117">
        <v>0.00934954499082614</v>
      </c>
      <c r="D3390" s="112" t="s">
        <v>3049</v>
      </c>
      <c r="E3390" s="112" t="b">
        <v>0</v>
      </c>
      <c r="F3390" s="112" t="b">
        <v>0</v>
      </c>
      <c r="G3390" s="112" t="b">
        <v>0</v>
      </c>
    </row>
    <row r="3391" spans="1:7" ht="15">
      <c r="A3391" s="112" t="s">
        <v>3079</v>
      </c>
      <c r="B3391" s="112">
        <v>14</v>
      </c>
      <c r="C3391" s="117">
        <v>0.0009406826253295918</v>
      </c>
      <c r="D3391" s="112" t="s">
        <v>3049</v>
      </c>
      <c r="E3391" s="112" t="b">
        <v>0</v>
      </c>
      <c r="F3391" s="112" t="b">
        <v>0</v>
      </c>
      <c r="G3391" s="112" t="b">
        <v>0</v>
      </c>
    </row>
    <row r="3392" spans="1:7" ht="15">
      <c r="A3392" s="112" t="s">
        <v>3235</v>
      </c>
      <c r="B3392" s="112">
        <v>12</v>
      </c>
      <c r="C3392" s="117">
        <v>0.012316652058784475</v>
      </c>
      <c r="D3392" s="112" t="s">
        <v>3049</v>
      </c>
      <c r="E3392" s="112" t="b">
        <v>0</v>
      </c>
      <c r="F3392" s="112" t="b">
        <v>0</v>
      </c>
      <c r="G3392" s="112" t="b">
        <v>0</v>
      </c>
    </row>
    <row r="3393" spans="1:7" ht="15">
      <c r="A3393" s="112" t="s">
        <v>3078</v>
      </c>
      <c r="B3393" s="112">
        <v>11</v>
      </c>
      <c r="C3393" s="117">
        <v>0.0015653599751668439</v>
      </c>
      <c r="D3393" s="112" t="s">
        <v>3049</v>
      </c>
      <c r="E3393" s="112" t="b">
        <v>1</v>
      </c>
      <c r="F3393" s="112" t="b">
        <v>0</v>
      </c>
      <c r="G3393" s="112" t="b">
        <v>0</v>
      </c>
    </row>
    <row r="3394" spans="1:7" ht="15">
      <c r="A3394" s="112" t="s">
        <v>3096</v>
      </c>
      <c r="B3394" s="112">
        <v>10</v>
      </c>
      <c r="C3394" s="117">
        <v>0.007678101986495413</v>
      </c>
      <c r="D3394" s="112" t="s">
        <v>3049</v>
      </c>
      <c r="E3394" s="112" t="b">
        <v>0</v>
      </c>
      <c r="F3394" s="112" t="b">
        <v>0</v>
      </c>
      <c r="G3394" s="112" t="b">
        <v>0</v>
      </c>
    </row>
    <row r="3395" spans="1:7" ht="15">
      <c r="A3395" s="112" t="s">
        <v>3091</v>
      </c>
      <c r="B3395" s="112">
        <v>10</v>
      </c>
      <c r="C3395" s="117">
        <v>0.0022746249630799294</v>
      </c>
      <c r="D3395" s="112" t="s">
        <v>3049</v>
      </c>
      <c r="E3395" s="112" t="b">
        <v>0</v>
      </c>
      <c r="F3395" s="112" t="b">
        <v>0</v>
      </c>
      <c r="G3395" s="112" t="b">
        <v>0</v>
      </c>
    </row>
    <row r="3396" spans="1:7" ht="15">
      <c r="A3396" s="112" t="s">
        <v>3085</v>
      </c>
      <c r="B3396" s="112">
        <v>10</v>
      </c>
      <c r="C3396" s="117">
        <v>0.001423054522878949</v>
      </c>
      <c r="D3396" s="112" t="s">
        <v>3049</v>
      </c>
      <c r="E3396" s="112" t="b">
        <v>0</v>
      </c>
      <c r="F3396" s="112" t="b">
        <v>0</v>
      </c>
      <c r="G3396" s="112" t="b">
        <v>0</v>
      </c>
    </row>
    <row r="3397" spans="1:7" ht="15">
      <c r="A3397" s="112" t="s">
        <v>3087</v>
      </c>
      <c r="B3397" s="112">
        <v>10</v>
      </c>
      <c r="C3397" s="117">
        <v>0.001423054522878949</v>
      </c>
      <c r="D3397" s="112" t="s">
        <v>3049</v>
      </c>
      <c r="E3397" s="112" t="b">
        <v>0</v>
      </c>
      <c r="F3397" s="112" t="b">
        <v>0</v>
      </c>
      <c r="G3397" s="112" t="b">
        <v>0</v>
      </c>
    </row>
    <row r="3398" spans="1:7" ht="15">
      <c r="A3398" s="112" t="s">
        <v>3083</v>
      </c>
      <c r="B3398" s="112">
        <v>10</v>
      </c>
      <c r="C3398" s="117">
        <v>0.014684287812041116</v>
      </c>
      <c r="D3398" s="112" t="s">
        <v>3049</v>
      </c>
      <c r="E3398" s="112" t="b">
        <v>0</v>
      </c>
      <c r="F3398" s="112" t="b">
        <v>0</v>
      </c>
      <c r="G3398" s="112" t="b">
        <v>0</v>
      </c>
    </row>
    <row r="3399" spans="1:7" ht="15">
      <c r="A3399" s="112" t="s">
        <v>3090</v>
      </c>
      <c r="B3399" s="112">
        <v>9</v>
      </c>
      <c r="C3399" s="117">
        <v>0.0020471624667719366</v>
      </c>
      <c r="D3399" s="112" t="s">
        <v>3049</v>
      </c>
      <c r="E3399" s="112" t="b">
        <v>0</v>
      </c>
      <c r="F3399" s="112" t="b">
        <v>0</v>
      </c>
      <c r="G3399" s="112" t="b">
        <v>0</v>
      </c>
    </row>
    <row r="3400" spans="1:7" ht="15">
      <c r="A3400" s="112" t="s">
        <v>3084</v>
      </c>
      <c r="B3400" s="112">
        <v>9</v>
      </c>
      <c r="C3400" s="117">
        <v>0.009237489044088356</v>
      </c>
      <c r="D3400" s="112" t="s">
        <v>3049</v>
      </c>
      <c r="E3400" s="112" t="b">
        <v>0</v>
      </c>
      <c r="F3400" s="112" t="b">
        <v>0</v>
      </c>
      <c r="G3400" s="112" t="b">
        <v>0</v>
      </c>
    </row>
    <row r="3401" spans="1:7" ht="15">
      <c r="A3401" s="112" t="s">
        <v>3086</v>
      </c>
      <c r="B3401" s="112">
        <v>7</v>
      </c>
      <c r="C3401" s="117">
        <v>0.0022803836230756163</v>
      </c>
      <c r="D3401" s="112" t="s">
        <v>3049</v>
      </c>
      <c r="E3401" s="112" t="b">
        <v>0</v>
      </c>
      <c r="F3401" s="112" t="b">
        <v>0</v>
      </c>
      <c r="G3401" s="112" t="b">
        <v>0</v>
      </c>
    </row>
    <row r="3402" spans="1:7" ht="15">
      <c r="A3402" s="112" t="s">
        <v>3126</v>
      </c>
      <c r="B3402" s="112">
        <v>7</v>
      </c>
      <c r="C3402" s="117">
        <v>0.010279001468428781</v>
      </c>
      <c r="D3402" s="112" t="s">
        <v>3049</v>
      </c>
      <c r="E3402" s="112" t="b">
        <v>0</v>
      </c>
      <c r="F3402" s="112" t="b">
        <v>0</v>
      </c>
      <c r="G3402" s="112" t="b">
        <v>0</v>
      </c>
    </row>
    <row r="3403" spans="1:7" ht="15">
      <c r="A3403" s="112" t="s">
        <v>3098</v>
      </c>
      <c r="B3403" s="112">
        <v>7</v>
      </c>
      <c r="C3403" s="117">
        <v>0.010279001468428781</v>
      </c>
      <c r="D3403" s="112" t="s">
        <v>3049</v>
      </c>
      <c r="E3403" s="112" t="b">
        <v>0</v>
      </c>
      <c r="F3403" s="112" t="b">
        <v>0</v>
      </c>
      <c r="G3403" s="112" t="b">
        <v>0</v>
      </c>
    </row>
    <row r="3404" spans="1:7" ht="15">
      <c r="A3404" s="112" t="s">
        <v>3095</v>
      </c>
      <c r="B3404" s="112">
        <v>6</v>
      </c>
      <c r="C3404" s="117">
        <v>0.0026522466578324335</v>
      </c>
      <c r="D3404" s="112" t="s">
        <v>3049</v>
      </c>
      <c r="E3404" s="112" t="b">
        <v>0</v>
      </c>
      <c r="F3404" s="112" t="b">
        <v>0</v>
      </c>
      <c r="G3404" s="112" t="b">
        <v>0</v>
      </c>
    </row>
    <row r="3405" spans="1:7" ht="15">
      <c r="A3405" s="112" t="s">
        <v>3107</v>
      </c>
      <c r="B3405" s="112">
        <v>6</v>
      </c>
      <c r="C3405" s="117">
        <v>0.003506079371559803</v>
      </c>
      <c r="D3405" s="112" t="s">
        <v>3049</v>
      </c>
      <c r="E3405" s="112" t="b">
        <v>0</v>
      </c>
      <c r="F3405" s="112" t="b">
        <v>0</v>
      </c>
      <c r="G3405" s="112" t="b">
        <v>0</v>
      </c>
    </row>
    <row r="3406" spans="1:7" ht="15">
      <c r="A3406" s="112" t="s">
        <v>3108</v>
      </c>
      <c r="B3406" s="112">
        <v>6</v>
      </c>
      <c r="C3406" s="117">
        <v>0.0019546145340648144</v>
      </c>
      <c r="D3406" s="112" t="s">
        <v>3049</v>
      </c>
      <c r="E3406" s="112" t="b">
        <v>0</v>
      </c>
      <c r="F3406" s="112" t="b">
        <v>0</v>
      </c>
      <c r="G3406" s="112" t="b">
        <v>0</v>
      </c>
    </row>
    <row r="3407" spans="1:7" ht="15">
      <c r="A3407" s="112" t="s">
        <v>3088</v>
      </c>
      <c r="B3407" s="112">
        <v>6</v>
      </c>
      <c r="C3407" s="117">
        <v>0.003506079371559803</v>
      </c>
      <c r="D3407" s="112" t="s">
        <v>3049</v>
      </c>
      <c r="E3407" s="112" t="b">
        <v>0</v>
      </c>
      <c r="F3407" s="112" t="b">
        <v>0</v>
      </c>
      <c r="G3407" s="112" t="b">
        <v>0</v>
      </c>
    </row>
    <row r="3408" spans="1:7" ht="15">
      <c r="A3408" s="112" t="s">
        <v>3101</v>
      </c>
      <c r="B3408" s="112">
        <v>6</v>
      </c>
      <c r="C3408" s="117">
        <v>0.003506079371559803</v>
      </c>
      <c r="D3408" s="112" t="s">
        <v>3049</v>
      </c>
      <c r="E3408" s="112" t="b">
        <v>0</v>
      </c>
      <c r="F3408" s="112" t="b">
        <v>0</v>
      </c>
      <c r="G3408" s="112" t="b">
        <v>0</v>
      </c>
    </row>
    <row r="3409" spans="1:7" ht="15">
      <c r="A3409" s="112" t="s">
        <v>3557</v>
      </c>
      <c r="B3409" s="112">
        <v>5</v>
      </c>
      <c r="C3409" s="117">
        <v>0.007342143906020558</v>
      </c>
      <c r="D3409" s="112" t="s">
        <v>3049</v>
      </c>
      <c r="E3409" s="112" t="b">
        <v>0</v>
      </c>
      <c r="F3409" s="112" t="b">
        <v>0</v>
      </c>
      <c r="G3409" s="112" t="b">
        <v>0</v>
      </c>
    </row>
    <row r="3410" spans="1:7" ht="15">
      <c r="A3410" s="112" t="s">
        <v>3082</v>
      </c>
      <c r="B3410" s="112">
        <v>5</v>
      </c>
      <c r="C3410" s="117">
        <v>0.0038390509932477064</v>
      </c>
      <c r="D3410" s="112" t="s">
        <v>3049</v>
      </c>
      <c r="E3410" s="112" t="b">
        <v>0</v>
      </c>
      <c r="F3410" s="112" t="b">
        <v>0</v>
      </c>
      <c r="G3410" s="112" t="b">
        <v>0</v>
      </c>
    </row>
    <row r="3411" spans="1:7" ht="15">
      <c r="A3411" s="112" t="s">
        <v>3113</v>
      </c>
      <c r="B3411" s="112">
        <v>5</v>
      </c>
      <c r="C3411" s="117">
        <v>0.0022102055481936947</v>
      </c>
      <c r="D3411" s="112" t="s">
        <v>3049</v>
      </c>
      <c r="E3411" s="112" t="b">
        <v>0</v>
      </c>
      <c r="F3411" s="112" t="b">
        <v>0</v>
      </c>
      <c r="G3411" s="112" t="b">
        <v>0</v>
      </c>
    </row>
    <row r="3412" spans="1:7" ht="15">
      <c r="A3412" s="112" t="s">
        <v>3092</v>
      </c>
      <c r="B3412" s="112">
        <v>5</v>
      </c>
      <c r="C3412" s="117">
        <v>0.0022102055481936947</v>
      </c>
      <c r="D3412" s="112" t="s">
        <v>3049</v>
      </c>
      <c r="E3412" s="112" t="b">
        <v>0</v>
      </c>
      <c r="F3412" s="112" t="b">
        <v>0</v>
      </c>
      <c r="G3412" s="112" t="b">
        <v>0</v>
      </c>
    </row>
    <row r="3413" spans="1:7" ht="15">
      <c r="A3413" s="112" t="s">
        <v>3174</v>
      </c>
      <c r="B3413" s="112">
        <v>5</v>
      </c>
      <c r="C3413" s="117">
        <v>0.007342143906020558</v>
      </c>
      <c r="D3413" s="112" t="s">
        <v>3049</v>
      </c>
      <c r="E3413" s="112" t="b">
        <v>0</v>
      </c>
      <c r="F3413" s="112" t="b">
        <v>0</v>
      </c>
      <c r="G3413" s="112" t="b">
        <v>0</v>
      </c>
    </row>
    <row r="3414" spans="1:7" ht="15">
      <c r="A3414" s="112" t="s">
        <v>3367</v>
      </c>
      <c r="B3414" s="112">
        <v>5</v>
      </c>
      <c r="C3414" s="117">
        <v>0.002921732809633169</v>
      </c>
      <c r="D3414" s="112" t="s">
        <v>3049</v>
      </c>
      <c r="E3414" s="112" t="b">
        <v>0</v>
      </c>
      <c r="F3414" s="112" t="b">
        <v>0</v>
      </c>
      <c r="G3414" s="112" t="b">
        <v>0</v>
      </c>
    </row>
    <row r="3415" spans="1:7" ht="15">
      <c r="A3415" s="112" t="s">
        <v>3160</v>
      </c>
      <c r="B3415" s="112">
        <v>4</v>
      </c>
      <c r="C3415" s="117">
        <v>0.002337386247706535</v>
      </c>
      <c r="D3415" s="112" t="s">
        <v>3049</v>
      </c>
      <c r="E3415" s="112" t="b">
        <v>0</v>
      </c>
      <c r="F3415" s="112" t="b">
        <v>0</v>
      </c>
      <c r="G3415" s="112" t="b">
        <v>0</v>
      </c>
    </row>
    <row r="3416" spans="1:7" ht="15">
      <c r="A3416" s="112" t="s">
        <v>3347</v>
      </c>
      <c r="B3416" s="112">
        <v>4</v>
      </c>
      <c r="C3416" s="117">
        <v>0.005873715124816446</v>
      </c>
      <c r="D3416" s="112" t="s">
        <v>3049</v>
      </c>
      <c r="E3416" s="112" t="b">
        <v>0</v>
      </c>
      <c r="F3416" s="112" t="b">
        <v>0</v>
      </c>
      <c r="G3416" s="112" t="b">
        <v>0</v>
      </c>
    </row>
    <row r="3417" spans="1:7" ht="15">
      <c r="A3417" s="112" t="s">
        <v>3094</v>
      </c>
      <c r="B3417" s="112">
        <v>4</v>
      </c>
      <c r="C3417" s="117">
        <v>0.002337386247706535</v>
      </c>
      <c r="D3417" s="112" t="s">
        <v>3049</v>
      </c>
      <c r="E3417" s="112" t="b">
        <v>0</v>
      </c>
      <c r="F3417" s="112" t="b">
        <v>0</v>
      </c>
      <c r="G3417" s="112" t="b">
        <v>0</v>
      </c>
    </row>
    <row r="3418" spans="1:7" ht="15">
      <c r="A3418" s="112" t="s">
        <v>3109</v>
      </c>
      <c r="B3418" s="112">
        <v>4</v>
      </c>
      <c r="C3418" s="117">
        <v>0.002337386247706535</v>
      </c>
      <c r="D3418" s="112" t="s">
        <v>3049</v>
      </c>
      <c r="E3418" s="112" t="b">
        <v>0</v>
      </c>
      <c r="F3418" s="112" t="b">
        <v>0</v>
      </c>
      <c r="G3418" s="112" t="b">
        <v>0</v>
      </c>
    </row>
    <row r="3419" spans="1:7" ht="15">
      <c r="A3419" s="112" t="s">
        <v>3124</v>
      </c>
      <c r="B3419" s="112">
        <v>4</v>
      </c>
      <c r="C3419" s="117">
        <v>0.002337386247706535</v>
      </c>
      <c r="D3419" s="112" t="s">
        <v>3049</v>
      </c>
      <c r="E3419" s="112" t="b">
        <v>0</v>
      </c>
      <c r="F3419" s="112" t="b">
        <v>0</v>
      </c>
      <c r="G3419" s="112" t="b">
        <v>0</v>
      </c>
    </row>
    <row r="3420" spans="1:7" ht="15">
      <c r="A3420" s="112" t="s">
        <v>3153</v>
      </c>
      <c r="B3420" s="112">
        <v>4</v>
      </c>
      <c r="C3420" s="117">
        <v>0.002337386247706535</v>
      </c>
      <c r="D3420" s="112" t="s">
        <v>3049</v>
      </c>
      <c r="E3420" s="112" t="b">
        <v>0</v>
      </c>
      <c r="F3420" s="112" t="b">
        <v>0</v>
      </c>
      <c r="G3420" s="112" t="b">
        <v>0</v>
      </c>
    </row>
    <row r="3421" spans="1:7" ht="15">
      <c r="A3421" s="112" t="s">
        <v>3229</v>
      </c>
      <c r="B3421" s="112">
        <v>4</v>
      </c>
      <c r="C3421" s="117">
        <v>0.005873715124816446</v>
      </c>
      <c r="D3421" s="112" t="s">
        <v>3049</v>
      </c>
      <c r="E3421" s="112" t="b">
        <v>0</v>
      </c>
      <c r="F3421" s="112" t="b">
        <v>0</v>
      </c>
      <c r="G3421" s="112" t="b">
        <v>0</v>
      </c>
    </row>
    <row r="3422" spans="1:7" ht="15">
      <c r="A3422" s="112" t="s">
        <v>3125</v>
      </c>
      <c r="B3422" s="112">
        <v>4</v>
      </c>
      <c r="C3422" s="117">
        <v>0.003071240794598165</v>
      </c>
      <c r="D3422" s="112" t="s">
        <v>3049</v>
      </c>
      <c r="E3422" s="112" t="b">
        <v>0</v>
      </c>
      <c r="F3422" s="112" t="b">
        <v>0</v>
      </c>
      <c r="G3422" s="112" t="b">
        <v>0</v>
      </c>
    </row>
    <row r="3423" spans="1:7" ht="15">
      <c r="A3423" s="112" t="s">
        <v>3212</v>
      </c>
      <c r="B3423" s="112">
        <v>4</v>
      </c>
      <c r="C3423" s="117">
        <v>0.004105550686261491</v>
      </c>
      <c r="D3423" s="112" t="s">
        <v>3049</v>
      </c>
      <c r="E3423" s="112" t="b">
        <v>0</v>
      </c>
      <c r="F3423" s="112" t="b">
        <v>0</v>
      </c>
      <c r="G3423" s="112" t="b">
        <v>0</v>
      </c>
    </row>
    <row r="3424" spans="1:7" ht="15">
      <c r="A3424" s="112" t="s">
        <v>3701</v>
      </c>
      <c r="B3424" s="112">
        <v>4</v>
      </c>
      <c r="C3424" s="117">
        <v>0.004105550686261491</v>
      </c>
      <c r="D3424" s="112" t="s">
        <v>3049</v>
      </c>
      <c r="E3424" s="112" t="b">
        <v>0</v>
      </c>
      <c r="F3424" s="112" t="b">
        <v>0</v>
      </c>
      <c r="G3424" s="112" t="b">
        <v>0</v>
      </c>
    </row>
    <row r="3425" spans="1:7" ht="15">
      <c r="A3425" s="112" t="s">
        <v>3702</v>
      </c>
      <c r="B3425" s="112">
        <v>4</v>
      </c>
      <c r="C3425" s="117">
        <v>0.004105550686261491</v>
      </c>
      <c r="D3425" s="112" t="s">
        <v>3049</v>
      </c>
      <c r="E3425" s="112" t="b">
        <v>0</v>
      </c>
      <c r="F3425" s="112" t="b">
        <v>0</v>
      </c>
      <c r="G3425" s="112" t="b">
        <v>0</v>
      </c>
    </row>
    <row r="3426" spans="1:7" ht="15">
      <c r="A3426" s="112" t="s">
        <v>3703</v>
      </c>
      <c r="B3426" s="112">
        <v>4</v>
      </c>
      <c r="C3426" s="117">
        <v>0.004105550686261491</v>
      </c>
      <c r="D3426" s="112" t="s">
        <v>3049</v>
      </c>
      <c r="E3426" s="112" t="b">
        <v>0</v>
      </c>
      <c r="F3426" s="112" t="b">
        <v>0</v>
      </c>
      <c r="G3426" s="112" t="b">
        <v>0</v>
      </c>
    </row>
    <row r="3427" spans="1:7" ht="15">
      <c r="A3427" s="112" t="s">
        <v>3704</v>
      </c>
      <c r="B3427" s="112">
        <v>4</v>
      </c>
      <c r="C3427" s="117">
        <v>0.004105550686261491</v>
      </c>
      <c r="D3427" s="112" t="s">
        <v>3049</v>
      </c>
      <c r="E3427" s="112" t="b">
        <v>0</v>
      </c>
      <c r="F3427" s="112" t="b">
        <v>0</v>
      </c>
      <c r="G3427" s="112" t="b">
        <v>0</v>
      </c>
    </row>
    <row r="3428" spans="1:7" ht="15">
      <c r="A3428" s="112" t="s">
        <v>3263</v>
      </c>
      <c r="B3428" s="112">
        <v>3</v>
      </c>
      <c r="C3428" s="117">
        <v>0.0030791630146961187</v>
      </c>
      <c r="D3428" s="112" t="s">
        <v>3049</v>
      </c>
      <c r="E3428" s="112" t="b">
        <v>0</v>
      </c>
      <c r="F3428" s="112" t="b">
        <v>0</v>
      </c>
      <c r="G3428" s="112" t="b">
        <v>0</v>
      </c>
    </row>
    <row r="3429" spans="1:7" ht="15">
      <c r="A3429" s="112" t="s">
        <v>3226</v>
      </c>
      <c r="B3429" s="112">
        <v>3</v>
      </c>
      <c r="C3429" s="117">
        <v>0.0030791630146961187</v>
      </c>
      <c r="D3429" s="112" t="s">
        <v>3049</v>
      </c>
      <c r="E3429" s="112" t="b">
        <v>0</v>
      </c>
      <c r="F3429" s="112" t="b">
        <v>0</v>
      </c>
      <c r="G3429" s="112" t="b">
        <v>0</v>
      </c>
    </row>
    <row r="3430" spans="1:7" ht="15">
      <c r="A3430" s="112" t="s">
        <v>3112</v>
      </c>
      <c r="B3430" s="112">
        <v>3</v>
      </c>
      <c r="C3430" s="117">
        <v>0.002303430595948624</v>
      </c>
      <c r="D3430" s="112" t="s">
        <v>3049</v>
      </c>
      <c r="E3430" s="112" t="b">
        <v>0</v>
      </c>
      <c r="F3430" s="112" t="b">
        <v>0</v>
      </c>
      <c r="G3430" s="112" t="b">
        <v>0</v>
      </c>
    </row>
    <row r="3431" spans="1:7" ht="15">
      <c r="A3431" s="112" t="s">
        <v>3119</v>
      </c>
      <c r="B3431" s="112">
        <v>3</v>
      </c>
      <c r="C3431" s="117">
        <v>0.0030791630146961187</v>
      </c>
      <c r="D3431" s="112" t="s">
        <v>3049</v>
      </c>
      <c r="E3431" s="112" t="b">
        <v>0</v>
      </c>
      <c r="F3431" s="112" t="b">
        <v>0</v>
      </c>
      <c r="G3431" s="112" t="b">
        <v>0</v>
      </c>
    </row>
    <row r="3432" spans="1:7" ht="15">
      <c r="A3432" s="112" t="s">
        <v>3393</v>
      </c>
      <c r="B3432" s="112">
        <v>3</v>
      </c>
      <c r="C3432" s="117">
        <v>0.002303430595948624</v>
      </c>
      <c r="D3432" s="112" t="s">
        <v>3049</v>
      </c>
      <c r="E3432" s="112" t="b">
        <v>0</v>
      </c>
      <c r="F3432" s="112" t="b">
        <v>0</v>
      </c>
      <c r="G3432" s="112" t="b">
        <v>0</v>
      </c>
    </row>
    <row r="3433" spans="1:7" ht="15">
      <c r="A3433" s="112" t="s">
        <v>3438</v>
      </c>
      <c r="B3433" s="112">
        <v>3</v>
      </c>
      <c r="C3433" s="117">
        <v>0.002303430595948624</v>
      </c>
      <c r="D3433" s="112" t="s">
        <v>3049</v>
      </c>
      <c r="E3433" s="112" t="b">
        <v>0</v>
      </c>
      <c r="F3433" s="112" t="b">
        <v>0</v>
      </c>
      <c r="G3433" s="112" t="b">
        <v>0</v>
      </c>
    </row>
    <row r="3434" spans="1:7" ht="15">
      <c r="A3434" s="112" t="s">
        <v>3194</v>
      </c>
      <c r="B3434" s="112">
        <v>3</v>
      </c>
      <c r="C3434" s="117">
        <v>0.002303430595948624</v>
      </c>
      <c r="D3434" s="112" t="s">
        <v>3049</v>
      </c>
      <c r="E3434" s="112" t="b">
        <v>0</v>
      </c>
      <c r="F3434" s="112" t="b">
        <v>0</v>
      </c>
      <c r="G3434" s="112" t="b">
        <v>0</v>
      </c>
    </row>
    <row r="3435" spans="1:7" ht="15">
      <c r="A3435" s="112" t="s">
        <v>3185</v>
      </c>
      <c r="B3435" s="112">
        <v>3</v>
      </c>
      <c r="C3435" s="117">
        <v>0.004405286343612335</v>
      </c>
      <c r="D3435" s="112" t="s">
        <v>3049</v>
      </c>
      <c r="E3435" s="112" t="b">
        <v>0</v>
      </c>
      <c r="F3435" s="112" t="b">
        <v>0</v>
      </c>
      <c r="G3435" s="112" t="b">
        <v>0</v>
      </c>
    </row>
    <row r="3436" spans="1:7" ht="15">
      <c r="A3436" s="112" t="s">
        <v>3186</v>
      </c>
      <c r="B3436" s="112">
        <v>3</v>
      </c>
      <c r="C3436" s="117">
        <v>0.004405286343612335</v>
      </c>
      <c r="D3436" s="112" t="s">
        <v>3049</v>
      </c>
      <c r="E3436" s="112" t="b">
        <v>0</v>
      </c>
      <c r="F3436" s="112" t="b">
        <v>0</v>
      </c>
      <c r="G3436" s="112" t="b">
        <v>0</v>
      </c>
    </row>
    <row r="3437" spans="1:7" ht="15">
      <c r="A3437" s="112" t="s">
        <v>4186</v>
      </c>
      <c r="B3437" s="112">
        <v>2</v>
      </c>
      <c r="C3437" s="117">
        <v>0.002936857562408223</v>
      </c>
      <c r="D3437" s="112" t="s">
        <v>3049</v>
      </c>
      <c r="E3437" s="112" t="b">
        <v>0</v>
      </c>
      <c r="F3437" s="112" t="b">
        <v>0</v>
      </c>
      <c r="G3437" s="112" t="b">
        <v>0</v>
      </c>
    </row>
    <row r="3438" spans="1:7" ht="15">
      <c r="A3438" s="112" t="s">
        <v>3556</v>
      </c>
      <c r="B3438" s="112">
        <v>2</v>
      </c>
      <c r="C3438" s="117">
        <v>0.002936857562408223</v>
      </c>
      <c r="D3438" s="112" t="s">
        <v>3049</v>
      </c>
      <c r="E3438" s="112" t="b">
        <v>0</v>
      </c>
      <c r="F3438" s="112" t="b">
        <v>0</v>
      </c>
      <c r="G3438" s="112" t="b">
        <v>0</v>
      </c>
    </row>
    <row r="3439" spans="1:7" ht="15">
      <c r="A3439" s="112" t="s">
        <v>3221</v>
      </c>
      <c r="B3439" s="112">
        <v>2</v>
      </c>
      <c r="C3439" s="117">
        <v>0.002936857562408223</v>
      </c>
      <c r="D3439" s="112" t="s">
        <v>3049</v>
      </c>
      <c r="E3439" s="112" t="b">
        <v>0</v>
      </c>
      <c r="F3439" s="112" t="b">
        <v>0</v>
      </c>
      <c r="G3439" s="112" t="b">
        <v>0</v>
      </c>
    </row>
    <row r="3440" spans="1:7" ht="15">
      <c r="A3440" s="112" t="s">
        <v>3641</v>
      </c>
      <c r="B3440" s="112">
        <v>2</v>
      </c>
      <c r="C3440" s="117">
        <v>0.002936857562408223</v>
      </c>
      <c r="D3440" s="112" t="s">
        <v>3049</v>
      </c>
      <c r="E3440" s="112" t="b">
        <v>0</v>
      </c>
      <c r="F3440" s="112" t="b">
        <v>0</v>
      </c>
      <c r="G3440" s="112" t="b">
        <v>0</v>
      </c>
    </row>
    <row r="3441" spans="1:7" ht="15">
      <c r="A3441" s="112" t="s">
        <v>4190</v>
      </c>
      <c r="B3441" s="112">
        <v>2</v>
      </c>
      <c r="C3441" s="117">
        <v>0.002936857562408223</v>
      </c>
      <c r="D3441" s="112" t="s">
        <v>3049</v>
      </c>
      <c r="E3441" s="112" t="b">
        <v>0</v>
      </c>
      <c r="F3441" s="112" t="b">
        <v>0</v>
      </c>
      <c r="G3441" s="112" t="b">
        <v>0</v>
      </c>
    </row>
    <row r="3442" spans="1:7" ht="15">
      <c r="A3442" s="112" t="s">
        <v>3345</v>
      </c>
      <c r="B3442" s="112">
        <v>2</v>
      </c>
      <c r="C3442" s="117">
        <v>0.002936857562408223</v>
      </c>
      <c r="D3442" s="112" t="s">
        <v>3049</v>
      </c>
      <c r="E3442" s="112" t="b">
        <v>0</v>
      </c>
      <c r="F3442" s="112" t="b">
        <v>0</v>
      </c>
      <c r="G3442" s="112" t="b">
        <v>0</v>
      </c>
    </row>
    <row r="3443" spans="1:7" ht="15">
      <c r="A3443" s="112" t="s">
        <v>3638</v>
      </c>
      <c r="B3443" s="112">
        <v>2</v>
      </c>
      <c r="C3443" s="117">
        <v>0.0020527753431307453</v>
      </c>
      <c r="D3443" s="112" t="s">
        <v>3049</v>
      </c>
      <c r="E3443" s="112" t="b">
        <v>0</v>
      </c>
      <c r="F3443" s="112" t="b">
        <v>1</v>
      </c>
      <c r="G3443" s="112" t="b">
        <v>0</v>
      </c>
    </row>
    <row r="3444" spans="1:7" ht="15">
      <c r="A3444" s="112" t="s">
        <v>3559</v>
      </c>
      <c r="B3444" s="112">
        <v>2</v>
      </c>
      <c r="C3444" s="117">
        <v>0.0020527753431307453</v>
      </c>
      <c r="D3444" s="112" t="s">
        <v>3049</v>
      </c>
      <c r="E3444" s="112" t="b">
        <v>0</v>
      </c>
      <c r="F3444" s="112" t="b">
        <v>0</v>
      </c>
      <c r="G3444" s="112" t="b">
        <v>0</v>
      </c>
    </row>
    <row r="3445" spans="1:7" ht="15">
      <c r="A3445" s="112" t="s">
        <v>3241</v>
      </c>
      <c r="B3445" s="112">
        <v>2</v>
      </c>
      <c r="C3445" s="117">
        <v>0.0020527753431307453</v>
      </c>
      <c r="D3445" s="112" t="s">
        <v>3049</v>
      </c>
      <c r="E3445" s="112" t="b">
        <v>0</v>
      </c>
      <c r="F3445" s="112" t="b">
        <v>0</v>
      </c>
      <c r="G3445" s="112" t="b">
        <v>0</v>
      </c>
    </row>
    <row r="3446" spans="1:7" ht="15">
      <c r="A3446" s="112" t="s">
        <v>3629</v>
      </c>
      <c r="B3446" s="112">
        <v>2</v>
      </c>
      <c r="C3446" s="117">
        <v>0.0020527753431307453</v>
      </c>
      <c r="D3446" s="112" t="s">
        <v>3049</v>
      </c>
      <c r="E3446" s="112" t="b">
        <v>0</v>
      </c>
      <c r="F3446" s="112" t="b">
        <v>0</v>
      </c>
      <c r="G3446" s="112" t="b">
        <v>0</v>
      </c>
    </row>
    <row r="3447" spans="1:7" ht="15">
      <c r="A3447" s="112" t="s">
        <v>3246</v>
      </c>
      <c r="B3447" s="112">
        <v>2</v>
      </c>
      <c r="C3447" s="117">
        <v>0.0020527753431307453</v>
      </c>
      <c r="D3447" s="112" t="s">
        <v>3049</v>
      </c>
      <c r="E3447" s="112" t="b">
        <v>0</v>
      </c>
      <c r="F3447" s="112" t="b">
        <v>0</v>
      </c>
      <c r="G3447" s="112" t="b">
        <v>0</v>
      </c>
    </row>
    <row r="3448" spans="1:7" ht="15">
      <c r="A3448" s="112" t="s">
        <v>3646</v>
      </c>
      <c r="B3448" s="112">
        <v>2</v>
      </c>
      <c r="C3448" s="117">
        <v>0.002936857562408223</v>
      </c>
      <c r="D3448" s="112" t="s">
        <v>3049</v>
      </c>
      <c r="E3448" s="112" t="b">
        <v>0</v>
      </c>
      <c r="F3448" s="112" t="b">
        <v>0</v>
      </c>
      <c r="G3448" s="112" t="b">
        <v>0</v>
      </c>
    </row>
    <row r="3449" spans="1:7" ht="15">
      <c r="A3449" s="112" t="s">
        <v>4197</v>
      </c>
      <c r="B3449" s="112">
        <v>2</v>
      </c>
      <c r="C3449" s="117">
        <v>0.002936857562408223</v>
      </c>
      <c r="D3449" s="112" t="s">
        <v>3049</v>
      </c>
      <c r="E3449" s="112" t="b">
        <v>0</v>
      </c>
      <c r="F3449" s="112" t="b">
        <v>0</v>
      </c>
      <c r="G3449" s="112" t="b">
        <v>0</v>
      </c>
    </row>
    <row r="3450" spans="1:7" ht="15">
      <c r="A3450" s="112" t="s">
        <v>3216</v>
      </c>
      <c r="B3450" s="112">
        <v>2</v>
      </c>
      <c r="C3450" s="117">
        <v>0.0020527753431307453</v>
      </c>
      <c r="D3450" s="112" t="s">
        <v>3049</v>
      </c>
      <c r="E3450" s="112" t="b">
        <v>0</v>
      </c>
      <c r="F3450" s="112" t="b">
        <v>0</v>
      </c>
      <c r="G3450" s="112" t="b">
        <v>0</v>
      </c>
    </row>
    <row r="3451" spans="1:7" ht="15">
      <c r="A3451" s="112" t="s">
        <v>3159</v>
      </c>
      <c r="B3451" s="112">
        <v>2</v>
      </c>
      <c r="C3451" s="117">
        <v>0.0020527753431307453</v>
      </c>
      <c r="D3451" s="112" t="s">
        <v>3049</v>
      </c>
      <c r="E3451" s="112" t="b">
        <v>1</v>
      </c>
      <c r="F3451" s="112" t="b">
        <v>0</v>
      </c>
      <c r="G3451" s="112" t="b">
        <v>0</v>
      </c>
    </row>
    <row r="3452" spans="1:7" ht="15">
      <c r="A3452" s="112" t="s">
        <v>3760</v>
      </c>
      <c r="B3452" s="112">
        <v>2</v>
      </c>
      <c r="C3452" s="117">
        <v>0.0020527753431307453</v>
      </c>
      <c r="D3452" s="112" t="s">
        <v>3049</v>
      </c>
      <c r="E3452" s="112" t="b">
        <v>0</v>
      </c>
      <c r="F3452" s="112" t="b">
        <v>0</v>
      </c>
      <c r="G3452" s="112" t="b">
        <v>0</v>
      </c>
    </row>
    <row r="3453" spans="1:7" ht="15">
      <c r="A3453" s="112" t="s">
        <v>3166</v>
      </c>
      <c r="B3453" s="112">
        <v>2</v>
      </c>
      <c r="C3453" s="117">
        <v>0.0020527753431307453</v>
      </c>
      <c r="D3453" s="112" t="s">
        <v>3049</v>
      </c>
      <c r="E3453" s="112" t="b">
        <v>0</v>
      </c>
      <c r="F3453" s="112" t="b">
        <v>0</v>
      </c>
      <c r="G3453" s="112" t="b">
        <v>0</v>
      </c>
    </row>
    <row r="3454" spans="1:7" ht="15">
      <c r="A3454" s="112" t="s">
        <v>3104</v>
      </c>
      <c r="B3454" s="112">
        <v>2</v>
      </c>
      <c r="C3454" s="117">
        <v>0.0020527753431307453</v>
      </c>
      <c r="D3454" s="112" t="s">
        <v>3049</v>
      </c>
      <c r="E3454" s="112" t="b">
        <v>0</v>
      </c>
      <c r="F3454" s="112" t="b">
        <v>0</v>
      </c>
      <c r="G3454" s="112" t="b">
        <v>0</v>
      </c>
    </row>
    <row r="3455" spans="1:7" ht="15">
      <c r="A3455" s="112" t="s">
        <v>3605</v>
      </c>
      <c r="B3455" s="112">
        <v>2</v>
      </c>
      <c r="C3455" s="117">
        <v>0.0020527753431307453</v>
      </c>
      <c r="D3455" s="112" t="s">
        <v>3049</v>
      </c>
      <c r="E3455" s="112" t="b">
        <v>0</v>
      </c>
      <c r="F3455" s="112" t="b">
        <v>0</v>
      </c>
      <c r="G3455" s="112" t="b">
        <v>0</v>
      </c>
    </row>
    <row r="3456" spans="1:7" ht="15">
      <c r="A3456" s="112" t="s">
        <v>3240</v>
      </c>
      <c r="B3456" s="112">
        <v>2</v>
      </c>
      <c r="C3456" s="117">
        <v>0.0020527753431307453</v>
      </c>
      <c r="D3456" s="112" t="s">
        <v>3049</v>
      </c>
      <c r="E3456" s="112" t="b">
        <v>0</v>
      </c>
      <c r="F3456" s="112" t="b">
        <v>0</v>
      </c>
      <c r="G3456" s="112" t="b">
        <v>0</v>
      </c>
    </row>
    <row r="3457" spans="1:7" ht="15">
      <c r="A3457" s="112" t="s">
        <v>3120</v>
      </c>
      <c r="B3457" s="112">
        <v>2</v>
      </c>
      <c r="C3457" s="117">
        <v>0.0020527753431307453</v>
      </c>
      <c r="D3457" s="112" t="s">
        <v>3049</v>
      </c>
      <c r="E3457" s="112" t="b">
        <v>0</v>
      </c>
      <c r="F3457" s="112" t="b">
        <v>0</v>
      </c>
      <c r="G3457" s="112" t="b">
        <v>0</v>
      </c>
    </row>
    <row r="3458" spans="1:7" ht="15">
      <c r="A3458" s="112" t="s">
        <v>3335</v>
      </c>
      <c r="B3458" s="112">
        <v>2</v>
      </c>
      <c r="C3458" s="117">
        <v>0.002936857562408223</v>
      </c>
      <c r="D3458" s="112" t="s">
        <v>3049</v>
      </c>
      <c r="E3458" s="112" t="b">
        <v>0</v>
      </c>
      <c r="F3458" s="112" t="b">
        <v>0</v>
      </c>
      <c r="G3458" s="112" t="b">
        <v>0</v>
      </c>
    </row>
    <row r="3459" spans="1:7" ht="15">
      <c r="A3459" s="112" t="s">
        <v>3089</v>
      </c>
      <c r="B3459" s="112">
        <v>2</v>
      </c>
      <c r="C3459" s="117">
        <v>0.0020527753431307453</v>
      </c>
      <c r="D3459" s="112" t="s">
        <v>3049</v>
      </c>
      <c r="E3459" s="112" t="b">
        <v>0</v>
      </c>
      <c r="F3459" s="112" t="b">
        <v>0</v>
      </c>
      <c r="G3459" s="112" t="b">
        <v>0</v>
      </c>
    </row>
    <row r="3460" spans="1:7" ht="15">
      <c r="A3460" s="112" t="s">
        <v>3103</v>
      </c>
      <c r="B3460" s="112">
        <v>2</v>
      </c>
      <c r="C3460" s="117">
        <v>0.0020527753431307453</v>
      </c>
      <c r="D3460" s="112" t="s">
        <v>3049</v>
      </c>
      <c r="E3460" s="112" t="b">
        <v>0</v>
      </c>
      <c r="F3460" s="112" t="b">
        <v>0</v>
      </c>
      <c r="G3460" s="112" t="b">
        <v>0</v>
      </c>
    </row>
    <row r="3461" spans="1:7" ht="15">
      <c r="A3461" s="112" t="s">
        <v>3354</v>
      </c>
      <c r="B3461" s="112">
        <v>2</v>
      </c>
      <c r="C3461" s="117">
        <v>0.0020527753431307453</v>
      </c>
      <c r="D3461" s="112" t="s">
        <v>3049</v>
      </c>
      <c r="E3461" s="112" t="b">
        <v>0</v>
      </c>
      <c r="F3461" s="112" t="b">
        <v>0</v>
      </c>
      <c r="G3461" s="112" t="b">
        <v>0</v>
      </c>
    </row>
    <row r="3462" spans="1:7" ht="15">
      <c r="A3462" s="112" t="s">
        <v>4412</v>
      </c>
      <c r="B3462" s="112">
        <v>2</v>
      </c>
      <c r="C3462" s="117">
        <v>0.0020527753431307453</v>
      </c>
      <c r="D3462" s="112" t="s">
        <v>3049</v>
      </c>
      <c r="E3462" s="112" t="b">
        <v>0</v>
      </c>
      <c r="F3462" s="112" t="b">
        <v>0</v>
      </c>
      <c r="G3462" s="112" t="b">
        <v>0</v>
      </c>
    </row>
    <row r="3463" spans="1:7" ht="15">
      <c r="A3463" s="112" t="s">
        <v>3133</v>
      </c>
      <c r="B3463" s="112">
        <v>2</v>
      </c>
      <c r="C3463" s="117">
        <v>0.0020527753431307453</v>
      </c>
      <c r="D3463" s="112" t="s">
        <v>3049</v>
      </c>
      <c r="E3463" s="112" t="b">
        <v>0</v>
      </c>
      <c r="F3463" s="112" t="b">
        <v>0</v>
      </c>
      <c r="G3463" s="112" t="b">
        <v>0</v>
      </c>
    </row>
    <row r="3464" spans="1:7" ht="15">
      <c r="A3464" s="112" t="s">
        <v>3105</v>
      </c>
      <c r="B3464" s="112">
        <v>2</v>
      </c>
      <c r="C3464" s="117">
        <v>0.0020527753431307453</v>
      </c>
      <c r="D3464" s="112" t="s">
        <v>3049</v>
      </c>
      <c r="E3464" s="112" t="b">
        <v>0</v>
      </c>
      <c r="F3464" s="112" t="b">
        <v>0</v>
      </c>
      <c r="G3464" s="112" t="b">
        <v>0</v>
      </c>
    </row>
    <row r="3465" spans="1:7" ht="15">
      <c r="A3465" s="112" t="s">
        <v>3121</v>
      </c>
      <c r="B3465" s="112">
        <v>2</v>
      </c>
      <c r="C3465" s="117">
        <v>0.0020527753431307453</v>
      </c>
      <c r="D3465" s="112" t="s">
        <v>3049</v>
      </c>
      <c r="E3465" s="112" t="b">
        <v>0</v>
      </c>
      <c r="F3465" s="112" t="b">
        <v>0</v>
      </c>
      <c r="G3465" s="112" t="b">
        <v>0</v>
      </c>
    </row>
    <row r="3466" spans="1:7" ht="15">
      <c r="A3466" s="112" t="s">
        <v>3117</v>
      </c>
      <c r="B3466" s="112">
        <v>2</v>
      </c>
      <c r="C3466" s="117">
        <v>0.0020527753431307453</v>
      </c>
      <c r="D3466" s="112" t="s">
        <v>3049</v>
      </c>
      <c r="E3466" s="112" t="b">
        <v>0</v>
      </c>
      <c r="F3466" s="112" t="b">
        <v>0</v>
      </c>
      <c r="G3466" s="112" t="b">
        <v>0</v>
      </c>
    </row>
    <row r="3467" spans="1:7" ht="15">
      <c r="A3467" s="112" t="s">
        <v>3100</v>
      </c>
      <c r="B3467" s="112">
        <v>2</v>
      </c>
      <c r="C3467" s="117">
        <v>0.0020527753431307453</v>
      </c>
      <c r="D3467" s="112" t="s">
        <v>3049</v>
      </c>
      <c r="E3467" s="112" t="b">
        <v>0</v>
      </c>
      <c r="F3467" s="112" t="b">
        <v>0</v>
      </c>
      <c r="G3467" s="112" t="b">
        <v>0</v>
      </c>
    </row>
    <row r="3468" spans="1:7" ht="15">
      <c r="A3468" s="112" t="s">
        <v>3319</v>
      </c>
      <c r="B3468" s="112">
        <v>2</v>
      </c>
      <c r="C3468" s="117">
        <v>0.0020527753431307453</v>
      </c>
      <c r="D3468" s="112" t="s">
        <v>3049</v>
      </c>
      <c r="E3468" s="112" t="b">
        <v>0</v>
      </c>
      <c r="F3468" s="112" t="b">
        <v>0</v>
      </c>
      <c r="G3468" s="112" t="b">
        <v>0</v>
      </c>
    </row>
    <row r="3469" spans="1:7" ht="15">
      <c r="A3469" s="112" t="s">
        <v>3286</v>
      </c>
      <c r="B3469" s="112">
        <v>2</v>
      </c>
      <c r="C3469" s="117">
        <v>0.002936857562408223</v>
      </c>
      <c r="D3469" s="112" t="s">
        <v>3049</v>
      </c>
      <c r="E3469" s="112" t="b">
        <v>0</v>
      </c>
      <c r="F3469" s="112" t="b">
        <v>0</v>
      </c>
      <c r="G3469" s="112" t="b">
        <v>0</v>
      </c>
    </row>
    <row r="3470" spans="1:7" ht="15">
      <c r="A3470" s="112" t="s">
        <v>3179</v>
      </c>
      <c r="B3470" s="112">
        <v>2</v>
      </c>
      <c r="C3470" s="117">
        <v>0.002936857562408223</v>
      </c>
      <c r="D3470" s="112" t="s">
        <v>3049</v>
      </c>
      <c r="E3470" s="112" t="b">
        <v>0</v>
      </c>
      <c r="F3470" s="112" t="b">
        <v>0</v>
      </c>
      <c r="G3470" s="112" t="b">
        <v>0</v>
      </c>
    </row>
    <row r="3471" spans="1:7" ht="15">
      <c r="A3471" s="112" t="s">
        <v>4160</v>
      </c>
      <c r="B3471" s="112">
        <v>2</v>
      </c>
      <c r="C3471" s="117">
        <v>0.002936857562408223</v>
      </c>
      <c r="D3471" s="112" t="s">
        <v>3049</v>
      </c>
      <c r="E3471" s="112" t="b">
        <v>0</v>
      </c>
      <c r="F3471" s="112" t="b">
        <v>0</v>
      </c>
      <c r="G3471" s="112" t="b">
        <v>0</v>
      </c>
    </row>
    <row r="3472" spans="1:7" ht="15">
      <c r="A3472" s="112" t="s">
        <v>3392</v>
      </c>
      <c r="B3472" s="112">
        <v>2</v>
      </c>
      <c r="C3472" s="117">
        <v>0.002936857562408223</v>
      </c>
      <c r="D3472" s="112" t="s">
        <v>3049</v>
      </c>
      <c r="E3472" s="112" t="b">
        <v>0</v>
      </c>
      <c r="F3472" s="112" t="b">
        <v>0</v>
      </c>
      <c r="G3472" s="112" t="b">
        <v>0</v>
      </c>
    </row>
    <row r="3473" spans="1:7" ht="15">
      <c r="A3473" s="112" t="s">
        <v>3110</v>
      </c>
      <c r="B3473" s="112">
        <v>2</v>
      </c>
      <c r="C3473" s="117">
        <v>0.002936857562408223</v>
      </c>
      <c r="D3473" s="112" t="s">
        <v>3049</v>
      </c>
      <c r="E3473" s="112" t="b">
        <v>0</v>
      </c>
      <c r="F3473" s="112" t="b">
        <v>0</v>
      </c>
      <c r="G3473" s="112" t="b">
        <v>0</v>
      </c>
    </row>
    <row r="3474" spans="1:7" ht="15">
      <c r="A3474" s="112" t="s">
        <v>3167</v>
      </c>
      <c r="B3474" s="112">
        <v>2</v>
      </c>
      <c r="C3474" s="117">
        <v>0.0020527753431307453</v>
      </c>
      <c r="D3474" s="112" t="s">
        <v>3049</v>
      </c>
      <c r="E3474" s="112" t="b">
        <v>0</v>
      </c>
      <c r="F3474" s="112" t="b">
        <v>0</v>
      </c>
      <c r="G3474" s="112" t="b">
        <v>0</v>
      </c>
    </row>
    <row r="3475" spans="1:7" ht="15">
      <c r="A3475" s="112" t="s">
        <v>3136</v>
      </c>
      <c r="B3475" s="112">
        <v>2</v>
      </c>
      <c r="C3475" s="117">
        <v>0.002936857562408223</v>
      </c>
      <c r="D3475" s="112" t="s">
        <v>3049</v>
      </c>
      <c r="E3475" s="112" t="b">
        <v>0</v>
      </c>
      <c r="F3475" s="112" t="b">
        <v>0</v>
      </c>
      <c r="G3475" s="112" t="b">
        <v>0</v>
      </c>
    </row>
    <row r="3476" spans="1:7" ht="15">
      <c r="A3476" s="112" t="s">
        <v>4422</v>
      </c>
      <c r="B3476" s="112">
        <v>2</v>
      </c>
      <c r="C3476" s="117">
        <v>0.00752574989159953</v>
      </c>
      <c r="D3476" s="112" t="s">
        <v>3050</v>
      </c>
      <c r="E3476" s="112" t="b">
        <v>0</v>
      </c>
      <c r="F3476" s="112" t="b">
        <v>0</v>
      </c>
      <c r="G3476" s="112" t="b">
        <v>0</v>
      </c>
    </row>
    <row r="3477" spans="1:7" ht="15">
      <c r="A3477" s="112" t="s">
        <v>4423</v>
      </c>
      <c r="B3477" s="112">
        <v>2</v>
      </c>
      <c r="C3477" s="117">
        <v>0.00752574989159953</v>
      </c>
      <c r="D3477" s="112" t="s">
        <v>3050</v>
      </c>
      <c r="E3477" s="112" t="b">
        <v>0</v>
      </c>
      <c r="F3477" s="112" t="b">
        <v>0</v>
      </c>
      <c r="G3477" s="112" t="b">
        <v>0</v>
      </c>
    </row>
    <row r="3478" spans="1:7" ht="15">
      <c r="A3478" s="112" t="s">
        <v>3079</v>
      </c>
      <c r="B3478" s="112">
        <v>30</v>
      </c>
      <c r="C3478" s="117">
        <v>0.001737298889477079</v>
      </c>
      <c r="D3478" s="112" t="s">
        <v>4761</v>
      </c>
      <c r="E3478" s="112" t="b">
        <v>0</v>
      </c>
      <c r="F3478" s="112" t="b">
        <v>0</v>
      </c>
      <c r="G3478" s="112" t="b">
        <v>0</v>
      </c>
    </row>
    <row r="3479" spans="1:7" ht="15">
      <c r="A3479" s="112" t="s">
        <v>3078</v>
      </c>
      <c r="B3479" s="112">
        <v>24</v>
      </c>
      <c r="C3479" s="117">
        <v>0.002046785765435943</v>
      </c>
      <c r="D3479" s="112" t="s">
        <v>4761</v>
      </c>
      <c r="E3479" s="112" t="b">
        <v>1</v>
      </c>
      <c r="F3479" s="112" t="b">
        <v>0</v>
      </c>
      <c r="G3479" s="112" t="b">
        <v>0</v>
      </c>
    </row>
    <row r="3480" spans="1:7" ht="15">
      <c r="A3480" s="112" t="s">
        <v>3106</v>
      </c>
      <c r="B3480" s="112">
        <v>21</v>
      </c>
      <c r="C3480" s="117">
        <v>0.0070254412115462244</v>
      </c>
      <c r="D3480" s="112" t="s">
        <v>4761</v>
      </c>
      <c r="E3480" s="112" t="b">
        <v>0</v>
      </c>
      <c r="F3480" s="112" t="b">
        <v>1</v>
      </c>
      <c r="G3480" s="112" t="b">
        <v>0</v>
      </c>
    </row>
    <row r="3481" spans="1:7" ht="15">
      <c r="A3481" s="112" t="s">
        <v>3080</v>
      </c>
      <c r="B3481" s="112">
        <v>20</v>
      </c>
      <c r="C3481" s="117">
        <v>0.0075241725141160795</v>
      </c>
      <c r="D3481" s="112" t="s">
        <v>4761</v>
      </c>
      <c r="E3481" s="112" t="b">
        <v>0</v>
      </c>
      <c r="F3481" s="112" t="b">
        <v>0</v>
      </c>
      <c r="G3481" s="112" t="b">
        <v>0</v>
      </c>
    </row>
    <row r="3482" spans="1:7" ht="15">
      <c r="A3482" s="112" t="s">
        <v>3085</v>
      </c>
      <c r="B3482" s="112">
        <v>18</v>
      </c>
      <c r="C3482" s="117">
        <v>0.001908900258015904</v>
      </c>
      <c r="D3482" s="112" t="s">
        <v>4761</v>
      </c>
      <c r="E3482" s="112" t="b">
        <v>0</v>
      </c>
      <c r="F3482" s="112" t="b">
        <v>0</v>
      </c>
      <c r="G3482" s="112" t="b">
        <v>0</v>
      </c>
    </row>
    <row r="3483" spans="1:7" ht="15">
      <c r="A3483" s="112" t="s">
        <v>3092</v>
      </c>
      <c r="B3483" s="112">
        <v>15</v>
      </c>
      <c r="C3483" s="117">
        <v>0.0019412940391056398</v>
      </c>
      <c r="D3483" s="112" t="s">
        <v>4761</v>
      </c>
      <c r="E3483" s="112" t="b">
        <v>0</v>
      </c>
      <c r="F3483" s="112" t="b">
        <v>0</v>
      </c>
      <c r="G3483" s="112" t="b">
        <v>0</v>
      </c>
    </row>
    <row r="3484" spans="1:7" ht="15">
      <c r="A3484" s="112" t="s">
        <v>3087</v>
      </c>
      <c r="B3484" s="112">
        <v>14</v>
      </c>
      <c r="C3484" s="117">
        <v>0.0019922205789251685</v>
      </c>
      <c r="D3484" s="112" t="s">
        <v>4761</v>
      </c>
      <c r="E3484" s="112" t="b">
        <v>0</v>
      </c>
      <c r="F3484" s="112" t="b">
        <v>0</v>
      </c>
      <c r="G3484" s="112" t="b">
        <v>0</v>
      </c>
    </row>
    <row r="3485" spans="1:7" ht="15">
      <c r="A3485" s="112" t="s">
        <v>3088</v>
      </c>
      <c r="B3485" s="112">
        <v>13</v>
      </c>
      <c r="C3485" s="117">
        <v>0.002435284352664955</v>
      </c>
      <c r="D3485" s="112" t="s">
        <v>4761</v>
      </c>
      <c r="E3485" s="112" t="b">
        <v>0</v>
      </c>
      <c r="F3485" s="112" t="b">
        <v>0</v>
      </c>
      <c r="G3485" s="112" t="b">
        <v>0</v>
      </c>
    </row>
    <row r="3486" spans="1:7" ht="15">
      <c r="A3486" s="112" t="s">
        <v>3093</v>
      </c>
      <c r="B3486" s="112">
        <v>12</v>
      </c>
      <c r="C3486" s="117">
        <v>0.007620573971038672</v>
      </c>
      <c r="D3486" s="112" t="s">
        <v>4761</v>
      </c>
      <c r="E3486" s="112" t="b">
        <v>0</v>
      </c>
      <c r="F3486" s="112" t="b">
        <v>0</v>
      </c>
      <c r="G3486" s="112" t="b">
        <v>0</v>
      </c>
    </row>
    <row r="3487" spans="1:7" ht="15">
      <c r="A3487" s="112" t="s">
        <v>3236</v>
      </c>
      <c r="B3487" s="112">
        <v>12</v>
      </c>
      <c r="C3487" s="117">
        <v>0.007620573971038672</v>
      </c>
      <c r="D3487" s="112" t="s">
        <v>4761</v>
      </c>
      <c r="E3487" s="112" t="b">
        <v>0</v>
      </c>
      <c r="F3487" s="112" t="b">
        <v>0</v>
      </c>
      <c r="G3487" s="112" t="b">
        <v>0</v>
      </c>
    </row>
    <row r="3488" spans="1:7" ht="15">
      <c r="A3488" s="112" t="s">
        <v>3082</v>
      </c>
      <c r="B3488" s="112">
        <v>11</v>
      </c>
      <c r="C3488" s="117">
        <v>0.0033055331245469507</v>
      </c>
      <c r="D3488" s="112" t="s">
        <v>4761</v>
      </c>
      <c r="E3488" s="112" t="b">
        <v>0</v>
      </c>
      <c r="F3488" s="112" t="b">
        <v>0</v>
      </c>
      <c r="G3488" s="112" t="b">
        <v>0</v>
      </c>
    </row>
    <row r="3489" spans="1:7" ht="15">
      <c r="A3489" s="112" t="s">
        <v>3086</v>
      </c>
      <c r="B3489" s="112">
        <v>11</v>
      </c>
      <c r="C3489" s="117">
        <v>0.0027146792540863746</v>
      </c>
      <c r="D3489" s="112" t="s">
        <v>4761</v>
      </c>
      <c r="E3489" s="112" t="b">
        <v>0</v>
      </c>
      <c r="F3489" s="112" t="b">
        <v>0</v>
      </c>
      <c r="G3489" s="112" t="b">
        <v>0</v>
      </c>
    </row>
    <row r="3490" spans="1:7" ht="15">
      <c r="A3490" s="112" t="s">
        <v>3096</v>
      </c>
      <c r="B3490" s="112">
        <v>10</v>
      </c>
      <c r="C3490" s="117">
        <v>0.003345448195974392</v>
      </c>
      <c r="D3490" s="112" t="s">
        <v>4761</v>
      </c>
      <c r="E3490" s="112" t="b">
        <v>0</v>
      </c>
      <c r="F3490" s="112" t="b">
        <v>0</v>
      </c>
      <c r="G3490" s="112" t="b">
        <v>0</v>
      </c>
    </row>
    <row r="3491" spans="1:7" ht="15">
      <c r="A3491" s="112" t="s">
        <v>3094</v>
      </c>
      <c r="B3491" s="112">
        <v>10</v>
      </c>
      <c r="C3491" s="117">
        <v>0.004299226139294927</v>
      </c>
      <c r="D3491" s="112" t="s">
        <v>4761</v>
      </c>
      <c r="E3491" s="112" t="b">
        <v>0</v>
      </c>
      <c r="F3491" s="112" t="b">
        <v>0</v>
      </c>
      <c r="G3491" s="112" t="b">
        <v>0</v>
      </c>
    </row>
    <row r="3492" spans="1:7" ht="15">
      <c r="A3492" s="112" t="s">
        <v>3095</v>
      </c>
      <c r="B3492" s="112">
        <v>9</v>
      </c>
      <c r="C3492" s="117">
        <v>0.003385877631352236</v>
      </c>
      <c r="D3492" s="112" t="s">
        <v>4761</v>
      </c>
      <c r="E3492" s="112" t="b">
        <v>0</v>
      </c>
      <c r="F3492" s="112" t="b">
        <v>0</v>
      </c>
      <c r="G3492" s="112" t="b">
        <v>0</v>
      </c>
    </row>
    <row r="3493" spans="1:7" ht="15">
      <c r="A3493" s="112" t="s">
        <v>3091</v>
      </c>
      <c r="B3493" s="112">
        <v>9</v>
      </c>
      <c r="C3493" s="117">
        <v>0.0030109033763769527</v>
      </c>
      <c r="D3493" s="112" t="s">
        <v>4761</v>
      </c>
      <c r="E3493" s="112" t="b">
        <v>0</v>
      </c>
      <c r="F3493" s="112" t="b">
        <v>0</v>
      </c>
      <c r="G3493" s="112" t="b">
        <v>0</v>
      </c>
    </row>
    <row r="3494" spans="1:7" ht="15">
      <c r="A3494" s="112" t="s">
        <v>3101</v>
      </c>
      <c r="B3494" s="112">
        <v>8</v>
      </c>
      <c r="C3494" s="117">
        <v>0.0019743121847900905</v>
      </c>
      <c r="D3494" s="112" t="s">
        <v>4761</v>
      </c>
      <c r="E3494" s="112" t="b">
        <v>0</v>
      </c>
      <c r="F3494" s="112" t="b">
        <v>0</v>
      </c>
      <c r="G3494" s="112" t="b">
        <v>0</v>
      </c>
    </row>
    <row r="3495" spans="1:7" ht="15">
      <c r="A3495" s="112" t="s">
        <v>3115</v>
      </c>
      <c r="B3495" s="112">
        <v>8</v>
      </c>
      <c r="C3495" s="117">
        <v>0.0026763585567795138</v>
      </c>
      <c r="D3495" s="112" t="s">
        <v>4761</v>
      </c>
      <c r="E3495" s="112" t="b">
        <v>0</v>
      </c>
      <c r="F3495" s="112" t="b">
        <v>0</v>
      </c>
      <c r="G3495" s="112" t="b">
        <v>0</v>
      </c>
    </row>
    <row r="3496" spans="1:7" ht="15">
      <c r="A3496" s="112" t="s">
        <v>3363</v>
      </c>
      <c r="B3496" s="112">
        <v>8</v>
      </c>
      <c r="C3496" s="117">
        <v>0.005080382647359114</v>
      </c>
      <c r="D3496" s="112" t="s">
        <v>4761</v>
      </c>
      <c r="E3496" s="112" t="b">
        <v>0</v>
      </c>
      <c r="F3496" s="112" t="b">
        <v>0</v>
      </c>
      <c r="G3496" s="112" t="b">
        <v>0</v>
      </c>
    </row>
    <row r="3497" spans="1:7" ht="15">
      <c r="A3497" s="112" t="s">
        <v>3081</v>
      </c>
      <c r="B3497" s="112">
        <v>7</v>
      </c>
      <c r="C3497" s="117">
        <v>0.0023418137371820744</v>
      </c>
      <c r="D3497" s="112" t="s">
        <v>4761</v>
      </c>
      <c r="E3497" s="112" t="b">
        <v>0</v>
      </c>
      <c r="F3497" s="112" t="b">
        <v>0</v>
      </c>
      <c r="G3497" s="112" t="b">
        <v>0</v>
      </c>
    </row>
    <row r="3498" spans="1:7" ht="15">
      <c r="A3498" s="112" t="s">
        <v>3104</v>
      </c>
      <c r="B3498" s="112">
        <v>7</v>
      </c>
      <c r="C3498" s="117">
        <v>0.0021035210792571504</v>
      </c>
      <c r="D3498" s="112" t="s">
        <v>4761</v>
      </c>
      <c r="E3498" s="112" t="b">
        <v>0</v>
      </c>
      <c r="F3498" s="112" t="b">
        <v>0</v>
      </c>
      <c r="G3498" s="112" t="b">
        <v>0</v>
      </c>
    </row>
    <row r="3499" spans="1:7" ht="15">
      <c r="A3499" s="112" t="s">
        <v>3421</v>
      </c>
      <c r="B3499" s="112">
        <v>7</v>
      </c>
      <c r="C3499" s="117">
        <v>0.0035393975981899265</v>
      </c>
      <c r="D3499" s="112" t="s">
        <v>4761</v>
      </c>
      <c r="E3499" s="112" t="b">
        <v>0</v>
      </c>
      <c r="F3499" s="112" t="b">
        <v>0</v>
      </c>
      <c r="G3499" s="112" t="b">
        <v>0</v>
      </c>
    </row>
    <row r="3500" spans="1:7" ht="15">
      <c r="A3500" s="112" t="s">
        <v>3178</v>
      </c>
      <c r="B3500" s="112">
        <v>7</v>
      </c>
      <c r="C3500" s="117">
        <v>0.0035393975981899265</v>
      </c>
      <c r="D3500" s="112" t="s">
        <v>4761</v>
      </c>
      <c r="E3500" s="112" t="b">
        <v>1</v>
      </c>
      <c r="F3500" s="112" t="b">
        <v>0</v>
      </c>
      <c r="G3500" s="112" t="b">
        <v>0</v>
      </c>
    </row>
    <row r="3501" spans="1:7" ht="15">
      <c r="A3501" s="112" t="s">
        <v>3510</v>
      </c>
      <c r="B3501" s="112">
        <v>6</v>
      </c>
      <c r="C3501" s="117">
        <v>0.0030337693698770803</v>
      </c>
      <c r="D3501" s="112" t="s">
        <v>4761</v>
      </c>
      <c r="E3501" s="112" t="b">
        <v>0</v>
      </c>
      <c r="F3501" s="112" t="b">
        <v>0</v>
      </c>
      <c r="G3501" s="112" t="b">
        <v>0</v>
      </c>
    </row>
    <row r="3502" spans="1:7" ht="15">
      <c r="A3502" s="112" t="s">
        <v>3144</v>
      </c>
      <c r="B3502" s="112">
        <v>6</v>
      </c>
      <c r="C3502" s="117">
        <v>0.002257251754234824</v>
      </c>
      <c r="D3502" s="112" t="s">
        <v>4761</v>
      </c>
      <c r="E3502" s="112" t="b">
        <v>0</v>
      </c>
      <c r="F3502" s="112" t="b">
        <v>0</v>
      </c>
      <c r="G3502" s="112" t="b">
        <v>0</v>
      </c>
    </row>
    <row r="3503" spans="1:7" ht="15">
      <c r="A3503" s="112" t="s">
        <v>3251</v>
      </c>
      <c r="B3503" s="112">
        <v>6</v>
      </c>
      <c r="C3503" s="117">
        <v>0.002257251754234824</v>
      </c>
      <c r="D3503" s="112" t="s">
        <v>4761</v>
      </c>
      <c r="E3503" s="112" t="b">
        <v>0</v>
      </c>
      <c r="F3503" s="112" t="b">
        <v>0</v>
      </c>
      <c r="G3503" s="112" t="b">
        <v>0</v>
      </c>
    </row>
    <row r="3504" spans="1:7" ht="15">
      <c r="A3504" s="112" t="s">
        <v>3122</v>
      </c>
      <c r="B3504" s="112">
        <v>6</v>
      </c>
      <c r="C3504" s="117">
        <v>0.0025795356835769563</v>
      </c>
      <c r="D3504" s="112" t="s">
        <v>4761</v>
      </c>
      <c r="E3504" s="112" t="b">
        <v>0</v>
      </c>
      <c r="F3504" s="112" t="b">
        <v>0</v>
      </c>
      <c r="G3504" s="112" t="b">
        <v>0</v>
      </c>
    </row>
    <row r="3505" spans="1:7" ht="15">
      <c r="A3505" s="112" t="s">
        <v>3197</v>
      </c>
      <c r="B3505" s="112">
        <v>5</v>
      </c>
      <c r="C3505" s="117">
        <v>0.001672724097987196</v>
      </c>
      <c r="D3505" s="112" t="s">
        <v>4761</v>
      </c>
      <c r="E3505" s="112" t="b">
        <v>0</v>
      </c>
      <c r="F3505" s="112" t="b">
        <v>0</v>
      </c>
      <c r="G3505" s="112" t="b">
        <v>0</v>
      </c>
    </row>
    <row r="3506" spans="1:7" ht="15">
      <c r="A3506" s="112" t="s">
        <v>3211</v>
      </c>
      <c r="B3506" s="112">
        <v>5</v>
      </c>
      <c r="C3506" s="117">
        <v>0.0021496130696474634</v>
      </c>
      <c r="D3506" s="112" t="s">
        <v>4761</v>
      </c>
      <c r="E3506" s="112" t="b">
        <v>0</v>
      </c>
      <c r="F3506" s="112" t="b">
        <v>0</v>
      </c>
      <c r="G3506" s="112" t="b">
        <v>0</v>
      </c>
    </row>
    <row r="3507" spans="1:7" ht="15">
      <c r="A3507" s="112" t="s">
        <v>3090</v>
      </c>
      <c r="B3507" s="112">
        <v>5</v>
      </c>
      <c r="C3507" s="117">
        <v>0.0021496130696474634</v>
      </c>
      <c r="D3507" s="112" t="s">
        <v>4761</v>
      </c>
      <c r="E3507" s="112" t="b">
        <v>0</v>
      </c>
      <c r="F3507" s="112" t="b">
        <v>0</v>
      </c>
      <c r="G3507" s="112" t="b">
        <v>0</v>
      </c>
    </row>
    <row r="3508" spans="1:7" ht="15">
      <c r="A3508" s="112" t="s">
        <v>3109</v>
      </c>
      <c r="B3508" s="112">
        <v>5</v>
      </c>
      <c r="C3508" s="117">
        <v>0.0025281411415642332</v>
      </c>
      <c r="D3508" s="112" t="s">
        <v>4761</v>
      </c>
      <c r="E3508" s="112" t="b">
        <v>0</v>
      </c>
      <c r="F3508" s="112" t="b">
        <v>0</v>
      </c>
      <c r="G3508" s="112" t="b">
        <v>0</v>
      </c>
    </row>
    <row r="3509" spans="1:7" ht="15">
      <c r="A3509" s="112" t="s">
        <v>3598</v>
      </c>
      <c r="B3509" s="112">
        <v>5</v>
      </c>
      <c r="C3509" s="117">
        <v>0.0025281411415642332</v>
      </c>
      <c r="D3509" s="112" t="s">
        <v>4761</v>
      </c>
      <c r="E3509" s="112" t="b">
        <v>0</v>
      </c>
      <c r="F3509" s="112" t="b">
        <v>0</v>
      </c>
      <c r="G3509" s="112" t="b">
        <v>0</v>
      </c>
    </row>
    <row r="3510" spans="1:7" ht="15">
      <c r="A3510" s="112" t="s">
        <v>3254</v>
      </c>
      <c r="B3510" s="112">
        <v>5</v>
      </c>
      <c r="C3510" s="117">
        <v>0.0021496130696474634</v>
      </c>
      <c r="D3510" s="112" t="s">
        <v>4761</v>
      </c>
      <c r="E3510" s="112" t="b">
        <v>0</v>
      </c>
      <c r="F3510" s="112" t="b">
        <v>0</v>
      </c>
      <c r="G3510" s="112" t="b">
        <v>0</v>
      </c>
    </row>
    <row r="3511" spans="1:7" ht="15">
      <c r="A3511" s="112" t="s">
        <v>3119</v>
      </c>
      <c r="B3511" s="112">
        <v>5</v>
      </c>
      <c r="C3511" s="117">
        <v>0.0021496130696474634</v>
      </c>
      <c r="D3511" s="112" t="s">
        <v>4761</v>
      </c>
      <c r="E3511" s="112" t="b">
        <v>0</v>
      </c>
      <c r="F3511" s="112" t="b">
        <v>0</v>
      </c>
      <c r="G3511" s="112" t="b">
        <v>0</v>
      </c>
    </row>
    <row r="3512" spans="1:7" ht="15">
      <c r="A3512" s="112" t="s">
        <v>3166</v>
      </c>
      <c r="B3512" s="112">
        <v>5</v>
      </c>
      <c r="C3512" s="117">
        <v>0.0018810431285290199</v>
      </c>
      <c r="D3512" s="112" t="s">
        <v>4761</v>
      </c>
      <c r="E3512" s="112" t="b">
        <v>0</v>
      </c>
      <c r="F3512" s="112" t="b">
        <v>0</v>
      </c>
      <c r="G3512" s="112" t="b">
        <v>0</v>
      </c>
    </row>
    <row r="3513" spans="1:7" ht="15">
      <c r="A3513" s="112" t="s">
        <v>3161</v>
      </c>
      <c r="B3513" s="112">
        <v>5</v>
      </c>
      <c r="C3513" s="117">
        <v>0.0025281411415642332</v>
      </c>
      <c r="D3513" s="112" t="s">
        <v>4761</v>
      </c>
      <c r="E3513" s="112" t="b">
        <v>0</v>
      </c>
      <c r="F3513" s="112" t="b">
        <v>0</v>
      </c>
      <c r="G3513" s="112" t="b">
        <v>0</v>
      </c>
    </row>
    <row r="3514" spans="1:7" ht="15">
      <c r="A3514" s="112" t="s">
        <v>3175</v>
      </c>
      <c r="B3514" s="112">
        <v>5</v>
      </c>
      <c r="C3514" s="117">
        <v>0.001672724097987196</v>
      </c>
      <c r="D3514" s="112" t="s">
        <v>4761</v>
      </c>
      <c r="E3514" s="112" t="b">
        <v>0</v>
      </c>
      <c r="F3514" s="112" t="b">
        <v>0</v>
      </c>
      <c r="G3514" s="112" t="b">
        <v>0</v>
      </c>
    </row>
    <row r="3515" spans="1:7" ht="15">
      <c r="A3515" s="112" t="s">
        <v>3198</v>
      </c>
      <c r="B3515" s="112">
        <v>5</v>
      </c>
      <c r="C3515" s="117">
        <v>0.0018810431285290199</v>
      </c>
      <c r="D3515" s="112" t="s">
        <v>4761</v>
      </c>
      <c r="E3515" s="112" t="b">
        <v>0</v>
      </c>
      <c r="F3515" s="112" t="b">
        <v>0</v>
      </c>
      <c r="G3515" s="112" t="b">
        <v>0</v>
      </c>
    </row>
    <row r="3516" spans="1:7" ht="15">
      <c r="A3516" s="112" t="s">
        <v>3280</v>
      </c>
      <c r="B3516" s="112">
        <v>5</v>
      </c>
      <c r="C3516" s="117">
        <v>0.0031752391545994464</v>
      </c>
      <c r="D3516" s="112" t="s">
        <v>4761</v>
      </c>
      <c r="E3516" s="112" t="b">
        <v>0</v>
      </c>
      <c r="F3516" s="112" t="b">
        <v>0</v>
      </c>
      <c r="G3516" s="112" t="b">
        <v>0</v>
      </c>
    </row>
    <row r="3517" spans="1:7" ht="15">
      <c r="A3517" s="112" t="s">
        <v>3599</v>
      </c>
      <c r="B3517" s="112">
        <v>5</v>
      </c>
      <c r="C3517" s="117">
        <v>0.0031752391545994464</v>
      </c>
      <c r="D3517" s="112" t="s">
        <v>4761</v>
      </c>
      <c r="E3517" s="112" t="b">
        <v>0</v>
      </c>
      <c r="F3517" s="112" t="b">
        <v>0</v>
      </c>
      <c r="G3517" s="112" t="b">
        <v>0</v>
      </c>
    </row>
    <row r="3518" spans="1:7" ht="15">
      <c r="A3518" s="112" t="s">
        <v>3167</v>
      </c>
      <c r="B3518" s="112">
        <v>5</v>
      </c>
      <c r="C3518" s="117">
        <v>0.0031752391545994464</v>
      </c>
      <c r="D3518" s="112" t="s">
        <v>4761</v>
      </c>
      <c r="E3518" s="112" t="b">
        <v>0</v>
      </c>
      <c r="F3518" s="112" t="b">
        <v>0</v>
      </c>
      <c r="G3518" s="112" t="b">
        <v>0</v>
      </c>
    </row>
    <row r="3519" spans="1:7" ht="15">
      <c r="A3519" s="112" t="s">
        <v>3600</v>
      </c>
      <c r="B3519" s="112">
        <v>5</v>
      </c>
      <c r="C3519" s="117">
        <v>0.0031752391545994464</v>
      </c>
      <c r="D3519" s="112" t="s">
        <v>4761</v>
      </c>
      <c r="E3519" s="112" t="b">
        <v>0</v>
      </c>
      <c r="F3519" s="112" t="b">
        <v>0</v>
      </c>
      <c r="G3519" s="112" t="b">
        <v>0</v>
      </c>
    </row>
    <row r="3520" spans="1:7" ht="15">
      <c r="A3520" s="112" t="s">
        <v>3508</v>
      </c>
      <c r="B3520" s="112">
        <v>5</v>
      </c>
      <c r="C3520" s="117">
        <v>0.0031752391545994464</v>
      </c>
      <c r="D3520" s="112" t="s">
        <v>4761</v>
      </c>
      <c r="E3520" s="112" t="b">
        <v>0</v>
      </c>
      <c r="F3520" s="112" t="b">
        <v>0</v>
      </c>
      <c r="G3520" s="112" t="b">
        <v>0</v>
      </c>
    </row>
    <row r="3521" spans="1:7" ht="15">
      <c r="A3521" s="112" t="s">
        <v>3177</v>
      </c>
      <c r="B3521" s="112">
        <v>4</v>
      </c>
      <c r="C3521" s="117">
        <v>0.0017196904557179708</v>
      </c>
      <c r="D3521" s="112" t="s">
        <v>4761</v>
      </c>
      <c r="E3521" s="112" t="b">
        <v>0</v>
      </c>
      <c r="F3521" s="112" t="b">
        <v>0</v>
      </c>
      <c r="G3521" s="112" t="b">
        <v>0</v>
      </c>
    </row>
    <row r="3522" spans="1:7" ht="15">
      <c r="A3522" s="112" t="s">
        <v>3597</v>
      </c>
      <c r="B3522" s="112">
        <v>4</v>
      </c>
      <c r="C3522" s="117">
        <v>0.0017196904557179708</v>
      </c>
      <c r="D3522" s="112" t="s">
        <v>4761</v>
      </c>
      <c r="E3522" s="112" t="b">
        <v>0</v>
      </c>
      <c r="F3522" s="112" t="b">
        <v>0</v>
      </c>
      <c r="G3522" s="112" t="b">
        <v>0</v>
      </c>
    </row>
    <row r="3523" spans="1:7" ht="15">
      <c r="A3523" s="112" t="s">
        <v>3307</v>
      </c>
      <c r="B3523" s="112">
        <v>4</v>
      </c>
      <c r="C3523" s="117">
        <v>0.001504834502823216</v>
      </c>
      <c r="D3523" s="112" t="s">
        <v>4761</v>
      </c>
      <c r="E3523" s="112" t="b">
        <v>0</v>
      </c>
      <c r="F3523" s="112" t="b">
        <v>0</v>
      </c>
      <c r="G3523" s="112" t="b">
        <v>0</v>
      </c>
    </row>
    <row r="3524" spans="1:7" ht="15">
      <c r="A3524" s="112" t="s">
        <v>3252</v>
      </c>
      <c r="B3524" s="112">
        <v>4</v>
      </c>
      <c r="C3524" s="117">
        <v>0.001504834502823216</v>
      </c>
      <c r="D3524" s="112" t="s">
        <v>4761</v>
      </c>
      <c r="E3524" s="112" t="b">
        <v>0</v>
      </c>
      <c r="F3524" s="112" t="b">
        <v>0</v>
      </c>
      <c r="G3524" s="112" t="b">
        <v>0</v>
      </c>
    </row>
    <row r="3525" spans="1:7" ht="15">
      <c r="A3525" s="112" t="s">
        <v>3740</v>
      </c>
      <c r="B3525" s="112">
        <v>4</v>
      </c>
      <c r="C3525" s="117">
        <v>0.002540191323679557</v>
      </c>
      <c r="D3525" s="112" t="s">
        <v>4761</v>
      </c>
      <c r="E3525" s="112" t="b">
        <v>0</v>
      </c>
      <c r="F3525" s="112" t="b">
        <v>0</v>
      </c>
      <c r="G3525" s="112" t="b">
        <v>0</v>
      </c>
    </row>
    <row r="3526" spans="1:7" ht="15">
      <c r="A3526" s="112" t="s">
        <v>3154</v>
      </c>
      <c r="B3526" s="112">
        <v>4</v>
      </c>
      <c r="C3526" s="117">
        <v>0.0017196904557179708</v>
      </c>
      <c r="D3526" s="112" t="s">
        <v>4761</v>
      </c>
      <c r="E3526" s="112" t="b">
        <v>0</v>
      </c>
      <c r="F3526" s="112" t="b">
        <v>0</v>
      </c>
      <c r="G3526" s="112" t="b">
        <v>0</v>
      </c>
    </row>
    <row r="3527" spans="1:7" ht="15">
      <c r="A3527" s="112" t="s">
        <v>3116</v>
      </c>
      <c r="B3527" s="112">
        <v>4</v>
      </c>
      <c r="C3527" s="117">
        <v>0.001504834502823216</v>
      </c>
      <c r="D3527" s="112" t="s">
        <v>4761</v>
      </c>
      <c r="E3527" s="112" t="b">
        <v>0</v>
      </c>
      <c r="F3527" s="112" t="b">
        <v>0</v>
      </c>
      <c r="G3527" s="112" t="b">
        <v>0</v>
      </c>
    </row>
    <row r="3528" spans="1:7" ht="15">
      <c r="A3528" s="112" t="s">
        <v>3118</v>
      </c>
      <c r="B3528" s="112">
        <v>4</v>
      </c>
      <c r="C3528" s="117">
        <v>0.0017196904557179708</v>
      </c>
      <c r="D3528" s="112" t="s">
        <v>4761</v>
      </c>
      <c r="E3528" s="112" t="b">
        <v>0</v>
      </c>
      <c r="F3528" s="112" t="b">
        <v>0</v>
      </c>
      <c r="G3528" s="112" t="b">
        <v>0</v>
      </c>
    </row>
    <row r="3529" spans="1:7" ht="15">
      <c r="A3529" s="112" t="s">
        <v>3741</v>
      </c>
      <c r="B3529" s="112">
        <v>4</v>
      </c>
      <c r="C3529" s="117">
        <v>0.002540191323679557</v>
      </c>
      <c r="D3529" s="112" t="s">
        <v>4761</v>
      </c>
      <c r="E3529" s="112" t="b">
        <v>0</v>
      </c>
      <c r="F3529" s="112" t="b">
        <v>0</v>
      </c>
      <c r="G3529" s="112" t="b">
        <v>0</v>
      </c>
    </row>
    <row r="3530" spans="1:7" ht="15">
      <c r="A3530" s="112" t="s">
        <v>3306</v>
      </c>
      <c r="B3530" s="112">
        <v>4</v>
      </c>
      <c r="C3530" s="117">
        <v>0.0020225129132513866</v>
      </c>
      <c r="D3530" s="112" t="s">
        <v>4761</v>
      </c>
      <c r="E3530" s="112" t="b">
        <v>0</v>
      </c>
      <c r="F3530" s="112" t="b">
        <v>0</v>
      </c>
      <c r="G3530" s="112" t="b">
        <v>0</v>
      </c>
    </row>
    <row r="3531" spans="1:7" ht="15">
      <c r="A3531" s="112" t="s">
        <v>3127</v>
      </c>
      <c r="B3531" s="112">
        <v>4</v>
      </c>
      <c r="C3531" s="117">
        <v>0.001504834502823216</v>
      </c>
      <c r="D3531" s="112" t="s">
        <v>4761</v>
      </c>
      <c r="E3531" s="112" t="b">
        <v>0</v>
      </c>
      <c r="F3531" s="112" t="b">
        <v>0</v>
      </c>
      <c r="G3531" s="112" t="b">
        <v>0</v>
      </c>
    </row>
    <row r="3532" spans="1:7" ht="15">
      <c r="A3532" s="112" t="s">
        <v>3189</v>
      </c>
      <c r="B3532" s="112">
        <v>4</v>
      </c>
      <c r="C3532" s="117">
        <v>0.001504834502823216</v>
      </c>
      <c r="D3532" s="112" t="s">
        <v>4761</v>
      </c>
      <c r="E3532" s="112" t="b">
        <v>0</v>
      </c>
      <c r="F3532" s="112" t="b">
        <v>0</v>
      </c>
      <c r="G3532" s="112" t="b">
        <v>0</v>
      </c>
    </row>
    <row r="3533" spans="1:7" ht="15">
      <c r="A3533" s="112" t="s">
        <v>3149</v>
      </c>
      <c r="B3533" s="112">
        <v>4</v>
      </c>
      <c r="C3533" s="117">
        <v>0.001504834502823216</v>
      </c>
      <c r="D3533" s="112" t="s">
        <v>4761</v>
      </c>
      <c r="E3533" s="112" t="b">
        <v>0</v>
      </c>
      <c r="F3533" s="112" t="b">
        <v>0</v>
      </c>
      <c r="G3533" s="112" t="b">
        <v>0</v>
      </c>
    </row>
    <row r="3534" spans="1:7" ht="15">
      <c r="A3534" s="112" t="s">
        <v>3507</v>
      </c>
      <c r="B3534" s="112">
        <v>4</v>
      </c>
      <c r="C3534" s="117">
        <v>0.0017196904557179708</v>
      </c>
      <c r="D3534" s="112" t="s">
        <v>4761</v>
      </c>
      <c r="E3534" s="112" t="b">
        <v>0</v>
      </c>
      <c r="F3534" s="112" t="b">
        <v>0</v>
      </c>
      <c r="G3534" s="112" t="b">
        <v>0</v>
      </c>
    </row>
    <row r="3535" spans="1:7" ht="15">
      <c r="A3535" s="112" t="s">
        <v>3742</v>
      </c>
      <c r="B3535" s="112">
        <v>4</v>
      </c>
      <c r="C3535" s="117">
        <v>0.0020225129132513866</v>
      </c>
      <c r="D3535" s="112" t="s">
        <v>4761</v>
      </c>
      <c r="E3535" s="112" t="b">
        <v>0</v>
      </c>
      <c r="F3535" s="112" t="b">
        <v>0</v>
      </c>
      <c r="G3535" s="112" t="b">
        <v>0</v>
      </c>
    </row>
    <row r="3536" spans="1:7" ht="15">
      <c r="A3536" s="112" t="s">
        <v>3419</v>
      </c>
      <c r="B3536" s="112">
        <v>4</v>
      </c>
      <c r="C3536" s="117">
        <v>0.0020225129132513866</v>
      </c>
      <c r="D3536" s="112" t="s">
        <v>4761</v>
      </c>
      <c r="E3536" s="112" t="b">
        <v>0</v>
      </c>
      <c r="F3536" s="112" t="b">
        <v>0</v>
      </c>
      <c r="G3536" s="112" t="b">
        <v>0</v>
      </c>
    </row>
    <row r="3537" spans="1:7" ht="15">
      <c r="A3537" s="112" t="s">
        <v>3337</v>
      </c>
      <c r="B3537" s="112">
        <v>4</v>
      </c>
      <c r="C3537" s="117">
        <v>0.0020225129132513866</v>
      </c>
      <c r="D3537" s="112" t="s">
        <v>4761</v>
      </c>
      <c r="E3537" s="112" t="b">
        <v>0</v>
      </c>
      <c r="F3537" s="112" t="b">
        <v>0</v>
      </c>
      <c r="G3537" s="112" t="b">
        <v>0</v>
      </c>
    </row>
    <row r="3538" spans="1:7" ht="15">
      <c r="A3538" s="112" t="s">
        <v>3217</v>
      </c>
      <c r="B3538" s="112">
        <v>4</v>
      </c>
      <c r="C3538" s="117">
        <v>0.0020225129132513866</v>
      </c>
      <c r="D3538" s="112" t="s">
        <v>4761</v>
      </c>
      <c r="E3538" s="112" t="b">
        <v>0</v>
      </c>
      <c r="F3538" s="112" t="b">
        <v>0</v>
      </c>
      <c r="G3538" s="112" t="b">
        <v>0</v>
      </c>
    </row>
    <row r="3539" spans="1:7" ht="15">
      <c r="A3539" s="112" t="s">
        <v>3408</v>
      </c>
      <c r="B3539" s="112">
        <v>4</v>
      </c>
      <c r="C3539" s="117">
        <v>0.0017196904557179708</v>
      </c>
      <c r="D3539" s="112" t="s">
        <v>4761</v>
      </c>
      <c r="E3539" s="112" t="b">
        <v>0</v>
      </c>
      <c r="F3539" s="112" t="b">
        <v>0</v>
      </c>
      <c r="G3539" s="112" t="b">
        <v>0</v>
      </c>
    </row>
    <row r="3540" spans="1:7" ht="15">
      <c r="A3540" s="112" t="s">
        <v>3743</v>
      </c>
      <c r="B3540" s="112">
        <v>4</v>
      </c>
      <c r="C3540" s="117">
        <v>0.0020225129132513866</v>
      </c>
      <c r="D3540" s="112" t="s">
        <v>4761</v>
      </c>
      <c r="E3540" s="112" t="b">
        <v>0</v>
      </c>
      <c r="F3540" s="112" t="b">
        <v>0</v>
      </c>
      <c r="G3540" s="112" t="b">
        <v>0</v>
      </c>
    </row>
    <row r="3541" spans="1:7" ht="15">
      <c r="A3541" s="112" t="s">
        <v>3744</v>
      </c>
      <c r="B3541" s="112">
        <v>4</v>
      </c>
      <c r="C3541" s="117">
        <v>0.002540191323679557</v>
      </c>
      <c r="D3541" s="112" t="s">
        <v>4761</v>
      </c>
      <c r="E3541" s="112" t="b">
        <v>0</v>
      </c>
      <c r="F3541" s="112" t="b">
        <v>0</v>
      </c>
      <c r="G3541" s="112" t="b">
        <v>0</v>
      </c>
    </row>
    <row r="3542" spans="1:7" ht="15">
      <c r="A3542" s="112" t="s">
        <v>3470</v>
      </c>
      <c r="B3542" s="112">
        <v>4</v>
      </c>
      <c r="C3542" s="117">
        <v>0.002540191323679557</v>
      </c>
      <c r="D3542" s="112" t="s">
        <v>4761</v>
      </c>
      <c r="E3542" s="112" t="b">
        <v>0</v>
      </c>
      <c r="F3542" s="112" t="b">
        <v>0</v>
      </c>
      <c r="G3542" s="112" t="b">
        <v>0</v>
      </c>
    </row>
    <row r="3543" spans="1:7" ht="15">
      <c r="A3543" s="112" t="s">
        <v>3745</v>
      </c>
      <c r="B3543" s="112">
        <v>4</v>
      </c>
      <c r="C3543" s="117">
        <v>0.0020225129132513866</v>
      </c>
      <c r="D3543" s="112" t="s">
        <v>4761</v>
      </c>
      <c r="E3543" s="112" t="b">
        <v>0</v>
      </c>
      <c r="F3543" s="112" t="b">
        <v>0</v>
      </c>
      <c r="G3543" s="112" t="b">
        <v>0</v>
      </c>
    </row>
    <row r="3544" spans="1:7" ht="15">
      <c r="A3544" s="112" t="s">
        <v>3506</v>
      </c>
      <c r="B3544" s="112">
        <v>4</v>
      </c>
      <c r="C3544" s="117">
        <v>0.002540191323679557</v>
      </c>
      <c r="D3544" s="112" t="s">
        <v>4761</v>
      </c>
      <c r="E3544" s="112" t="b">
        <v>0</v>
      </c>
      <c r="F3544" s="112" t="b">
        <v>0</v>
      </c>
      <c r="G3544" s="112" t="b">
        <v>0</v>
      </c>
    </row>
    <row r="3545" spans="1:7" ht="15">
      <c r="A3545" s="112" t="s">
        <v>3746</v>
      </c>
      <c r="B3545" s="112">
        <v>4</v>
      </c>
      <c r="C3545" s="117">
        <v>0.002540191323679557</v>
      </c>
      <c r="D3545" s="112" t="s">
        <v>4761</v>
      </c>
      <c r="E3545" s="112" t="b">
        <v>0</v>
      </c>
      <c r="F3545" s="112" t="b">
        <v>0</v>
      </c>
      <c r="G3545" s="112" t="b">
        <v>0</v>
      </c>
    </row>
    <row r="3546" spans="1:7" ht="15">
      <c r="A3546" s="112" t="s">
        <v>3747</v>
      </c>
      <c r="B3546" s="112">
        <v>4</v>
      </c>
      <c r="C3546" s="117">
        <v>0.002540191323679557</v>
      </c>
      <c r="D3546" s="112" t="s">
        <v>4761</v>
      </c>
      <c r="E3546" s="112" t="b">
        <v>0</v>
      </c>
      <c r="F3546" s="112" t="b">
        <v>0</v>
      </c>
      <c r="G3546" s="112" t="b">
        <v>0</v>
      </c>
    </row>
    <row r="3547" spans="1:7" ht="15">
      <c r="A3547" s="112" t="s">
        <v>3182</v>
      </c>
      <c r="B3547" s="112">
        <v>3</v>
      </c>
      <c r="C3547" s="117">
        <v>0.0012897678417884782</v>
      </c>
      <c r="D3547" s="112" t="s">
        <v>4761</v>
      </c>
      <c r="E3547" s="112" t="b">
        <v>0</v>
      </c>
      <c r="F3547" s="112" t="b">
        <v>0</v>
      </c>
      <c r="G3547" s="112" t="b">
        <v>0</v>
      </c>
    </row>
    <row r="3548" spans="1:7" ht="15">
      <c r="A3548" s="112" t="s">
        <v>3199</v>
      </c>
      <c r="B3548" s="112">
        <v>3</v>
      </c>
      <c r="C3548" s="117">
        <v>0.0012897678417884782</v>
      </c>
      <c r="D3548" s="112" t="s">
        <v>4761</v>
      </c>
      <c r="E3548" s="112" t="b">
        <v>0</v>
      </c>
      <c r="F3548" s="112" t="b">
        <v>0</v>
      </c>
      <c r="G3548" s="112" t="b">
        <v>0</v>
      </c>
    </row>
    <row r="3549" spans="1:7" ht="15">
      <c r="A3549" s="112" t="s">
        <v>3204</v>
      </c>
      <c r="B3549" s="112">
        <v>3</v>
      </c>
      <c r="C3549" s="117">
        <v>0.0012897678417884782</v>
      </c>
      <c r="D3549" s="112" t="s">
        <v>4761</v>
      </c>
      <c r="E3549" s="112" t="b">
        <v>0</v>
      </c>
      <c r="F3549" s="112" t="b">
        <v>0</v>
      </c>
      <c r="G3549" s="112" t="b">
        <v>0</v>
      </c>
    </row>
    <row r="3550" spans="1:7" ht="15">
      <c r="A3550" s="112" t="s">
        <v>3205</v>
      </c>
      <c r="B3550" s="112">
        <v>3</v>
      </c>
      <c r="C3550" s="117">
        <v>0.0012897678417884782</v>
      </c>
      <c r="D3550" s="112" t="s">
        <v>4761</v>
      </c>
      <c r="E3550" s="112" t="b">
        <v>0</v>
      </c>
      <c r="F3550" s="112" t="b">
        <v>0</v>
      </c>
      <c r="G3550" s="112" t="b">
        <v>0</v>
      </c>
    </row>
    <row r="3551" spans="1:7" ht="15">
      <c r="A3551" s="112" t="s">
        <v>3473</v>
      </c>
      <c r="B3551" s="112">
        <v>3</v>
      </c>
      <c r="C3551" s="117">
        <v>0.0015168846849385402</v>
      </c>
      <c r="D3551" s="112" t="s">
        <v>4761</v>
      </c>
      <c r="E3551" s="112" t="b">
        <v>0</v>
      </c>
      <c r="F3551" s="112" t="b">
        <v>0</v>
      </c>
      <c r="G3551" s="112" t="b">
        <v>0</v>
      </c>
    </row>
    <row r="3552" spans="1:7" ht="15">
      <c r="A3552" s="112" t="s">
        <v>3471</v>
      </c>
      <c r="B3552" s="112">
        <v>3</v>
      </c>
      <c r="C3552" s="117">
        <v>0.0012897678417884782</v>
      </c>
      <c r="D3552" s="112" t="s">
        <v>4761</v>
      </c>
      <c r="E3552" s="112" t="b">
        <v>0</v>
      </c>
      <c r="F3552" s="112" t="b">
        <v>0</v>
      </c>
      <c r="G3552" s="112" t="b">
        <v>0</v>
      </c>
    </row>
    <row r="3553" spans="1:7" ht="15">
      <c r="A3553" s="112" t="s">
        <v>3429</v>
      </c>
      <c r="B3553" s="112">
        <v>3</v>
      </c>
      <c r="C3553" s="117">
        <v>0.0015168846849385402</v>
      </c>
      <c r="D3553" s="112" t="s">
        <v>4761</v>
      </c>
      <c r="E3553" s="112" t="b">
        <v>0</v>
      </c>
      <c r="F3553" s="112" t="b">
        <v>0</v>
      </c>
      <c r="G3553" s="112" t="b">
        <v>0</v>
      </c>
    </row>
    <row r="3554" spans="1:7" ht="15">
      <c r="A3554" s="112" t="s">
        <v>3129</v>
      </c>
      <c r="B3554" s="112">
        <v>3</v>
      </c>
      <c r="C3554" s="117">
        <v>0.001905143492759668</v>
      </c>
      <c r="D3554" s="112" t="s">
        <v>4761</v>
      </c>
      <c r="E3554" s="112" t="b">
        <v>0</v>
      </c>
      <c r="F3554" s="112" t="b">
        <v>0</v>
      </c>
      <c r="G3554" s="112" t="b">
        <v>0</v>
      </c>
    </row>
    <row r="3555" spans="1:7" ht="15">
      <c r="A3555" s="112" t="s">
        <v>4037</v>
      </c>
      <c r="B3555" s="112">
        <v>3</v>
      </c>
      <c r="C3555" s="117">
        <v>0.0015168846849385402</v>
      </c>
      <c r="D3555" s="112" t="s">
        <v>4761</v>
      </c>
      <c r="E3555" s="112" t="b">
        <v>0</v>
      </c>
      <c r="F3555" s="112" t="b">
        <v>0</v>
      </c>
      <c r="G3555" s="112" t="b">
        <v>0</v>
      </c>
    </row>
    <row r="3556" spans="1:7" ht="15">
      <c r="A3556" s="112" t="s">
        <v>3195</v>
      </c>
      <c r="B3556" s="112">
        <v>3</v>
      </c>
      <c r="C3556" s="117">
        <v>0.0012897678417884782</v>
      </c>
      <c r="D3556" s="112" t="s">
        <v>4761</v>
      </c>
      <c r="E3556" s="112" t="b">
        <v>0</v>
      </c>
      <c r="F3556" s="112" t="b">
        <v>0</v>
      </c>
      <c r="G3556" s="112" t="b">
        <v>0</v>
      </c>
    </row>
    <row r="3557" spans="1:7" ht="15">
      <c r="A3557" s="112" t="s">
        <v>3404</v>
      </c>
      <c r="B3557" s="112">
        <v>3</v>
      </c>
      <c r="C3557" s="117">
        <v>0.0012897678417884782</v>
      </c>
      <c r="D3557" s="112" t="s">
        <v>4761</v>
      </c>
      <c r="E3557" s="112" t="b">
        <v>0</v>
      </c>
      <c r="F3557" s="112" t="b">
        <v>0</v>
      </c>
      <c r="G3557" s="112" t="b">
        <v>0</v>
      </c>
    </row>
    <row r="3558" spans="1:7" ht="15">
      <c r="A3558" s="112" t="s">
        <v>3320</v>
      </c>
      <c r="B3558" s="112">
        <v>3</v>
      </c>
      <c r="C3558" s="117">
        <v>0.0012897678417884782</v>
      </c>
      <c r="D3558" s="112" t="s">
        <v>4761</v>
      </c>
      <c r="E3558" s="112" t="b">
        <v>0</v>
      </c>
      <c r="F3558" s="112" t="b">
        <v>0</v>
      </c>
      <c r="G3558" s="112" t="b">
        <v>0</v>
      </c>
    </row>
    <row r="3559" spans="1:7" ht="15">
      <c r="A3559" s="112" t="s">
        <v>3492</v>
      </c>
      <c r="B3559" s="112">
        <v>3</v>
      </c>
      <c r="C3559" s="117">
        <v>0.0012897678417884782</v>
      </c>
      <c r="D3559" s="112" t="s">
        <v>4761</v>
      </c>
      <c r="E3559" s="112" t="b">
        <v>0</v>
      </c>
      <c r="F3559" s="112" t="b">
        <v>0</v>
      </c>
      <c r="G3559" s="112" t="b">
        <v>0</v>
      </c>
    </row>
    <row r="3560" spans="1:7" ht="15">
      <c r="A3560" s="112" t="s">
        <v>3738</v>
      </c>
      <c r="B3560" s="112">
        <v>3</v>
      </c>
      <c r="C3560" s="117">
        <v>0.001905143492759668</v>
      </c>
      <c r="D3560" s="112" t="s">
        <v>4761</v>
      </c>
      <c r="E3560" s="112" t="b">
        <v>0</v>
      </c>
      <c r="F3560" s="112" t="b">
        <v>0</v>
      </c>
      <c r="G3560" s="112" t="b">
        <v>0</v>
      </c>
    </row>
    <row r="3561" spans="1:7" ht="15">
      <c r="A3561" s="112" t="s">
        <v>3289</v>
      </c>
      <c r="B3561" s="112">
        <v>3</v>
      </c>
      <c r="C3561" s="117">
        <v>0.001905143492759668</v>
      </c>
      <c r="D3561" s="112" t="s">
        <v>4761</v>
      </c>
      <c r="E3561" s="112" t="b">
        <v>0</v>
      </c>
      <c r="F3561" s="112" t="b">
        <v>0</v>
      </c>
      <c r="G3561" s="112" t="b">
        <v>0</v>
      </c>
    </row>
    <row r="3562" spans="1:7" ht="15">
      <c r="A3562" s="112" t="s">
        <v>3563</v>
      </c>
      <c r="B3562" s="112">
        <v>3</v>
      </c>
      <c r="C3562" s="117">
        <v>0.001905143492759668</v>
      </c>
      <c r="D3562" s="112" t="s">
        <v>4761</v>
      </c>
      <c r="E3562" s="112" t="b">
        <v>0</v>
      </c>
      <c r="F3562" s="112" t="b">
        <v>0</v>
      </c>
      <c r="G3562" s="112" t="b">
        <v>0</v>
      </c>
    </row>
    <row r="3563" spans="1:7" ht="15">
      <c r="A3563" s="112" t="s">
        <v>3564</v>
      </c>
      <c r="B3563" s="112">
        <v>3</v>
      </c>
      <c r="C3563" s="117">
        <v>0.001905143492759668</v>
      </c>
      <c r="D3563" s="112" t="s">
        <v>4761</v>
      </c>
      <c r="E3563" s="112" t="b">
        <v>0</v>
      </c>
      <c r="F3563" s="112" t="b">
        <v>0</v>
      </c>
      <c r="G3563" s="112" t="b">
        <v>0</v>
      </c>
    </row>
    <row r="3564" spans="1:7" ht="15">
      <c r="A3564" s="112" t="s">
        <v>3246</v>
      </c>
      <c r="B3564" s="112">
        <v>3</v>
      </c>
      <c r="C3564" s="117">
        <v>0.0012897678417884782</v>
      </c>
      <c r="D3564" s="112" t="s">
        <v>4761</v>
      </c>
      <c r="E3564" s="112" t="b">
        <v>0</v>
      </c>
      <c r="F3564" s="112" t="b">
        <v>0</v>
      </c>
      <c r="G3564" s="112" t="b">
        <v>0</v>
      </c>
    </row>
    <row r="3565" spans="1:7" ht="15">
      <c r="A3565" s="112" t="s">
        <v>3172</v>
      </c>
      <c r="B3565" s="112">
        <v>3</v>
      </c>
      <c r="C3565" s="117">
        <v>0.001905143492759668</v>
      </c>
      <c r="D3565" s="112" t="s">
        <v>4761</v>
      </c>
      <c r="E3565" s="112" t="b">
        <v>0</v>
      </c>
      <c r="F3565" s="112" t="b">
        <v>0</v>
      </c>
      <c r="G3565" s="112" t="b">
        <v>0</v>
      </c>
    </row>
    <row r="3566" spans="1:7" ht="15">
      <c r="A3566" s="112" t="s">
        <v>3148</v>
      </c>
      <c r="B3566" s="112">
        <v>3</v>
      </c>
      <c r="C3566" s="117">
        <v>0.0015168846849385402</v>
      </c>
      <c r="D3566" s="112" t="s">
        <v>4761</v>
      </c>
      <c r="E3566" s="112" t="b">
        <v>0</v>
      </c>
      <c r="F3566" s="112" t="b">
        <v>0</v>
      </c>
      <c r="G3566" s="112" t="b">
        <v>0</v>
      </c>
    </row>
    <row r="3567" spans="1:7" ht="15">
      <c r="A3567" s="112" t="s">
        <v>3117</v>
      </c>
      <c r="B3567" s="112">
        <v>3</v>
      </c>
      <c r="C3567" s="117">
        <v>0.0015168846849385402</v>
      </c>
      <c r="D3567" s="112" t="s">
        <v>4761</v>
      </c>
      <c r="E3567" s="112" t="b">
        <v>0</v>
      </c>
      <c r="F3567" s="112" t="b">
        <v>0</v>
      </c>
      <c r="G3567" s="112" t="b">
        <v>0</v>
      </c>
    </row>
    <row r="3568" spans="1:7" ht="15">
      <c r="A3568" s="112" t="s">
        <v>3173</v>
      </c>
      <c r="B3568" s="112">
        <v>3</v>
      </c>
      <c r="C3568" s="117">
        <v>0.0012897678417884782</v>
      </c>
      <c r="D3568" s="112" t="s">
        <v>4761</v>
      </c>
      <c r="E3568" s="112" t="b">
        <v>0</v>
      </c>
      <c r="F3568" s="112" t="b">
        <v>0</v>
      </c>
      <c r="G3568" s="112" t="b">
        <v>0</v>
      </c>
    </row>
    <row r="3569" spans="1:7" ht="15">
      <c r="A3569" s="112" t="s">
        <v>3102</v>
      </c>
      <c r="B3569" s="112">
        <v>3</v>
      </c>
      <c r="C3569" s="117">
        <v>0.0012897678417884782</v>
      </c>
      <c r="D3569" s="112" t="s">
        <v>4761</v>
      </c>
      <c r="E3569" s="112" t="b">
        <v>0</v>
      </c>
      <c r="F3569" s="112" t="b">
        <v>0</v>
      </c>
      <c r="G3569" s="112" t="b">
        <v>0</v>
      </c>
    </row>
    <row r="3570" spans="1:7" ht="15">
      <c r="A3570" s="112" t="s">
        <v>3100</v>
      </c>
      <c r="B3570" s="112">
        <v>3</v>
      </c>
      <c r="C3570" s="117">
        <v>0.0015168846849385402</v>
      </c>
      <c r="D3570" s="112" t="s">
        <v>4761</v>
      </c>
      <c r="E3570" s="112" t="b">
        <v>0</v>
      </c>
      <c r="F3570" s="112" t="b">
        <v>0</v>
      </c>
      <c r="G3570" s="112" t="b">
        <v>0</v>
      </c>
    </row>
    <row r="3571" spans="1:7" ht="15">
      <c r="A3571" s="112" t="s">
        <v>3277</v>
      </c>
      <c r="B3571" s="112">
        <v>3</v>
      </c>
      <c r="C3571" s="117">
        <v>0.0012897678417884782</v>
      </c>
      <c r="D3571" s="112" t="s">
        <v>4761</v>
      </c>
      <c r="E3571" s="112" t="b">
        <v>0</v>
      </c>
      <c r="F3571" s="112" t="b">
        <v>0</v>
      </c>
      <c r="G3571" s="112" t="b">
        <v>0</v>
      </c>
    </row>
    <row r="3572" spans="1:7" ht="15">
      <c r="A3572" s="112" t="s">
        <v>3356</v>
      </c>
      <c r="B3572" s="112">
        <v>3</v>
      </c>
      <c r="C3572" s="117">
        <v>0.0015168846849385402</v>
      </c>
      <c r="D3572" s="112" t="s">
        <v>4761</v>
      </c>
      <c r="E3572" s="112" t="b">
        <v>0</v>
      </c>
      <c r="F3572" s="112" t="b">
        <v>0</v>
      </c>
      <c r="G3572" s="112" t="b">
        <v>0</v>
      </c>
    </row>
    <row r="3573" spans="1:7" ht="15">
      <c r="A3573" s="112" t="s">
        <v>3218</v>
      </c>
      <c r="B3573" s="112">
        <v>3</v>
      </c>
      <c r="C3573" s="117">
        <v>0.0012897678417884782</v>
      </c>
      <c r="D3573" s="112" t="s">
        <v>4761</v>
      </c>
      <c r="E3573" s="112" t="b">
        <v>0</v>
      </c>
      <c r="F3573" s="112" t="b">
        <v>0</v>
      </c>
      <c r="G3573" s="112" t="b">
        <v>0</v>
      </c>
    </row>
    <row r="3574" spans="1:7" ht="15">
      <c r="A3574" s="112" t="s">
        <v>3219</v>
      </c>
      <c r="B3574" s="112">
        <v>3</v>
      </c>
      <c r="C3574" s="117">
        <v>0.0012897678417884782</v>
      </c>
      <c r="D3574" s="112" t="s">
        <v>4761</v>
      </c>
      <c r="E3574" s="112" t="b">
        <v>0</v>
      </c>
      <c r="F3574" s="112" t="b">
        <v>0</v>
      </c>
      <c r="G3574" s="112" t="b">
        <v>0</v>
      </c>
    </row>
    <row r="3575" spans="1:7" ht="15">
      <c r="A3575" s="112" t="s">
        <v>3441</v>
      </c>
      <c r="B3575" s="112">
        <v>3</v>
      </c>
      <c r="C3575" s="117">
        <v>0.0015168846849385402</v>
      </c>
      <c r="D3575" s="112" t="s">
        <v>4761</v>
      </c>
      <c r="E3575" s="112" t="b">
        <v>0</v>
      </c>
      <c r="F3575" s="112" t="b">
        <v>0</v>
      </c>
      <c r="G3575" s="112" t="b">
        <v>0</v>
      </c>
    </row>
    <row r="3576" spans="1:7" ht="15">
      <c r="A3576" s="112" t="s">
        <v>3164</v>
      </c>
      <c r="B3576" s="112">
        <v>3</v>
      </c>
      <c r="C3576" s="117">
        <v>0.0015168846849385402</v>
      </c>
      <c r="D3576" s="112" t="s">
        <v>4761</v>
      </c>
      <c r="E3576" s="112" t="b">
        <v>0</v>
      </c>
      <c r="F3576" s="112" t="b">
        <v>0</v>
      </c>
      <c r="G3576" s="112" t="b">
        <v>0</v>
      </c>
    </row>
    <row r="3577" spans="1:7" ht="15">
      <c r="A3577" s="112" t="s">
        <v>3108</v>
      </c>
      <c r="B3577" s="112">
        <v>3</v>
      </c>
      <c r="C3577" s="117">
        <v>0.0012897678417884782</v>
      </c>
      <c r="D3577" s="112" t="s">
        <v>4761</v>
      </c>
      <c r="E3577" s="112" t="b">
        <v>0</v>
      </c>
      <c r="F3577" s="112" t="b">
        <v>0</v>
      </c>
      <c r="G3577" s="112" t="b">
        <v>0</v>
      </c>
    </row>
    <row r="3578" spans="1:7" ht="15">
      <c r="A3578" s="112" t="s">
        <v>3658</v>
      </c>
      <c r="B3578" s="112">
        <v>3</v>
      </c>
      <c r="C3578" s="117">
        <v>0.0012897678417884782</v>
      </c>
      <c r="D3578" s="112" t="s">
        <v>4761</v>
      </c>
      <c r="E3578" s="112" t="b">
        <v>0</v>
      </c>
      <c r="F3578" s="112" t="b">
        <v>0</v>
      </c>
      <c r="G3578" s="112" t="b">
        <v>0</v>
      </c>
    </row>
    <row r="3579" spans="1:7" ht="15">
      <c r="A3579" s="112" t="s">
        <v>3739</v>
      </c>
      <c r="B3579" s="112">
        <v>3</v>
      </c>
      <c r="C3579" s="117">
        <v>0.0015168846849385402</v>
      </c>
      <c r="D3579" s="112" t="s">
        <v>4761</v>
      </c>
      <c r="E3579" s="112" t="b">
        <v>0</v>
      </c>
      <c r="F3579" s="112" t="b">
        <v>0</v>
      </c>
      <c r="G3579" s="112" t="b">
        <v>0</v>
      </c>
    </row>
    <row r="3580" spans="1:7" ht="15">
      <c r="A3580" s="112" t="s">
        <v>4038</v>
      </c>
      <c r="B3580" s="112">
        <v>3</v>
      </c>
      <c r="C3580" s="117">
        <v>0.0015168846849385402</v>
      </c>
      <c r="D3580" s="112" t="s">
        <v>4761</v>
      </c>
      <c r="E3580" s="112" t="b">
        <v>0</v>
      </c>
      <c r="F3580" s="112" t="b">
        <v>0</v>
      </c>
      <c r="G3580" s="112" t="b">
        <v>0</v>
      </c>
    </row>
    <row r="3581" spans="1:7" ht="15">
      <c r="A3581" s="112" t="s">
        <v>3231</v>
      </c>
      <c r="B3581" s="112">
        <v>3</v>
      </c>
      <c r="C3581" s="117">
        <v>0.0015168846849385402</v>
      </c>
      <c r="D3581" s="112" t="s">
        <v>4761</v>
      </c>
      <c r="E3581" s="112" t="b">
        <v>0</v>
      </c>
      <c r="F3581" s="112" t="b">
        <v>0</v>
      </c>
      <c r="G3581" s="112" t="b">
        <v>0</v>
      </c>
    </row>
    <row r="3582" spans="1:7" ht="15">
      <c r="A3582" s="112" t="s">
        <v>4039</v>
      </c>
      <c r="B3582" s="112">
        <v>3</v>
      </c>
      <c r="C3582" s="117">
        <v>0.001905143492759668</v>
      </c>
      <c r="D3582" s="112" t="s">
        <v>4761</v>
      </c>
      <c r="E3582" s="112" t="b">
        <v>0</v>
      </c>
      <c r="F3582" s="112" t="b">
        <v>0</v>
      </c>
      <c r="G3582" s="112" t="b">
        <v>0</v>
      </c>
    </row>
    <row r="3583" spans="1:7" ht="15">
      <c r="A3583" s="112" t="s">
        <v>3497</v>
      </c>
      <c r="B3583" s="112">
        <v>3</v>
      </c>
      <c r="C3583" s="117">
        <v>0.0015168846849385402</v>
      </c>
      <c r="D3583" s="112" t="s">
        <v>4761</v>
      </c>
      <c r="E3583" s="112" t="b">
        <v>0</v>
      </c>
      <c r="F3583" s="112" t="b">
        <v>0</v>
      </c>
      <c r="G3583" s="112" t="b">
        <v>0</v>
      </c>
    </row>
    <row r="3584" spans="1:7" ht="15">
      <c r="A3584" s="112" t="s">
        <v>3314</v>
      </c>
      <c r="B3584" s="112">
        <v>3</v>
      </c>
      <c r="C3584" s="117">
        <v>0.0015168846849385402</v>
      </c>
      <c r="D3584" s="112" t="s">
        <v>4761</v>
      </c>
      <c r="E3584" s="112" t="b">
        <v>1</v>
      </c>
      <c r="F3584" s="112" t="b">
        <v>0</v>
      </c>
      <c r="G3584" s="112" t="b">
        <v>0</v>
      </c>
    </row>
    <row r="3585" spans="1:7" ht="15">
      <c r="A3585" s="112" t="s">
        <v>3734</v>
      </c>
      <c r="B3585" s="112">
        <v>3</v>
      </c>
      <c r="C3585" s="117">
        <v>0.0015168846849385402</v>
      </c>
      <c r="D3585" s="112" t="s">
        <v>4761</v>
      </c>
      <c r="E3585" s="112" t="b">
        <v>0</v>
      </c>
      <c r="F3585" s="112" t="b">
        <v>0</v>
      </c>
      <c r="G3585" s="112" t="b">
        <v>0</v>
      </c>
    </row>
    <row r="3586" spans="1:7" ht="15">
      <c r="A3586" s="112" t="s">
        <v>4040</v>
      </c>
      <c r="B3586" s="112">
        <v>3</v>
      </c>
      <c r="C3586" s="117">
        <v>0.0012897678417884782</v>
      </c>
      <c r="D3586" s="112" t="s">
        <v>4761</v>
      </c>
      <c r="E3586" s="112" t="b">
        <v>0</v>
      </c>
      <c r="F3586" s="112" t="b">
        <v>0</v>
      </c>
      <c r="G3586" s="112" t="b">
        <v>0</v>
      </c>
    </row>
    <row r="3587" spans="1:7" ht="15">
      <c r="A3587" s="112" t="s">
        <v>4041</v>
      </c>
      <c r="B3587" s="112">
        <v>3</v>
      </c>
      <c r="C3587" s="117">
        <v>0.0015168846849385402</v>
      </c>
      <c r="D3587" s="112" t="s">
        <v>4761</v>
      </c>
      <c r="E3587" s="112" t="b">
        <v>0</v>
      </c>
      <c r="F3587" s="112" t="b">
        <v>0</v>
      </c>
      <c r="G3587" s="112" t="b">
        <v>0</v>
      </c>
    </row>
    <row r="3588" spans="1:7" ht="15">
      <c r="A3588" s="112" t="s">
        <v>4042</v>
      </c>
      <c r="B3588" s="112">
        <v>3</v>
      </c>
      <c r="C3588" s="117">
        <v>0.0015168846849385402</v>
      </c>
      <c r="D3588" s="112" t="s">
        <v>4761</v>
      </c>
      <c r="E3588" s="112" t="b">
        <v>0</v>
      </c>
      <c r="F3588" s="112" t="b">
        <v>0</v>
      </c>
      <c r="G3588" s="112" t="b">
        <v>0</v>
      </c>
    </row>
    <row r="3589" spans="1:7" ht="15">
      <c r="A3589" s="112" t="s">
        <v>4043</v>
      </c>
      <c r="B3589" s="112">
        <v>3</v>
      </c>
      <c r="C3589" s="117">
        <v>0.0012897678417884782</v>
      </c>
      <c r="D3589" s="112" t="s">
        <v>4761</v>
      </c>
      <c r="E3589" s="112" t="b">
        <v>0</v>
      </c>
      <c r="F3589" s="112" t="b">
        <v>0</v>
      </c>
      <c r="G3589" s="112" t="b">
        <v>0</v>
      </c>
    </row>
    <row r="3590" spans="1:7" ht="15">
      <c r="A3590" s="112" t="s">
        <v>4044</v>
      </c>
      <c r="B3590" s="112">
        <v>3</v>
      </c>
      <c r="C3590" s="117">
        <v>0.001905143492759668</v>
      </c>
      <c r="D3590" s="112" t="s">
        <v>4761</v>
      </c>
      <c r="E3590" s="112" t="b">
        <v>0</v>
      </c>
      <c r="F3590" s="112" t="b">
        <v>0</v>
      </c>
      <c r="G3590" s="112" t="b">
        <v>0</v>
      </c>
    </row>
    <row r="3591" spans="1:7" ht="15">
      <c r="A3591" s="112" t="s">
        <v>4045</v>
      </c>
      <c r="B3591" s="112">
        <v>3</v>
      </c>
      <c r="C3591" s="117">
        <v>0.001905143492759668</v>
      </c>
      <c r="D3591" s="112" t="s">
        <v>4761</v>
      </c>
      <c r="E3591" s="112" t="b">
        <v>0</v>
      </c>
      <c r="F3591" s="112" t="b">
        <v>0</v>
      </c>
      <c r="G3591" s="112" t="b">
        <v>0</v>
      </c>
    </row>
    <row r="3592" spans="1:7" ht="15">
      <c r="A3592" s="112" t="s">
        <v>3250</v>
      </c>
      <c r="B3592" s="112">
        <v>3</v>
      </c>
      <c r="C3592" s="117">
        <v>0.0012897678417884782</v>
      </c>
      <c r="D3592" s="112" t="s">
        <v>4761</v>
      </c>
      <c r="E3592" s="112" t="b">
        <v>0</v>
      </c>
      <c r="F3592" s="112" t="b">
        <v>0</v>
      </c>
      <c r="G3592" s="112" t="b">
        <v>0</v>
      </c>
    </row>
    <row r="3593" spans="1:7" ht="15">
      <c r="A3593" s="112" t="s">
        <v>3336</v>
      </c>
      <c r="B3593" s="112">
        <v>3</v>
      </c>
      <c r="C3593" s="117">
        <v>0.0015168846849385402</v>
      </c>
      <c r="D3593" s="112" t="s">
        <v>4761</v>
      </c>
      <c r="E3593" s="112" t="b">
        <v>0</v>
      </c>
      <c r="F3593" s="112" t="b">
        <v>0</v>
      </c>
      <c r="G3593" s="112" t="b">
        <v>0</v>
      </c>
    </row>
    <row r="3594" spans="1:7" ht="15">
      <c r="A3594" s="112" t="s">
        <v>4046</v>
      </c>
      <c r="B3594" s="112">
        <v>3</v>
      </c>
      <c r="C3594" s="117">
        <v>0.0015168846849385402</v>
      </c>
      <c r="D3594" s="112" t="s">
        <v>4761</v>
      </c>
      <c r="E3594" s="112" t="b">
        <v>0</v>
      </c>
      <c r="F3594" s="112" t="b">
        <v>0</v>
      </c>
      <c r="G3594" s="112" t="b">
        <v>0</v>
      </c>
    </row>
    <row r="3595" spans="1:7" ht="15">
      <c r="A3595" s="112" t="s">
        <v>3596</v>
      </c>
      <c r="B3595" s="112">
        <v>3</v>
      </c>
      <c r="C3595" s="117">
        <v>0.0015168846849385402</v>
      </c>
      <c r="D3595" s="112" t="s">
        <v>4761</v>
      </c>
      <c r="E3595" s="112" t="b">
        <v>0</v>
      </c>
      <c r="F3595" s="112" t="b">
        <v>0</v>
      </c>
      <c r="G3595" s="112" t="b">
        <v>0</v>
      </c>
    </row>
    <row r="3596" spans="1:7" ht="15">
      <c r="A3596" s="112" t="s">
        <v>4047</v>
      </c>
      <c r="B3596" s="112">
        <v>3</v>
      </c>
      <c r="C3596" s="117">
        <v>0.001905143492759668</v>
      </c>
      <c r="D3596" s="112" t="s">
        <v>4761</v>
      </c>
      <c r="E3596" s="112" t="b">
        <v>0</v>
      </c>
      <c r="F3596" s="112" t="b">
        <v>0</v>
      </c>
      <c r="G3596" s="112" t="b">
        <v>0</v>
      </c>
    </row>
    <row r="3597" spans="1:7" ht="15">
      <c r="A3597" s="112" t="s">
        <v>4048</v>
      </c>
      <c r="B3597" s="112">
        <v>3</v>
      </c>
      <c r="C3597" s="117">
        <v>0.0015168846849385402</v>
      </c>
      <c r="D3597" s="112" t="s">
        <v>4761</v>
      </c>
      <c r="E3597" s="112" t="b">
        <v>0</v>
      </c>
      <c r="F3597" s="112" t="b">
        <v>0</v>
      </c>
      <c r="G3597" s="112" t="b">
        <v>0</v>
      </c>
    </row>
    <row r="3598" spans="1:7" ht="15">
      <c r="A3598" s="112" t="s">
        <v>3084</v>
      </c>
      <c r="B3598" s="112">
        <v>3</v>
      </c>
      <c r="C3598" s="117">
        <v>0.0015168846849385402</v>
      </c>
      <c r="D3598" s="112" t="s">
        <v>4761</v>
      </c>
      <c r="E3598" s="112" t="b">
        <v>0</v>
      </c>
      <c r="F3598" s="112" t="b">
        <v>0</v>
      </c>
      <c r="G3598" s="112" t="b">
        <v>0</v>
      </c>
    </row>
    <row r="3599" spans="1:7" ht="15">
      <c r="A3599" s="112" t="s">
        <v>4049</v>
      </c>
      <c r="B3599" s="112">
        <v>3</v>
      </c>
      <c r="C3599" s="117">
        <v>0.001905143492759668</v>
      </c>
      <c r="D3599" s="112" t="s">
        <v>4761</v>
      </c>
      <c r="E3599" s="112" t="b">
        <v>0</v>
      </c>
      <c r="F3599" s="112" t="b">
        <v>0</v>
      </c>
      <c r="G3599" s="112" t="b">
        <v>0</v>
      </c>
    </row>
    <row r="3600" spans="1:7" ht="15">
      <c r="A3600" s="112" t="s">
        <v>3304</v>
      </c>
      <c r="B3600" s="112">
        <v>3</v>
      </c>
      <c r="C3600" s="117">
        <v>0.0015168846849385402</v>
      </c>
      <c r="D3600" s="112" t="s">
        <v>4761</v>
      </c>
      <c r="E3600" s="112" t="b">
        <v>0</v>
      </c>
      <c r="F3600" s="112" t="b">
        <v>0</v>
      </c>
      <c r="G3600" s="112" t="b">
        <v>0</v>
      </c>
    </row>
    <row r="3601" spans="1:7" ht="15">
      <c r="A3601" s="112" t="s">
        <v>4050</v>
      </c>
      <c r="B3601" s="112">
        <v>3</v>
      </c>
      <c r="C3601" s="117">
        <v>0.001905143492759668</v>
      </c>
      <c r="D3601" s="112" t="s">
        <v>4761</v>
      </c>
      <c r="E3601" s="112" t="b">
        <v>0</v>
      </c>
      <c r="F3601" s="112" t="b">
        <v>0</v>
      </c>
      <c r="G3601" s="112" t="b">
        <v>0</v>
      </c>
    </row>
    <row r="3602" spans="1:7" ht="15">
      <c r="A3602" s="112" t="s">
        <v>3346</v>
      </c>
      <c r="B3602" s="112">
        <v>3</v>
      </c>
      <c r="C3602" s="117">
        <v>0.001905143492759668</v>
      </c>
      <c r="D3602" s="112" t="s">
        <v>4761</v>
      </c>
      <c r="E3602" s="112" t="b">
        <v>0</v>
      </c>
      <c r="F3602" s="112" t="b">
        <v>0</v>
      </c>
      <c r="G3602" s="112" t="b">
        <v>0</v>
      </c>
    </row>
    <row r="3603" spans="1:7" ht="15">
      <c r="A3603" s="112" t="s">
        <v>4051</v>
      </c>
      <c r="B3603" s="112">
        <v>3</v>
      </c>
      <c r="C3603" s="117">
        <v>0.001905143492759668</v>
      </c>
      <c r="D3603" s="112" t="s">
        <v>4761</v>
      </c>
      <c r="E3603" s="112" t="b">
        <v>0</v>
      </c>
      <c r="F3603" s="112" t="b">
        <v>0</v>
      </c>
      <c r="G3603" s="112" t="b">
        <v>0</v>
      </c>
    </row>
    <row r="3604" spans="1:7" ht="15">
      <c r="A3604" s="112" t="s">
        <v>3594</v>
      </c>
      <c r="B3604" s="112">
        <v>3</v>
      </c>
      <c r="C3604" s="117">
        <v>0.0015168846849385402</v>
      </c>
      <c r="D3604" s="112" t="s">
        <v>4761</v>
      </c>
      <c r="E3604" s="112" t="b">
        <v>0</v>
      </c>
      <c r="F3604" s="112" t="b">
        <v>0</v>
      </c>
      <c r="G3604" s="112" t="b">
        <v>0</v>
      </c>
    </row>
    <row r="3605" spans="1:7" ht="15">
      <c r="A3605" s="112" t="s">
        <v>4052</v>
      </c>
      <c r="B3605" s="112">
        <v>3</v>
      </c>
      <c r="C3605" s="117">
        <v>0.001905143492759668</v>
      </c>
      <c r="D3605" s="112" t="s">
        <v>4761</v>
      </c>
      <c r="E3605" s="112" t="b">
        <v>0</v>
      </c>
      <c r="F3605" s="112" t="b">
        <v>0</v>
      </c>
      <c r="G3605" s="112" t="b">
        <v>0</v>
      </c>
    </row>
    <row r="3606" spans="1:7" ht="15">
      <c r="A3606" s="112" t="s">
        <v>3402</v>
      </c>
      <c r="B3606" s="112">
        <v>3</v>
      </c>
      <c r="C3606" s="117">
        <v>0.001905143492759668</v>
      </c>
      <c r="D3606" s="112" t="s">
        <v>4761</v>
      </c>
      <c r="E3606" s="112" t="b">
        <v>0</v>
      </c>
      <c r="F3606" s="112" t="b">
        <v>0</v>
      </c>
      <c r="G3606" s="112" t="b">
        <v>0</v>
      </c>
    </row>
    <row r="3607" spans="1:7" ht="15">
      <c r="A3607" s="112" t="s">
        <v>4053</v>
      </c>
      <c r="B3607" s="112">
        <v>3</v>
      </c>
      <c r="C3607" s="117">
        <v>0.001905143492759668</v>
      </c>
      <c r="D3607" s="112" t="s">
        <v>4761</v>
      </c>
      <c r="E3607" s="112" t="b">
        <v>0</v>
      </c>
      <c r="F3607" s="112" t="b">
        <v>0</v>
      </c>
      <c r="G3607" s="112" t="b">
        <v>0</v>
      </c>
    </row>
    <row r="3608" spans="1:7" ht="15">
      <c r="A3608" s="112" t="s">
        <v>3699</v>
      </c>
      <c r="B3608" s="112">
        <v>3</v>
      </c>
      <c r="C3608" s="117">
        <v>0.001905143492759668</v>
      </c>
      <c r="D3608" s="112" t="s">
        <v>4761</v>
      </c>
      <c r="E3608" s="112" t="b">
        <v>0</v>
      </c>
      <c r="F3608" s="112" t="b">
        <v>0</v>
      </c>
      <c r="G3608" s="112" t="b">
        <v>0</v>
      </c>
    </row>
    <row r="3609" spans="1:7" ht="15">
      <c r="A3609" s="112" t="s">
        <v>4054</v>
      </c>
      <c r="B3609" s="112">
        <v>3</v>
      </c>
      <c r="C3609" s="117">
        <v>0.001905143492759668</v>
      </c>
      <c r="D3609" s="112" t="s">
        <v>4761</v>
      </c>
      <c r="E3609" s="112" t="b">
        <v>0</v>
      </c>
      <c r="F3609" s="112" t="b">
        <v>0</v>
      </c>
      <c r="G3609" s="112" t="b">
        <v>0</v>
      </c>
    </row>
    <row r="3610" spans="1:7" ht="15">
      <c r="A3610" s="112" t="s">
        <v>4055</v>
      </c>
      <c r="B3610" s="112">
        <v>3</v>
      </c>
      <c r="C3610" s="117">
        <v>0.001905143492759668</v>
      </c>
      <c r="D3610" s="112" t="s">
        <v>4761</v>
      </c>
      <c r="E3610" s="112" t="b">
        <v>0</v>
      </c>
      <c r="F3610" s="112" t="b">
        <v>0</v>
      </c>
      <c r="G3610" s="112" t="b">
        <v>0</v>
      </c>
    </row>
    <row r="3611" spans="1:7" ht="15">
      <c r="A3611" s="112" t="s">
        <v>4056</v>
      </c>
      <c r="B3611" s="112">
        <v>3</v>
      </c>
      <c r="C3611" s="117">
        <v>0.001905143492759668</v>
      </c>
      <c r="D3611" s="112" t="s">
        <v>4761</v>
      </c>
      <c r="E3611" s="112" t="b">
        <v>0</v>
      </c>
      <c r="F3611" s="112" t="b">
        <v>0</v>
      </c>
      <c r="G3611" s="112" t="b">
        <v>0</v>
      </c>
    </row>
    <row r="3612" spans="1:7" ht="15">
      <c r="A3612" s="112" t="s">
        <v>3730</v>
      </c>
      <c r="B3612" s="112">
        <v>3</v>
      </c>
      <c r="C3612" s="117">
        <v>0.001905143492759668</v>
      </c>
      <c r="D3612" s="112" t="s">
        <v>4761</v>
      </c>
      <c r="E3612" s="112" t="b">
        <v>0</v>
      </c>
      <c r="F3612" s="112" t="b">
        <v>0</v>
      </c>
      <c r="G3612" s="112" t="b">
        <v>0</v>
      </c>
    </row>
    <row r="3613" spans="1:7" ht="15">
      <c r="A3613" s="112" t="s">
        <v>4646</v>
      </c>
      <c r="B3613" s="112">
        <v>2</v>
      </c>
      <c r="C3613" s="117">
        <v>0.0010112564566256933</v>
      </c>
      <c r="D3613" s="112" t="s">
        <v>4761</v>
      </c>
      <c r="E3613" s="112" t="b">
        <v>0</v>
      </c>
      <c r="F3613" s="112" t="b">
        <v>0</v>
      </c>
      <c r="G3613" s="112" t="b">
        <v>0</v>
      </c>
    </row>
    <row r="3614" spans="1:7" ht="15">
      <c r="A3614" s="112" t="s">
        <v>3153</v>
      </c>
      <c r="B3614" s="112">
        <v>2</v>
      </c>
      <c r="C3614" s="117">
        <v>0.0010112564566256933</v>
      </c>
      <c r="D3614" s="112" t="s">
        <v>4761</v>
      </c>
      <c r="E3614" s="112" t="b">
        <v>0</v>
      </c>
      <c r="F3614" s="112" t="b">
        <v>0</v>
      </c>
      <c r="G3614" s="112" t="b">
        <v>0</v>
      </c>
    </row>
    <row r="3615" spans="1:7" ht="15">
      <c r="A3615" s="112" t="s">
        <v>3222</v>
      </c>
      <c r="B3615" s="112">
        <v>2</v>
      </c>
      <c r="C3615" s="117">
        <v>0.0010112564566256933</v>
      </c>
      <c r="D3615" s="112" t="s">
        <v>4761</v>
      </c>
      <c r="E3615" s="112" t="b">
        <v>0</v>
      </c>
      <c r="F3615" s="112" t="b">
        <v>0</v>
      </c>
      <c r="G3615" s="112" t="b">
        <v>0</v>
      </c>
    </row>
    <row r="3616" spans="1:7" ht="15">
      <c r="A3616" s="112" t="s">
        <v>4647</v>
      </c>
      <c r="B3616" s="112">
        <v>2</v>
      </c>
      <c r="C3616" s="117">
        <v>0.0010112564566256933</v>
      </c>
      <c r="D3616" s="112" t="s">
        <v>4761</v>
      </c>
      <c r="E3616" s="112" t="b">
        <v>0</v>
      </c>
      <c r="F3616" s="112" t="b">
        <v>0</v>
      </c>
      <c r="G3616" s="112" t="b">
        <v>0</v>
      </c>
    </row>
    <row r="3617" spans="1:7" ht="15">
      <c r="A3617" s="112" t="s">
        <v>3141</v>
      </c>
      <c r="B3617" s="112">
        <v>2</v>
      </c>
      <c r="C3617" s="117">
        <v>0.0010112564566256933</v>
      </c>
      <c r="D3617" s="112" t="s">
        <v>4761</v>
      </c>
      <c r="E3617" s="112" t="b">
        <v>0</v>
      </c>
      <c r="F3617" s="112" t="b">
        <v>0</v>
      </c>
      <c r="G3617" s="112" t="b">
        <v>0</v>
      </c>
    </row>
    <row r="3618" spans="1:7" ht="15">
      <c r="A3618" s="112" t="s">
        <v>3581</v>
      </c>
      <c r="B3618" s="112">
        <v>2</v>
      </c>
      <c r="C3618" s="117">
        <v>0.0010112564566256933</v>
      </c>
      <c r="D3618" s="112" t="s">
        <v>4761</v>
      </c>
      <c r="E3618" s="112" t="b">
        <v>0</v>
      </c>
      <c r="F3618" s="112" t="b">
        <v>0</v>
      </c>
      <c r="G3618" s="112" t="b">
        <v>0</v>
      </c>
    </row>
    <row r="3619" spans="1:7" ht="15">
      <c r="A3619" s="112" t="s">
        <v>3146</v>
      </c>
      <c r="B3619" s="112">
        <v>2</v>
      </c>
      <c r="C3619" s="117">
        <v>0.0010112564566256933</v>
      </c>
      <c r="D3619" s="112" t="s">
        <v>4761</v>
      </c>
      <c r="E3619" s="112" t="b">
        <v>0</v>
      </c>
      <c r="F3619" s="112" t="b">
        <v>0</v>
      </c>
      <c r="G3619" s="112" t="b">
        <v>0</v>
      </c>
    </row>
    <row r="3620" spans="1:7" ht="15">
      <c r="A3620" s="112" t="s">
        <v>3210</v>
      </c>
      <c r="B3620" s="112">
        <v>2</v>
      </c>
      <c r="C3620" s="117">
        <v>0.0010112564566256933</v>
      </c>
      <c r="D3620" s="112" t="s">
        <v>4761</v>
      </c>
      <c r="E3620" s="112" t="b">
        <v>0</v>
      </c>
      <c r="F3620" s="112" t="b">
        <v>0</v>
      </c>
      <c r="G3620" s="112" t="b">
        <v>0</v>
      </c>
    </row>
    <row r="3621" spans="1:7" ht="15">
      <c r="A3621" s="112" t="s">
        <v>3216</v>
      </c>
      <c r="B3621" s="112">
        <v>2</v>
      </c>
      <c r="C3621" s="117">
        <v>0.0010112564566256933</v>
      </c>
      <c r="D3621" s="112" t="s">
        <v>4761</v>
      </c>
      <c r="E3621" s="112" t="b">
        <v>0</v>
      </c>
      <c r="F3621" s="112" t="b">
        <v>0</v>
      </c>
      <c r="G3621" s="112" t="b">
        <v>0</v>
      </c>
    </row>
    <row r="3622" spans="1:7" ht="15">
      <c r="A3622" s="112" t="s">
        <v>3907</v>
      </c>
      <c r="B3622" s="112">
        <v>2</v>
      </c>
      <c r="C3622" s="117">
        <v>0.0010112564566256933</v>
      </c>
      <c r="D3622" s="112" t="s">
        <v>4761</v>
      </c>
      <c r="E3622" s="112" t="b">
        <v>0</v>
      </c>
      <c r="F3622" s="112" t="b">
        <v>0</v>
      </c>
      <c r="G3622" s="112" t="b">
        <v>0</v>
      </c>
    </row>
    <row r="3623" spans="1:7" ht="15">
      <c r="A3623" s="112" t="s">
        <v>4648</v>
      </c>
      <c r="B3623" s="112">
        <v>2</v>
      </c>
      <c r="C3623" s="117">
        <v>0.0010112564566256933</v>
      </c>
      <c r="D3623" s="112" t="s">
        <v>4761</v>
      </c>
      <c r="E3623" s="112" t="b">
        <v>0</v>
      </c>
      <c r="F3623" s="112" t="b">
        <v>0</v>
      </c>
      <c r="G3623" s="112" t="b">
        <v>0</v>
      </c>
    </row>
    <row r="3624" spans="1:7" ht="15">
      <c r="A3624" s="112" t="s">
        <v>3206</v>
      </c>
      <c r="B3624" s="112">
        <v>2</v>
      </c>
      <c r="C3624" s="117">
        <v>0.0010112564566256933</v>
      </c>
      <c r="D3624" s="112" t="s">
        <v>4761</v>
      </c>
      <c r="E3624" s="112" t="b">
        <v>0</v>
      </c>
      <c r="F3624" s="112" t="b">
        <v>0</v>
      </c>
      <c r="G3624" s="112" t="b">
        <v>0</v>
      </c>
    </row>
    <row r="3625" spans="1:7" ht="15">
      <c r="A3625" s="112" t="s">
        <v>3107</v>
      </c>
      <c r="B3625" s="112">
        <v>2</v>
      </c>
      <c r="C3625" s="117">
        <v>0.0010112564566256933</v>
      </c>
      <c r="D3625" s="112" t="s">
        <v>4761</v>
      </c>
      <c r="E3625" s="112" t="b">
        <v>0</v>
      </c>
      <c r="F3625" s="112" t="b">
        <v>0</v>
      </c>
      <c r="G3625" s="112" t="b">
        <v>0</v>
      </c>
    </row>
    <row r="3626" spans="1:7" ht="15">
      <c r="A3626" s="112" t="s">
        <v>4649</v>
      </c>
      <c r="B3626" s="112">
        <v>2</v>
      </c>
      <c r="C3626" s="117">
        <v>0.0012700956618397785</v>
      </c>
      <c r="D3626" s="112" t="s">
        <v>4761</v>
      </c>
      <c r="E3626" s="112" t="b">
        <v>0</v>
      </c>
      <c r="F3626" s="112" t="b">
        <v>0</v>
      </c>
      <c r="G3626" s="112" t="b">
        <v>0</v>
      </c>
    </row>
    <row r="3627" spans="1:7" ht="15">
      <c r="A3627" s="112" t="s">
        <v>3253</v>
      </c>
      <c r="B3627" s="112">
        <v>2</v>
      </c>
      <c r="C3627" s="117">
        <v>0.0010112564566256933</v>
      </c>
      <c r="D3627" s="112" t="s">
        <v>4761</v>
      </c>
      <c r="E3627" s="112" t="b">
        <v>0</v>
      </c>
      <c r="F3627" s="112" t="b">
        <v>0</v>
      </c>
      <c r="G3627" s="112" t="b">
        <v>0</v>
      </c>
    </row>
    <row r="3628" spans="1:7" ht="15">
      <c r="A3628" s="112" t="s">
        <v>4033</v>
      </c>
      <c r="B3628" s="112">
        <v>2</v>
      </c>
      <c r="C3628" s="117">
        <v>0.0010112564566256933</v>
      </c>
      <c r="D3628" s="112" t="s">
        <v>4761</v>
      </c>
      <c r="E3628" s="112" t="b">
        <v>0</v>
      </c>
      <c r="F3628" s="112" t="b">
        <v>0</v>
      </c>
      <c r="G3628" s="112" t="b">
        <v>0</v>
      </c>
    </row>
    <row r="3629" spans="1:7" ht="15">
      <c r="A3629" s="112" t="s">
        <v>3265</v>
      </c>
      <c r="B3629" s="112">
        <v>2</v>
      </c>
      <c r="C3629" s="117">
        <v>0.0010112564566256933</v>
      </c>
      <c r="D3629" s="112" t="s">
        <v>4761</v>
      </c>
      <c r="E3629" s="112" t="b">
        <v>0</v>
      </c>
      <c r="F3629" s="112" t="b">
        <v>0</v>
      </c>
      <c r="G3629" s="112" t="b">
        <v>0</v>
      </c>
    </row>
    <row r="3630" spans="1:7" ht="15">
      <c r="A3630" s="112" t="s">
        <v>3735</v>
      </c>
      <c r="B3630" s="112">
        <v>2</v>
      </c>
      <c r="C3630" s="117">
        <v>0.0010112564566256933</v>
      </c>
      <c r="D3630" s="112" t="s">
        <v>4761</v>
      </c>
      <c r="E3630" s="112" t="b">
        <v>0</v>
      </c>
      <c r="F3630" s="112" t="b">
        <v>0</v>
      </c>
      <c r="G3630" s="112" t="b">
        <v>0</v>
      </c>
    </row>
    <row r="3631" spans="1:7" ht="15">
      <c r="A3631" s="112" t="s">
        <v>4650</v>
      </c>
      <c r="B3631" s="112">
        <v>2</v>
      </c>
      <c r="C3631" s="117">
        <v>0.0010112564566256933</v>
      </c>
      <c r="D3631" s="112" t="s">
        <v>4761</v>
      </c>
      <c r="E3631" s="112" t="b">
        <v>0</v>
      </c>
      <c r="F3631" s="112" t="b">
        <v>0</v>
      </c>
      <c r="G3631" s="112" t="b">
        <v>0</v>
      </c>
    </row>
    <row r="3632" spans="1:7" ht="15">
      <c r="A3632" s="112" t="s">
        <v>4651</v>
      </c>
      <c r="B3632" s="112">
        <v>2</v>
      </c>
      <c r="C3632" s="117">
        <v>0.0012700956618397785</v>
      </c>
      <c r="D3632" s="112" t="s">
        <v>4761</v>
      </c>
      <c r="E3632" s="112" t="b">
        <v>0</v>
      </c>
      <c r="F3632" s="112" t="b">
        <v>0</v>
      </c>
      <c r="G3632" s="112" t="b">
        <v>0</v>
      </c>
    </row>
    <row r="3633" spans="1:7" ht="15">
      <c r="A3633" s="112" t="s">
        <v>3196</v>
      </c>
      <c r="B3633" s="112">
        <v>2</v>
      </c>
      <c r="C3633" s="117">
        <v>0.0010112564566256933</v>
      </c>
      <c r="D3633" s="112" t="s">
        <v>4761</v>
      </c>
      <c r="E3633" s="112" t="b">
        <v>1</v>
      </c>
      <c r="F3633" s="112" t="b">
        <v>0</v>
      </c>
      <c r="G3633" s="112" t="b">
        <v>0</v>
      </c>
    </row>
    <row r="3634" spans="1:7" ht="15">
      <c r="A3634" s="112" t="s">
        <v>4652</v>
      </c>
      <c r="B3634" s="112">
        <v>2</v>
      </c>
      <c r="C3634" s="117">
        <v>0.0012700956618397785</v>
      </c>
      <c r="D3634" s="112" t="s">
        <v>4761</v>
      </c>
      <c r="E3634" s="112" t="b">
        <v>0</v>
      </c>
      <c r="F3634" s="112" t="b">
        <v>0</v>
      </c>
      <c r="G3634" s="112" t="b">
        <v>0</v>
      </c>
    </row>
    <row r="3635" spans="1:7" ht="15">
      <c r="A3635" s="112" t="s">
        <v>4653</v>
      </c>
      <c r="B3635" s="112">
        <v>2</v>
      </c>
      <c r="C3635" s="117">
        <v>0.0010112564566256933</v>
      </c>
      <c r="D3635" s="112" t="s">
        <v>4761</v>
      </c>
      <c r="E3635" s="112" t="b">
        <v>0</v>
      </c>
      <c r="F3635" s="112" t="b">
        <v>0</v>
      </c>
      <c r="G3635" s="112" t="b">
        <v>0</v>
      </c>
    </row>
    <row r="3636" spans="1:7" ht="15">
      <c r="A3636" s="112" t="s">
        <v>3247</v>
      </c>
      <c r="B3636" s="112">
        <v>2</v>
      </c>
      <c r="C3636" s="117">
        <v>0.0012700956618397785</v>
      </c>
      <c r="D3636" s="112" t="s">
        <v>4761</v>
      </c>
      <c r="E3636" s="112" t="b">
        <v>0</v>
      </c>
      <c r="F3636" s="112" t="b">
        <v>0</v>
      </c>
      <c r="G3636" s="112" t="b">
        <v>0</v>
      </c>
    </row>
    <row r="3637" spans="1:7" ht="15">
      <c r="A3637" s="112" t="s">
        <v>3180</v>
      </c>
      <c r="B3637" s="112">
        <v>2</v>
      </c>
      <c r="C3637" s="117">
        <v>0.0012700956618397785</v>
      </c>
      <c r="D3637" s="112" t="s">
        <v>4761</v>
      </c>
      <c r="E3637" s="112" t="b">
        <v>0</v>
      </c>
      <c r="F3637" s="112" t="b">
        <v>0</v>
      </c>
      <c r="G3637" s="112" t="b">
        <v>0</v>
      </c>
    </row>
    <row r="3638" spans="1:7" ht="15">
      <c r="A3638" s="112" t="s">
        <v>3444</v>
      </c>
      <c r="B3638" s="112">
        <v>2</v>
      </c>
      <c r="C3638" s="117">
        <v>0.0010112564566256933</v>
      </c>
      <c r="D3638" s="112" t="s">
        <v>4761</v>
      </c>
      <c r="E3638" s="112" t="b">
        <v>0</v>
      </c>
      <c r="F3638" s="112" t="b">
        <v>0</v>
      </c>
      <c r="G3638" s="112" t="b">
        <v>0</v>
      </c>
    </row>
    <row r="3639" spans="1:7" ht="15">
      <c r="A3639" s="112" t="s">
        <v>4019</v>
      </c>
      <c r="B3639" s="112">
        <v>2</v>
      </c>
      <c r="C3639" s="117">
        <v>0.0012700956618397785</v>
      </c>
      <c r="D3639" s="112" t="s">
        <v>4761</v>
      </c>
      <c r="E3639" s="112" t="b">
        <v>0</v>
      </c>
      <c r="F3639" s="112" t="b">
        <v>0</v>
      </c>
      <c r="G3639" s="112" t="b">
        <v>0</v>
      </c>
    </row>
    <row r="3640" spans="1:7" ht="15">
      <c r="A3640" s="112" t="s">
        <v>4654</v>
      </c>
      <c r="B3640" s="112">
        <v>2</v>
      </c>
      <c r="C3640" s="117">
        <v>0.0010112564566256933</v>
      </c>
      <c r="D3640" s="112" t="s">
        <v>4761</v>
      </c>
      <c r="E3640" s="112" t="b">
        <v>0</v>
      </c>
      <c r="F3640" s="112" t="b">
        <v>1</v>
      </c>
      <c r="G3640" s="112" t="b">
        <v>0</v>
      </c>
    </row>
    <row r="3641" spans="1:7" ht="15">
      <c r="A3641" s="112" t="s">
        <v>3864</v>
      </c>
      <c r="B3641" s="112">
        <v>2</v>
      </c>
      <c r="C3641" s="117">
        <v>0.0010112564566256933</v>
      </c>
      <c r="D3641" s="112" t="s">
        <v>4761</v>
      </c>
      <c r="E3641" s="112" t="b">
        <v>0</v>
      </c>
      <c r="F3641" s="112" t="b">
        <v>0</v>
      </c>
      <c r="G3641" s="112" t="b">
        <v>0</v>
      </c>
    </row>
    <row r="3642" spans="1:7" ht="15">
      <c r="A3642" s="112" t="s">
        <v>3394</v>
      </c>
      <c r="B3642" s="112">
        <v>2</v>
      </c>
      <c r="C3642" s="117">
        <v>0.0010112564566256933</v>
      </c>
      <c r="D3642" s="112" t="s">
        <v>4761</v>
      </c>
      <c r="E3642" s="112" t="b">
        <v>0</v>
      </c>
      <c r="F3642" s="112" t="b">
        <v>0</v>
      </c>
      <c r="G3642" s="112" t="b">
        <v>0</v>
      </c>
    </row>
    <row r="3643" spans="1:7" ht="15">
      <c r="A3643" s="112" t="s">
        <v>3162</v>
      </c>
      <c r="B3643" s="112">
        <v>2</v>
      </c>
      <c r="C3643" s="117">
        <v>0.0010112564566256933</v>
      </c>
      <c r="D3643" s="112" t="s">
        <v>4761</v>
      </c>
      <c r="E3643" s="112" t="b">
        <v>0</v>
      </c>
      <c r="F3643" s="112" t="b">
        <v>0</v>
      </c>
      <c r="G3643" s="112" t="b">
        <v>0</v>
      </c>
    </row>
    <row r="3644" spans="1:7" ht="15">
      <c r="A3644" s="112" t="s">
        <v>3756</v>
      </c>
      <c r="B3644" s="112">
        <v>2</v>
      </c>
      <c r="C3644" s="117">
        <v>0.0010112564566256933</v>
      </c>
      <c r="D3644" s="112" t="s">
        <v>4761</v>
      </c>
      <c r="E3644" s="112" t="b">
        <v>0</v>
      </c>
      <c r="F3644" s="112" t="b">
        <v>0</v>
      </c>
      <c r="G3644" s="112" t="b">
        <v>0</v>
      </c>
    </row>
    <row r="3645" spans="1:7" ht="15">
      <c r="A3645" s="112" t="s">
        <v>3757</v>
      </c>
      <c r="B3645" s="112">
        <v>2</v>
      </c>
      <c r="C3645" s="117">
        <v>0.0010112564566256933</v>
      </c>
      <c r="D3645" s="112" t="s">
        <v>4761</v>
      </c>
      <c r="E3645" s="112" t="b">
        <v>0</v>
      </c>
      <c r="F3645" s="112" t="b">
        <v>0</v>
      </c>
      <c r="G3645" s="112" t="b">
        <v>0</v>
      </c>
    </row>
    <row r="3646" spans="1:7" ht="15">
      <c r="A3646" s="112" t="s">
        <v>4655</v>
      </c>
      <c r="B3646" s="112">
        <v>2</v>
      </c>
      <c r="C3646" s="117">
        <v>0.0010112564566256933</v>
      </c>
      <c r="D3646" s="112" t="s">
        <v>4761</v>
      </c>
      <c r="E3646" s="112" t="b">
        <v>0</v>
      </c>
      <c r="F3646" s="112" t="b">
        <v>0</v>
      </c>
      <c r="G3646" s="112" t="b">
        <v>0</v>
      </c>
    </row>
    <row r="3647" spans="1:7" ht="15">
      <c r="A3647" s="112" t="s">
        <v>4656</v>
      </c>
      <c r="B3647" s="112">
        <v>2</v>
      </c>
      <c r="C3647" s="117">
        <v>0.0012700956618397785</v>
      </c>
      <c r="D3647" s="112" t="s">
        <v>4761</v>
      </c>
      <c r="E3647" s="112" t="b">
        <v>0</v>
      </c>
      <c r="F3647" s="112" t="b">
        <v>0</v>
      </c>
      <c r="G3647" s="112" t="b">
        <v>0</v>
      </c>
    </row>
    <row r="3648" spans="1:7" ht="15">
      <c r="A3648" s="112" t="s">
        <v>4657</v>
      </c>
      <c r="B3648" s="112">
        <v>2</v>
      </c>
      <c r="C3648" s="117">
        <v>0.0012700956618397785</v>
      </c>
      <c r="D3648" s="112" t="s">
        <v>4761</v>
      </c>
      <c r="E3648" s="112" t="b">
        <v>0</v>
      </c>
      <c r="F3648" s="112" t="b">
        <v>0</v>
      </c>
      <c r="G3648" s="112" t="b">
        <v>0</v>
      </c>
    </row>
    <row r="3649" spans="1:7" ht="15">
      <c r="A3649" s="112" t="s">
        <v>3452</v>
      </c>
      <c r="B3649" s="112">
        <v>2</v>
      </c>
      <c r="C3649" s="117">
        <v>0.0010112564566256933</v>
      </c>
      <c r="D3649" s="112" t="s">
        <v>4761</v>
      </c>
      <c r="E3649" s="112" t="b">
        <v>0</v>
      </c>
      <c r="F3649" s="112" t="b">
        <v>0</v>
      </c>
      <c r="G3649" s="112" t="b">
        <v>0</v>
      </c>
    </row>
    <row r="3650" spans="1:7" ht="15">
      <c r="A3650" s="112" t="s">
        <v>3321</v>
      </c>
      <c r="B3650" s="112">
        <v>2</v>
      </c>
      <c r="C3650" s="117">
        <v>0.0010112564566256933</v>
      </c>
      <c r="D3650" s="112" t="s">
        <v>4761</v>
      </c>
      <c r="E3650" s="112" t="b">
        <v>0</v>
      </c>
      <c r="F3650" s="112" t="b">
        <v>0</v>
      </c>
      <c r="G3650" s="112" t="b">
        <v>0</v>
      </c>
    </row>
    <row r="3651" spans="1:7" ht="15">
      <c r="A3651" s="112" t="s">
        <v>3168</v>
      </c>
      <c r="B3651" s="112">
        <v>2</v>
      </c>
      <c r="C3651" s="117">
        <v>0.0010112564566256933</v>
      </c>
      <c r="D3651" s="112" t="s">
        <v>4761</v>
      </c>
      <c r="E3651" s="112" t="b">
        <v>0</v>
      </c>
      <c r="F3651" s="112" t="b">
        <v>0</v>
      </c>
      <c r="G3651" s="112" t="b">
        <v>0</v>
      </c>
    </row>
    <row r="3652" spans="1:7" ht="15">
      <c r="A3652" s="112" t="s">
        <v>3263</v>
      </c>
      <c r="B3652" s="112">
        <v>2</v>
      </c>
      <c r="C3652" s="117">
        <v>0.0010112564566256933</v>
      </c>
      <c r="D3652" s="112" t="s">
        <v>4761</v>
      </c>
      <c r="E3652" s="112" t="b">
        <v>0</v>
      </c>
      <c r="F3652" s="112" t="b">
        <v>0</v>
      </c>
      <c r="G3652" s="112" t="b">
        <v>0</v>
      </c>
    </row>
    <row r="3653" spans="1:7" ht="15">
      <c r="A3653" s="112" t="s">
        <v>3430</v>
      </c>
      <c r="B3653" s="112">
        <v>2</v>
      </c>
      <c r="C3653" s="117">
        <v>0.0010112564566256933</v>
      </c>
      <c r="D3653" s="112" t="s">
        <v>4761</v>
      </c>
      <c r="E3653" s="112" t="b">
        <v>0</v>
      </c>
      <c r="F3653" s="112" t="b">
        <v>0</v>
      </c>
      <c r="G3653" s="112" t="b">
        <v>0</v>
      </c>
    </row>
    <row r="3654" spans="1:7" ht="15">
      <c r="A3654" s="112" t="s">
        <v>3556</v>
      </c>
      <c r="B3654" s="112">
        <v>2</v>
      </c>
      <c r="C3654" s="117">
        <v>0.0010112564566256933</v>
      </c>
      <c r="D3654" s="112" t="s">
        <v>4761</v>
      </c>
      <c r="E3654" s="112" t="b">
        <v>0</v>
      </c>
      <c r="F3654" s="112" t="b">
        <v>0</v>
      </c>
      <c r="G3654" s="112" t="b">
        <v>0</v>
      </c>
    </row>
    <row r="3655" spans="1:7" ht="15">
      <c r="A3655" s="112" t="s">
        <v>3160</v>
      </c>
      <c r="B3655" s="112">
        <v>2</v>
      </c>
      <c r="C3655" s="117">
        <v>0.0010112564566256933</v>
      </c>
      <c r="D3655" s="112" t="s">
        <v>4761</v>
      </c>
      <c r="E3655" s="112" t="b">
        <v>0</v>
      </c>
      <c r="F3655" s="112" t="b">
        <v>0</v>
      </c>
      <c r="G3655" s="112" t="b">
        <v>0</v>
      </c>
    </row>
    <row r="3656" spans="1:7" ht="15">
      <c r="A3656" s="112" t="s">
        <v>3137</v>
      </c>
      <c r="B3656" s="112">
        <v>2</v>
      </c>
      <c r="C3656" s="117">
        <v>0.0010112564566256933</v>
      </c>
      <c r="D3656" s="112" t="s">
        <v>4761</v>
      </c>
      <c r="E3656" s="112" t="b">
        <v>0</v>
      </c>
      <c r="F3656" s="112" t="b">
        <v>1</v>
      </c>
      <c r="G3656" s="112" t="b">
        <v>0</v>
      </c>
    </row>
    <row r="3657" spans="1:7" ht="15">
      <c r="A3657" s="112" t="s">
        <v>3159</v>
      </c>
      <c r="B3657" s="112">
        <v>2</v>
      </c>
      <c r="C3657" s="117">
        <v>0.0010112564566256933</v>
      </c>
      <c r="D3657" s="112" t="s">
        <v>4761</v>
      </c>
      <c r="E3657" s="112" t="b">
        <v>1</v>
      </c>
      <c r="F3657" s="112" t="b">
        <v>0</v>
      </c>
      <c r="G3657" s="112" t="b">
        <v>0</v>
      </c>
    </row>
    <row r="3658" spans="1:7" ht="15">
      <c r="A3658" s="112" t="s">
        <v>3123</v>
      </c>
      <c r="B3658" s="112">
        <v>2</v>
      </c>
      <c r="C3658" s="117">
        <v>0.0010112564566256933</v>
      </c>
      <c r="D3658" s="112" t="s">
        <v>4761</v>
      </c>
      <c r="E3658" s="112" t="b">
        <v>0</v>
      </c>
      <c r="F3658" s="112" t="b">
        <v>0</v>
      </c>
      <c r="G3658" s="112" t="b">
        <v>0</v>
      </c>
    </row>
    <row r="3659" spans="1:7" ht="15">
      <c r="A3659" s="112" t="s">
        <v>3276</v>
      </c>
      <c r="B3659" s="112">
        <v>2</v>
      </c>
      <c r="C3659" s="117">
        <v>0.0012700956618397785</v>
      </c>
      <c r="D3659" s="112" t="s">
        <v>4761</v>
      </c>
      <c r="E3659" s="112" t="b">
        <v>0</v>
      </c>
      <c r="F3659" s="112" t="b">
        <v>0</v>
      </c>
      <c r="G3659" s="112" t="b">
        <v>0</v>
      </c>
    </row>
    <row r="3660" spans="1:7" ht="15">
      <c r="A3660" s="112" t="s">
        <v>3227</v>
      </c>
      <c r="B3660" s="112">
        <v>2</v>
      </c>
      <c r="C3660" s="117">
        <v>0.0012700956618397785</v>
      </c>
      <c r="D3660" s="112" t="s">
        <v>4761</v>
      </c>
      <c r="E3660" s="112" t="b">
        <v>0</v>
      </c>
      <c r="F3660" s="112" t="b">
        <v>0</v>
      </c>
      <c r="G3660" s="112" t="b">
        <v>0</v>
      </c>
    </row>
    <row r="3661" spans="1:7" ht="15">
      <c r="A3661" s="112" t="s">
        <v>3456</v>
      </c>
      <c r="B3661" s="112">
        <v>2</v>
      </c>
      <c r="C3661" s="117">
        <v>0.0010112564566256933</v>
      </c>
      <c r="D3661" s="112" t="s">
        <v>4761</v>
      </c>
      <c r="E3661" s="112" t="b">
        <v>0</v>
      </c>
      <c r="F3661" s="112" t="b">
        <v>0</v>
      </c>
      <c r="G3661" s="112" t="b">
        <v>0</v>
      </c>
    </row>
    <row r="3662" spans="1:7" ht="15">
      <c r="A3662" s="112" t="s">
        <v>3105</v>
      </c>
      <c r="B3662" s="112">
        <v>2</v>
      </c>
      <c r="C3662" s="117">
        <v>0.0010112564566256933</v>
      </c>
      <c r="D3662" s="112" t="s">
        <v>4761</v>
      </c>
      <c r="E3662" s="112" t="b">
        <v>0</v>
      </c>
      <c r="F3662" s="112" t="b">
        <v>0</v>
      </c>
      <c r="G3662" s="112" t="b">
        <v>0</v>
      </c>
    </row>
    <row r="3663" spans="1:7" ht="15">
      <c r="A3663" s="112" t="s">
        <v>3169</v>
      </c>
      <c r="B3663" s="112">
        <v>2</v>
      </c>
      <c r="C3663" s="117">
        <v>0.0010112564566256933</v>
      </c>
      <c r="D3663" s="112" t="s">
        <v>4761</v>
      </c>
      <c r="E3663" s="112" t="b">
        <v>0</v>
      </c>
      <c r="F3663" s="112" t="b">
        <v>0</v>
      </c>
      <c r="G3663" s="112" t="b">
        <v>0</v>
      </c>
    </row>
    <row r="3664" spans="1:7" ht="15">
      <c r="A3664" s="112" t="s">
        <v>3706</v>
      </c>
      <c r="B3664" s="112">
        <v>2</v>
      </c>
      <c r="C3664" s="117">
        <v>0.0012700956618397785</v>
      </c>
      <c r="D3664" s="112" t="s">
        <v>4761</v>
      </c>
      <c r="E3664" s="112" t="b">
        <v>0</v>
      </c>
      <c r="F3664" s="112" t="b">
        <v>0</v>
      </c>
      <c r="G3664" s="112" t="b">
        <v>0</v>
      </c>
    </row>
    <row r="3665" spans="1:7" ht="15">
      <c r="A3665" s="112" t="s">
        <v>4658</v>
      </c>
      <c r="B3665" s="112">
        <v>2</v>
      </c>
      <c r="C3665" s="117">
        <v>0.0010112564566256933</v>
      </c>
      <c r="D3665" s="112" t="s">
        <v>4761</v>
      </c>
      <c r="E3665" s="112" t="b">
        <v>0</v>
      </c>
      <c r="F3665" s="112" t="b">
        <v>0</v>
      </c>
      <c r="G3665" s="112" t="b">
        <v>0</v>
      </c>
    </row>
    <row r="3666" spans="1:7" ht="15">
      <c r="A3666" s="112" t="s">
        <v>4659</v>
      </c>
      <c r="B3666" s="112">
        <v>2</v>
      </c>
      <c r="C3666" s="117">
        <v>0.0012700956618397785</v>
      </c>
      <c r="D3666" s="112" t="s">
        <v>4761</v>
      </c>
      <c r="E3666" s="112" t="b">
        <v>0</v>
      </c>
      <c r="F3666" s="112" t="b">
        <v>0</v>
      </c>
      <c r="G3666" s="112" t="b">
        <v>0</v>
      </c>
    </row>
    <row r="3667" spans="1:7" ht="15">
      <c r="A3667" s="112" t="s">
        <v>3903</v>
      </c>
      <c r="B3667" s="112">
        <v>2</v>
      </c>
      <c r="C3667" s="117">
        <v>0.0010112564566256933</v>
      </c>
      <c r="D3667" s="112" t="s">
        <v>4761</v>
      </c>
      <c r="E3667" s="112" t="b">
        <v>0</v>
      </c>
      <c r="F3667" s="112" t="b">
        <v>0</v>
      </c>
      <c r="G3667" s="112" t="b">
        <v>0</v>
      </c>
    </row>
    <row r="3668" spans="1:7" ht="15">
      <c r="A3668" s="112" t="s">
        <v>3188</v>
      </c>
      <c r="B3668" s="112">
        <v>2</v>
      </c>
      <c r="C3668" s="117">
        <v>0.0010112564566256933</v>
      </c>
      <c r="D3668" s="112" t="s">
        <v>4761</v>
      </c>
      <c r="E3668" s="112" t="b">
        <v>0</v>
      </c>
      <c r="F3668" s="112" t="b">
        <v>0</v>
      </c>
      <c r="G3668" s="112" t="b">
        <v>0</v>
      </c>
    </row>
    <row r="3669" spans="1:7" ht="15">
      <c r="A3669" s="112" t="s">
        <v>3931</v>
      </c>
      <c r="B3669" s="112">
        <v>2</v>
      </c>
      <c r="C3669" s="117">
        <v>0.0010112564566256933</v>
      </c>
      <c r="D3669" s="112" t="s">
        <v>4761</v>
      </c>
      <c r="E3669" s="112" t="b">
        <v>0</v>
      </c>
      <c r="F3669" s="112" t="b">
        <v>0</v>
      </c>
      <c r="G3669" s="112" t="b">
        <v>0</v>
      </c>
    </row>
    <row r="3670" spans="1:7" ht="15">
      <c r="A3670" s="112" t="s">
        <v>3395</v>
      </c>
      <c r="B3670" s="112">
        <v>2</v>
      </c>
      <c r="C3670" s="117">
        <v>0.0012700956618397785</v>
      </c>
      <c r="D3670" s="112" t="s">
        <v>4761</v>
      </c>
      <c r="E3670" s="112" t="b">
        <v>0</v>
      </c>
      <c r="F3670" s="112" t="b">
        <v>0</v>
      </c>
      <c r="G3670" s="112" t="b">
        <v>0</v>
      </c>
    </row>
    <row r="3671" spans="1:7" ht="15">
      <c r="A3671" s="112" t="s">
        <v>3519</v>
      </c>
      <c r="B3671" s="112">
        <v>2</v>
      </c>
      <c r="C3671" s="117">
        <v>0.0010112564566256933</v>
      </c>
      <c r="D3671" s="112" t="s">
        <v>4761</v>
      </c>
      <c r="E3671" s="112" t="b">
        <v>0</v>
      </c>
      <c r="F3671" s="112" t="b">
        <v>0</v>
      </c>
      <c r="G3671" s="112" t="b">
        <v>0</v>
      </c>
    </row>
    <row r="3672" spans="1:7" ht="15">
      <c r="A3672" s="112" t="s">
        <v>3322</v>
      </c>
      <c r="B3672" s="112">
        <v>2</v>
      </c>
      <c r="C3672" s="117">
        <v>0.0010112564566256933</v>
      </c>
      <c r="D3672" s="112" t="s">
        <v>4761</v>
      </c>
      <c r="E3672" s="112" t="b">
        <v>0</v>
      </c>
      <c r="F3672" s="112" t="b">
        <v>0</v>
      </c>
      <c r="G3672" s="112" t="b">
        <v>0</v>
      </c>
    </row>
    <row r="3673" spans="1:7" ht="15">
      <c r="A3673" s="112" t="s">
        <v>3323</v>
      </c>
      <c r="B3673" s="112">
        <v>2</v>
      </c>
      <c r="C3673" s="117">
        <v>0.0010112564566256933</v>
      </c>
      <c r="D3673" s="112" t="s">
        <v>4761</v>
      </c>
      <c r="E3673" s="112" t="b">
        <v>0</v>
      </c>
      <c r="F3673" s="112" t="b">
        <v>0</v>
      </c>
      <c r="G3673" s="112" t="b">
        <v>0</v>
      </c>
    </row>
    <row r="3674" spans="1:7" ht="15">
      <c r="A3674" s="112" t="s">
        <v>3489</v>
      </c>
      <c r="B3674" s="112">
        <v>2</v>
      </c>
      <c r="C3674" s="117">
        <v>0.0012700956618397785</v>
      </c>
      <c r="D3674" s="112" t="s">
        <v>4761</v>
      </c>
      <c r="E3674" s="112" t="b">
        <v>0</v>
      </c>
      <c r="F3674" s="112" t="b">
        <v>0</v>
      </c>
      <c r="G3674" s="112" t="b">
        <v>0</v>
      </c>
    </row>
    <row r="3675" spans="1:7" ht="15">
      <c r="A3675" s="112" t="s">
        <v>3707</v>
      </c>
      <c r="B3675" s="112">
        <v>2</v>
      </c>
      <c r="C3675" s="117">
        <v>0.0010112564566256933</v>
      </c>
      <c r="D3675" s="112" t="s">
        <v>4761</v>
      </c>
      <c r="E3675" s="112" t="b">
        <v>0</v>
      </c>
      <c r="F3675" s="112" t="b">
        <v>0</v>
      </c>
      <c r="G3675" s="112" t="b">
        <v>0</v>
      </c>
    </row>
    <row r="3676" spans="1:7" ht="15">
      <c r="A3676" s="112" t="s">
        <v>4660</v>
      </c>
      <c r="B3676" s="112">
        <v>2</v>
      </c>
      <c r="C3676" s="117">
        <v>0.0010112564566256933</v>
      </c>
      <c r="D3676" s="112" t="s">
        <v>4761</v>
      </c>
      <c r="E3676" s="112" t="b">
        <v>0</v>
      </c>
      <c r="F3676" s="112" t="b">
        <v>0</v>
      </c>
      <c r="G3676" s="112" t="b">
        <v>0</v>
      </c>
    </row>
    <row r="3677" spans="1:7" ht="15">
      <c r="A3677" s="112" t="s">
        <v>4661</v>
      </c>
      <c r="B3677" s="112">
        <v>2</v>
      </c>
      <c r="C3677" s="117">
        <v>0.0010112564566256933</v>
      </c>
      <c r="D3677" s="112" t="s">
        <v>4761</v>
      </c>
      <c r="E3677" s="112" t="b">
        <v>0</v>
      </c>
      <c r="F3677" s="112" t="b">
        <v>1</v>
      </c>
      <c r="G3677" s="112" t="b">
        <v>0</v>
      </c>
    </row>
    <row r="3678" spans="1:7" ht="15">
      <c r="A3678" s="112" t="s">
        <v>3392</v>
      </c>
      <c r="B3678" s="112">
        <v>2</v>
      </c>
      <c r="C3678" s="117">
        <v>0.0010112564566256933</v>
      </c>
      <c r="D3678" s="112" t="s">
        <v>4761</v>
      </c>
      <c r="E3678" s="112" t="b">
        <v>0</v>
      </c>
      <c r="F3678" s="112" t="b">
        <v>0</v>
      </c>
      <c r="G3678" s="112" t="b">
        <v>0</v>
      </c>
    </row>
    <row r="3679" spans="1:7" ht="15">
      <c r="A3679" s="112" t="s">
        <v>3530</v>
      </c>
      <c r="B3679" s="112">
        <v>2</v>
      </c>
      <c r="C3679" s="117">
        <v>0.0010112564566256933</v>
      </c>
      <c r="D3679" s="112" t="s">
        <v>4761</v>
      </c>
      <c r="E3679" s="112" t="b">
        <v>0</v>
      </c>
      <c r="F3679" s="112" t="b">
        <v>0</v>
      </c>
      <c r="G3679" s="112" t="b">
        <v>0</v>
      </c>
    </row>
    <row r="3680" spans="1:7" ht="15">
      <c r="A3680" s="112" t="s">
        <v>3659</v>
      </c>
      <c r="B3680" s="112">
        <v>2</v>
      </c>
      <c r="C3680" s="117">
        <v>0.0010112564566256933</v>
      </c>
      <c r="D3680" s="112" t="s">
        <v>4761</v>
      </c>
      <c r="E3680" s="112" t="b">
        <v>0</v>
      </c>
      <c r="F3680" s="112" t="b">
        <v>0</v>
      </c>
      <c r="G3680" s="112" t="b">
        <v>0</v>
      </c>
    </row>
    <row r="3681" spans="1:7" ht="15">
      <c r="A3681" s="112" t="s">
        <v>3509</v>
      </c>
      <c r="B3681" s="112">
        <v>2</v>
      </c>
      <c r="C3681" s="117">
        <v>0.0010112564566256933</v>
      </c>
      <c r="D3681" s="112" t="s">
        <v>4761</v>
      </c>
      <c r="E3681" s="112" t="b">
        <v>0</v>
      </c>
      <c r="F3681" s="112" t="b">
        <v>0</v>
      </c>
      <c r="G3681" s="112" t="b">
        <v>0</v>
      </c>
    </row>
    <row r="3682" spans="1:7" ht="15">
      <c r="A3682" s="112" t="s">
        <v>3827</v>
      </c>
      <c r="B3682" s="112">
        <v>2</v>
      </c>
      <c r="C3682" s="117">
        <v>0.0010112564566256933</v>
      </c>
      <c r="D3682" s="112" t="s">
        <v>4761</v>
      </c>
      <c r="E3682" s="112" t="b">
        <v>0</v>
      </c>
      <c r="F3682" s="112" t="b">
        <v>0</v>
      </c>
      <c r="G3682" s="112" t="b">
        <v>0</v>
      </c>
    </row>
    <row r="3683" spans="1:7" ht="15">
      <c r="A3683" s="112" t="s">
        <v>4662</v>
      </c>
      <c r="B3683" s="112">
        <v>2</v>
      </c>
      <c r="C3683" s="117">
        <v>0.0010112564566256933</v>
      </c>
      <c r="D3683" s="112" t="s">
        <v>4761</v>
      </c>
      <c r="E3683" s="112" t="b">
        <v>0</v>
      </c>
      <c r="F3683" s="112" t="b">
        <v>0</v>
      </c>
      <c r="G3683" s="112" t="b">
        <v>0</v>
      </c>
    </row>
    <row r="3684" spans="1:7" ht="15">
      <c r="A3684" s="112" t="s">
        <v>4663</v>
      </c>
      <c r="B3684" s="112">
        <v>2</v>
      </c>
      <c r="C3684" s="117">
        <v>0.0010112564566256933</v>
      </c>
      <c r="D3684" s="112" t="s">
        <v>4761</v>
      </c>
      <c r="E3684" s="112" t="b">
        <v>0</v>
      </c>
      <c r="F3684" s="112" t="b">
        <v>0</v>
      </c>
      <c r="G3684" s="112" t="b">
        <v>0</v>
      </c>
    </row>
    <row r="3685" spans="1:7" ht="15">
      <c r="A3685" s="112" t="s">
        <v>4031</v>
      </c>
      <c r="B3685" s="112">
        <v>2</v>
      </c>
      <c r="C3685" s="117">
        <v>0.0012700956618397785</v>
      </c>
      <c r="D3685" s="112" t="s">
        <v>4761</v>
      </c>
      <c r="E3685" s="112" t="b">
        <v>0</v>
      </c>
      <c r="F3685" s="112" t="b">
        <v>0</v>
      </c>
      <c r="G3685" s="112" t="b">
        <v>0</v>
      </c>
    </row>
    <row r="3686" spans="1:7" ht="15">
      <c r="A3686" s="112" t="s">
        <v>3690</v>
      </c>
      <c r="B3686" s="112">
        <v>2</v>
      </c>
      <c r="C3686" s="117">
        <v>0.0012700956618397785</v>
      </c>
      <c r="D3686" s="112" t="s">
        <v>4761</v>
      </c>
      <c r="E3686" s="112" t="b">
        <v>0</v>
      </c>
      <c r="F3686" s="112" t="b">
        <v>0</v>
      </c>
      <c r="G3686" s="112" t="b">
        <v>0</v>
      </c>
    </row>
    <row r="3687" spans="1:7" ht="15">
      <c r="A3687" s="112" t="s">
        <v>4664</v>
      </c>
      <c r="B3687" s="112">
        <v>2</v>
      </c>
      <c r="C3687" s="117">
        <v>0.0012700956618397785</v>
      </c>
      <c r="D3687" s="112" t="s">
        <v>4761</v>
      </c>
      <c r="E3687" s="112" t="b">
        <v>0</v>
      </c>
      <c r="F3687" s="112" t="b">
        <v>0</v>
      </c>
      <c r="G3687" s="112" t="b">
        <v>0</v>
      </c>
    </row>
    <row r="3688" spans="1:7" ht="15">
      <c r="A3688" s="112" t="s">
        <v>4665</v>
      </c>
      <c r="B3688" s="112">
        <v>2</v>
      </c>
      <c r="C3688" s="117">
        <v>0.0012700956618397785</v>
      </c>
      <c r="D3688" s="112" t="s">
        <v>4761</v>
      </c>
      <c r="E3688" s="112" t="b">
        <v>0</v>
      </c>
      <c r="F3688" s="112" t="b">
        <v>0</v>
      </c>
      <c r="G3688" s="112" t="b">
        <v>0</v>
      </c>
    </row>
    <row r="3689" spans="1:7" ht="15">
      <c r="A3689" s="112" t="s">
        <v>4666</v>
      </c>
      <c r="B3689" s="112">
        <v>2</v>
      </c>
      <c r="C3689" s="117">
        <v>0.0010112564566256933</v>
      </c>
      <c r="D3689" s="112" t="s">
        <v>4761</v>
      </c>
      <c r="E3689" s="112" t="b">
        <v>0</v>
      </c>
      <c r="F3689" s="112" t="b">
        <v>0</v>
      </c>
      <c r="G3689" s="112" t="b">
        <v>0</v>
      </c>
    </row>
    <row r="3690" spans="1:7" ht="15">
      <c r="A3690" s="112" t="s">
        <v>4667</v>
      </c>
      <c r="B3690" s="112">
        <v>2</v>
      </c>
      <c r="C3690" s="117">
        <v>0.0012700956618397785</v>
      </c>
      <c r="D3690" s="112" t="s">
        <v>4761</v>
      </c>
      <c r="E3690" s="112" t="b">
        <v>0</v>
      </c>
      <c r="F3690" s="112" t="b">
        <v>0</v>
      </c>
      <c r="G3690" s="112" t="b">
        <v>0</v>
      </c>
    </row>
    <row r="3691" spans="1:7" ht="15">
      <c r="A3691" s="112" t="s">
        <v>3811</v>
      </c>
      <c r="B3691" s="112">
        <v>2</v>
      </c>
      <c r="C3691" s="117">
        <v>0.0010112564566256933</v>
      </c>
      <c r="D3691" s="112" t="s">
        <v>4761</v>
      </c>
      <c r="E3691" s="112" t="b">
        <v>0</v>
      </c>
      <c r="F3691" s="112" t="b">
        <v>1</v>
      </c>
      <c r="G3691" s="112" t="b">
        <v>0</v>
      </c>
    </row>
    <row r="3692" spans="1:7" ht="15">
      <c r="A3692" s="112" t="s">
        <v>4668</v>
      </c>
      <c r="B3692" s="112">
        <v>2</v>
      </c>
      <c r="C3692" s="117">
        <v>0.0012700956618397785</v>
      </c>
      <c r="D3692" s="112" t="s">
        <v>4761</v>
      </c>
      <c r="E3692" s="112" t="b">
        <v>0</v>
      </c>
      <c r="F3692" s="112" t="b">
        <v>0</v>
      </c>
      <c r="G3692" s="112" t="b">
        <v>0</v>
      </c>
    </row>
    <row r="3693" spans="1:7" ht="15">
      <c r="A3693" s="112" t="s">
        <v>4669</v>
      </c>
      <c r="B3693" s="112">
        <v>2</v>
      </c>
      <c r="C3693" s="117">
        <v>0.0012700956618397785</v>
      </c>
      <c r="D3693" s="112" t="s">
        <v>4761</v>
      </c>
      <c r="E3693" s="112" t="b">
        <v>0</v>
      </c>
      <c r="F3693" s="112" t="b">
        <v>0</v>
      </c>
      <c r="G3693" s="112" t="b">
        <v>0</v>
      </c>
    </row>
    <row r="3694" spans="1:7" ht="15">
      <c r="A3694" s="112" t="s">
        <v>4670</v>
      </c>
      <c r="B3694" s="112">
        <v>2</v>
      </c>
      <c r="C3694" s="117">
        <v>0.0010112564566256933</v>
      </c>
      <c r="D3694" s="112" t="s">
        <v>4761</v>
      </c>
      <c r="E3694" s="112" t="b">
        <v>0</v>
      </c>
      <c r="F3694" s="112" t="b">
        <v>0</v>
      </c>
      <c r="G3694" s="112" t="b">
        <v>0</v>
      </c>
    </row>
    <row r="3695" spans="1:7" ht="15">
      <c r="A3695" s="112" t="s">
        <v>4671</v>
      </c>
      <c r="B3695" s="112">
        <v>2</v>
      </c>
      <c r="C3695" s="117">
        <v>0.0012700956618397785</v>
      </c>
      <c r="D3695" s="112" t="s">
        <v>4761</v>
      </c>
      <c r="E3695" s="112" t="b">
        <v>0</v>
      </c>
      <c r="F3695" s="112" t="b">
        <v>0</v>
      </c>
      <c r="G3695" s="112" t="b">
        <v>0</v>
      </c>
    </row>
    <row r="3696" spans="1:7" ht="15">
      <c r="A3696" s="112" t="s">
        <v>4672</v>
      </c>
      <c r="B3696" s="112">
        <v>2</v>
      </c>
      <c r="C3696" s="117">
        <v>0.0012700956618397785</v>
      </c>
      <c r="D3696" s="112" t="s">
        <v>4761</v>
      </c>
      <c r="E3696" s="112" t="b">
        <v>0</v>
      </c>
      <c r="F3696" s="112" t="b">
        <v>0</v>
      </c>
      <c r="G3696" s="112" t="b">
        <v>0</v>
      </c>
    </row>
    <row r="3697" spans="1:7" ht="15">
      <c r="A3697" s="112" t="s">
        <v>4673</v>
      </c>
      <c r="B3697" s="112">
        <v>2</v>
      </c>
      <c r="C3697" s="117">
        <v>0.0012700956618397785</v>
      </c>
      <c r="D3697" s="112" t="s">
        <v>4761</v>
      </c>
      <c r="E3697" s="112" t="b">
        <v>0</v>
      </c>
      <c r="F3697" s="112" t="b">
        <v>0</v>
      </c>
      <c r="G3697" s="112" t="b">
        <v>0</v>
      </c>
    </row>
    <row r="3698" spans="1:7" ht="15">
      <c r="A3698" s="112" t="s">
        <v>4674</v>
      </c>
      <c r="B3698" s="112">
        <v>2</v>
      </c>
      <c r="C3698" s="117">
        <v>0.0012700956618397785</v>
      </c>
      <c r="D3698" s="112" t="s">
        <v>4761</v>
      </c>
      <c r="E3698" s="112" t="b">
        <v>0</v>
      </c>
      <c r="F3698" s="112" t="b">
        <v>0</v>
      </c>
      <c r="G3698" s="112" t="b">
        <v>0</v>
      </c>
    </row>
    <row r="3699" spans="1:7" ht="15">
      <c r="A3699" s="112" t="s">
        <v>4675</v>
      </c>
      <c r="B3699" s="112">
        <v>2</v>
      </c>
      <c r="C3699" s="117">
        <v>0.0012700956618397785</v>
      </c>
      <c r="D3699" s="112" t="s">
        <v>4761</v>
      </c>
      <c r="E3699" s="112" t="b">
        <v>0</v>
      </c>
      <c r="F3699" s="112" t="b">
        <v>0</v>
      </c>
      <c r="G3699" s="112" t="b">
        <v>0</v>
      </c>
    </row>
    <row r="3700" spans="1:7" ht="15">
      <c r="A3700" s="112" t="s">
        <v>3285</v>
      </c>
      <c r="B3700" s="112">
        <v>2</v>
      </c>
      <c r="C3700" s="117">
        <v>0.0012700956618397785</v>
      </c>
      <c r="D3700" s="112" t="s">
        <v>4761</v>
      </c>
      <c r="E3700" s="112" t="b">
        <v>0</v>
      </c>
      <c r="F3700" s="112" t="b">
        <v>0</v>
      </c>
      <c r="G3700" s="112" t="b">
        <v>0</v>
      </c>
    </row>
    <row r="3701" spans="1:7" ht="15">
      <c r="A3701" s="112" t="s">
        <v>3554</v>
      </c>
      <c r="B3701" s="112">
        <v>2</v>
      </c>
      <c r="C3701" s="117">
        <v>0.0010112564566256933</v>
      </c>
      <c r="D3701" s="112" t="s">
        <v>4761</v>
      </c>
      <c r="E3701" s="112" t="b">
        <v>0</v>
      </c>
      <c r="F3701" s="112" t="b">
        <v>0</v>
      </c>
      <c r="G3701" s="112" t="b">
        <v>0</v>
      </c>
    </row>
    <row r="3702" spans="1:7" ht="15">
      <c r="A3702" s="112" t="s">
        <v>4676</v>
      </c>
      <c r="B3702" s="112">
        <v>2</v>
      </c>
      <c r="C3702" s="117">
        <v>0.0012700956618397785</v>
      </c>
      <c r="D3702" s="112" t="s">
        <v>4761</v>
      </c>
      <c r="E3702" s="112" t="b">
        <v>0</v>
      </c>
      <c r="F3702" s="112" t="b">
        <v>0</v>
      </c>
      <c r="G3702" s="112" t="b">
        <v>0</v>
      </c>
    </row>
    <row r="3703" spans="1:7" ht="15">
      <c r="A3703" s="112" t="s">
        <v>3511</v>
      </c>
      <c r="B3703" s="112">
        <v>2</v>
      </c>
      <c r="C3703" s="117">
        <v>0.0010112564566256933</v>
      </c>
      <c r="D3703" s="112" t="s">
        <v>4761</v>
      </c>
      <c r="E3703" s="112" t="b">
        <v>0</v>
      </c>
      <c r="F3703" s="112" t="b">
        <v>0</v>
      </c>
      <c r="G3703" s="112" t="b">
        <v>0</v>
      </c>
    </row>
    <row r="3704" spans="1:7" ht="15">
      <c r="A3704" s="112" t="s">
        <v>4677</v>
      </c>
      <c r="B3704" s="112">
        <v>2</v>
      </c>
      <c r="C3704" s="117">
        <v>0.0012700956618397785</v>
      </c>
      <c r="D3704" s="112" t="s">
        <v>4761</v>
      </c>
      <c r="E3704" s="112" t="b">
        <v>0</v>
      </c>
      <c r="F3704" s="112" t="b">
        <v>0</v>
      </c>
      <c r="G3704" s="112" t="b">
        <v>0</v>
      </c>
    </row>
    <row r="3705" spans="1:7" ht="15">
      <c r="A3705" s="112" t="s">
        <v>4678</v>
      </c>
      <c r="B3705" s="112">
        <v>2</v>
      </c>
      <c r="C3705" s="117">
        <v>0.0010112564566256933</v>
      </c>
      <c r="D3705" s="112" t="s">
        <v>4761</v>
      </c>
      <c r="E3705" s="112" t="b">
        <v>0</v>
      </c>
      <c r="F3705" s="112" t="b">
        <v>0</v>
      </c>
      <c r="G3705" s="112" t="b">
        <v>0</v>
      </c>
    </row>
    <row r="3706" spans="1:7" ht="15">
      <c r="A3706" s="112" t="s">
        <v>4679</v>
      </c>
      <c r="B3706" s="112">
        <v>2</v>
      </c>
      <c r="C3706" s="117">
        <v>0.0010112564566256933</v>
      </c>
      <c r="D3706" s="112" t="s">
        <v>4761</v>
      </c>
      <c r="E3706" s="112" t="b">
        <v>0</v>
      </c>
      <c r="F3706" s="112" t="b">
        <v>0</v>
      </c>
      <c r="G3706" s="112" t="b">
        <v>0</v>
      </c>
    </row>
    <row r="3707" spans="1:7" ht="15">
      <c r="A3707" s="112" t="s">
        <v>3143</v>
      </c>
      <c r="B3707" s="112">
        <v>2</v>
      </c>
      <c r="C3707" s="117">
        <v>0.0012700956618397785</v>
      </c>
      <c r="D3707" s="112" t="s">
        <v>4761</v>
      </c>
      <c r="E3707" s="112" t="b">
        <v>0</v>
      </c>
      <c r="F3707" s="112" t="b">
        <v>0</v>
      </c>
      <c r="G3707" s="112" t="b">
        <v>0</v>
      </c>
    </row>
    <row r="3708" spans="1:7" ht="15">
      <c r="A3708" s="112" t="s">
        <v>4680</v>
      </c>
      <c r="B3708" s="112">
        <v>2</v>
      </c>
      <c r="C3708" s="117">
        <v>0.0010112564566256933</v>
      </c>
      <c r="D3708" s="112" t="s">
        <v>4761</v>
      </c>
      <c r="E3708" s="112" t="b">
        <v>0</v>
      </c>
      <c r="F3708" s="112" t="b">
        <v>0</v>
      </c>
      <c r="G3708" s="112" t="b">
        <v>0</v>
      </c>
    </row>
    <row r="3709" spans="1:7" ht="15">
      <c r="A3709" s="112" t="s">
        <v>3603</v>
      </c>
      <c r="B3709" s="112">
        <v>2</v>
      </c>
      <c r="C3709" s="117">
        <v>0.0010112564566256933</v>
      </c>
      <c r="D3709" s="112" t="s">
        <v>4761</v>
      </c>
      <c r="E3709" s="112" t="b">
        <v>0</v>
      </c>
      <c r="F3709" s="112" t="b">
        <v>0</v>
      </c>
      <c r="G3709" s="112" t="b">
        <v>0</v>
      </c>
    </row>
    <row r="3710" spans="1:7" ht="15">
      <c r="A3710" s="112" t="s">
        <v>3685</v>
      </c>
      <c r="B3710" s="112">
        <v>2</v>
      </c>
      <c r="C3710" s="117">
        <v>0.0010112564566256933</v>
      </c>
      <c r="D3710" s="112" t="s">
        <v>4761</v>
      </c>
      <c r="E3710" s="112" t="b">
        <v>1</v>
      </c>
      <c r="F3710" s="112" t="b">
        <v>0</v>
      </c>
      <c r="G3710" s="112" t="b">
        <v>0</v>
      </c>
    </row>
    <row r="3711" spans="1:7" ht="15">
      <c r="A3711" s="112" t="s">
        <v>4681</v>
      </c>
      <c r="B3711" s="112">
        <v>2</v>
      </c>
      <c r="C3711" s="117">
        <v>0.0010112564566256933</v>
      </c>
      <c r="D3711" s="112" t="s">
        <v>4761</v>
      </c>
      <c r="E3711" s="112" t="b">
        <v>0</v>
      </c>
      <c r="F3711" s="112" t="b">
        <v>0</v>
      </c>
      <c r="G3711" s="112" t="b">
        <v>0</v>
      </c>
    </row>
    <row r="3712" spans="1:7" ht="15">
      <c r="A3712" s="112" t="s">
        <v>4682</v>
      </c>
      <c r="B3712" s="112">
        <v>2</v>
      </c>
      <c r="C3712" s="117">
        <v>0.0010112564566256933</v>
      </c>
      <c r="D3712" s="112" t="s">
        <v>4761</v>
      </c>
      <c r="E3712" s="112" t="b">
        <v>0</v>
      </c>
      <c r="F3712" s="112" t="b">
        <v>0</v>
      </c>
      <c r="G3712" s="112" t="b">
        <v>0</v>
      </c>
    </row>
    <row r="3713" spans="1:7" ht="15">
      <c r="A3713" s="112" t="s">
        <v>4683</v>
      </c>
      <c r="B3713" s="112">
        <v>2</v>
      </c>
      <c r="C3713" s="117">
        <v>0.0010112564566256933</v>
      </c>
      <c r="D3713" s="112" t="s">
        <v>4761</v>
      </c>
      <c r="E3713" s="112" t="b">
        <v>0</v>
      </c>
      <c r="F3713" s="112" t="b">
        <v>1</v>
      </c>
      <c r="G3713" s="112" t="b">
        <v>0</v>
      </c>
    </row>
    <row r="3714" spans="1:7" ht="15">
      <c r="A3714" s="112" t="s">
        <v>4684</v>
      </c>
      <c r="B3714" s="112">
        <v>2</v>
      </c>
      <c r="C3714" s="117">
        <v>0.0010112564566256933</v>
      </c>
      <c r="D3714" s="112" t="s">
        <v>4761</v>
      </c>
      <c r="E3714" s="112" t="b">
        <v>0</v>
      </c>
      <c r="F3714" s="112" t="b">
        <v>0</v>
      </c>
      <c r="G3714" s="112" t="b">
        <v>0</v>
      </c>
    </row>
    <row r="3715" spans="1:7" ht="15">
      <c r="A3715" s="112" t="s">
        <v>4685</v>
      </c>
      <c r="B3715" s="112">
        <v>2</v>
      </c>
      <c r="C3715" s="117">
        <v>0.0010112564566256933</v>
      </c>
      <c r="D3715" s="112" t="s">
        <v>4761</v>
      </c>
      <c r="E3715" s="112" t="b">
        <v>0</v>
      </c>
      <c r="F3715" s="112" t="b">
        <v>0</v>
      </c>
      <c r="G3715" s="112" t="b">
        <v>0</v>
      </c>
    </row>
    <row r="3716" spans="1:7" ht="15">
      <c r="A3716" s="112" t="s">
        <v>4686</v>
      </c>
      <c r="B3716" s="112">
        <v>2</v>
      </c>
      <c r="C3716" s="117">
        <v>0.0010112564566256933</v>
      </c>
      <c r="D3716" s="112" t="s">
        <v>4761</v>
      </c>
      <c r="E3716" s="112" t="b">
        <v>0</v>
      </c>
      <c r="F3716" s="112" t="b">
        <v>0</v>
      </c>
      <c r="G3716" s="112" t="b">
        <v>0</v>
      </c>
    </row>
    <row r="3717" spans="1:7" ht="15">
      <c r="A3717" s="112" t="s">
        <v>4687</v>
      </c>
      <c r="B3717" s="112">
        <v>2</v>
      </c>
      <c r="C3717" s="117">
        <v>0.0010112564566256933</v>
      </c>
      <c r="D3717" s="112" t="s">
        <v>4761</v>
      </c>
      <c r="E3717" s="112" t="b">
        <v>0</v>
      </c>
      <c r="F3717" s="112" t="b">
        <v>0</v>
      </c>
      <c r="G3717" s="112" t="b">
        <v>0</v>
      </c>
    </row>
    <row r="3718" spans="1:7" ht="15">
      <c r="A3718" s="112" t="s">
        <v>4688</v>
      </c>
      <c r="B3718" s="112">
        <v>2</v>
      </c>
      <c r="C3718" s="117">
        <v>0.0010112564566256933</v>
      </c>
      <c r="D3718" s="112" t="s">
        <v>4761</v>
      </c>
      <c r="E3718" s="112" t="b">
        <v>0</v>
      </c>
      <c r="F3718" s="112" t="b">
        <v>0</v>
      </c>
      <c r="G3718" s="112" t="b">
        <v>0</v>
      </c>
    </row>
    <row r="3719" spans="1:7" ht="15">
      <c r="A3719" s="112" t="s">
        <v>4689</v>
      </c>
      <c r="B3719" s="112">
        <v>2</v>
      </c>
      <c r="C3719" s="117">
        <v>0.0010112564566256933</v>
      </c>
      <c r="D3719" s="112" t="s">
        <v>4761</v>
      </c>
      <c r="E3719" s="112" t="b">
        <v>0</v>
      </c>
      <c r="F3719" s="112" t="b">
        <v>0</v>
      </c>
      <c r="G3719" s="112" t="b">
        <v>0</v>
      </c>
    </row>
    <row r="3720" spans="1:7" ht="15">
      <c r="A3720" s="112" t="s">
        <v>4690</v>
      </c>
      <c r="B3720" s="112">
        <v>2</v>
      </c>
      <c r="C3720" s="117">
        <v>0.0010112564566256933</v>
      </c>
      <c r="D3720" s="112" t="s">
        <v>4761</v>
      </c>
      <c r="E3720" s="112" t="b">
        <v>0</v>
      </c>
      <c r="F3720" s="112" t="b">
        <v>0</v>
      </c>
      <c r="G3720" s="112" t="b">
        <v>0</v>
      </c>
    </row>
    <row r="3721" spans="1:7" ht="15">
      <c r="A3721" s="112" t="s">
        <v>4691</v>
      </c>
      <c r="B3721" s="112">
        <v>2</v>
      </c>
      <c r="C3721" s="117">
        <v>0.0010112564566256933</v>
      </c>
      <c r="D3721" s="112" t="s">
        <v>4761</v>
      </c>
      <c r="E3721" s="112" t="b">
        <v>0</v>
      </c>
      <c r="F3721" s="112" t="b">
        <v>0</v>
      </c>
      <c r="G3721" s="112" t="b">
        <v>0</v>
      </c>
    </row>
    <row r="3722" spans="1:7" ht="15">
      <c r="A3722" s="112" t="s">
        <v>4692</v>
      </c>
      <c r="B3722" s="112">
        <v>2</v>
      </c>
      <c r="C3722" s="117">
        <v>0.0010112564566256933</v>
      </c>
      <c r="D3722" s="112" t="s">
        <v>4761</v>
      </c>
      <c r="E3722" s="112" t="b">
        <v>0</v>
      </c>
      <c r="F3722" s="112" t="b">
        <v>0</v>
      </c>
      <c r="G3722" s="112" t="b">
        <v>0</v>
      </c>
    </row>
    <row r="3723" spans="1:7" ht="15">
      <c r="A3723" s="112" t="s">
        <v>3586</v>
      </c>
      <c r="B3723" s="112">
        <v>2</v>
      </c>
      <c r="C3723" s="117">
        <v>0.0010112564566256933</v>
      </c>
      <c r="D3723" s="112" t="s">
        <v>4761</v>
      </c>
      <c r="E3723" s="112" t="b">
        <v>0</v>
      </c>
      <c r="F3723" s="112" t="b">
        <v>0</v>
      </c>
      <c r="G3723" s="112" t="b">
        <v>0</v>
      </c>
    </row>
    <row r="3724" spans="1:7" ht="15">
      <c r="A3724" s="112" t="s">
        <v>3762</v>
      </c>
      <c r="B3724" s="112">
        <v>2</v>
      </c>
      <c r="C3724" s="117">
        <v>0.0010112564566256933</v>
      </c>
      <c r="D3724" s="112" t="s">
        <v>4761</v>
      </c>
      <c r="E3724" s="112" t="b">
        <v>0</v>
      </c>
      <c r="F3724" s="112" t="b">
        <v>0</v>
      </c>
      <c r="G3724" s="112" t="b">
        <v>0</v>
      </c>
    </row>
    <row r="3725" spans="1:7" ht="15">
      <c r="A3725" s="112" t="s">
        <v>4693</v>
      </c>
      <c r="B3725" s="112">
        <v>2</v>
      </c>
      <c r="C3725" s="117">
        <v>0.0010112564566256933</v>
      </c>
      <c r="D3725" s="112" t="s">
        <v>4761</v>
      </c>
      <c r="E3725" s="112" t="b">
        <v>0</v>
      </c>
      <c r="F3725" s="112" t="b">
        <v>0</v>
      </c>
      <c r="G3725" s="112" t="b">
        <v>0</v>
      </c>
    </row>
    <row r="3726" spans="1:7" ht="15">
      <c r="A3726" s="112" t="s">
        <v>4694</v>
      </c>
      <c r="B3726" s="112">
        <v>2</v>
      </c>
      <c r="C3726" s="117">
        <v>0.0010112564566256933</v>
      </c>
      <c r="D3726" s="112" t="s">
        <v>4761</v>
      </c>
      <c r="E3726" s="112" t="b">
        <v>0</v>
      </c>
      <c r="F3726" s="112" t="b">
        <v>0</v>
      </c>
      <c r="G3726" s="112" t="b">
        <v>0</v>
      </c>
    </row>
    <row r="3727" spans="1:7" ht="15">
      <c r="A3727" s="112" t="s">
        <v>3590</v>
      </c>
      <c r="B3727" s="112">
        <v>2</v>
      </c>
      <c r="C3727" s="117">
        <v>0.0010112564566256933</v>
      </c>
      <c r="D3727" s="112" t="s">
        <v>4761</v>
      </c>
      <c r="E3727" s="112" t="b">
        <v>0</v>
      </c>
      <c r="F3727" s="112" t="b">
        <v>0</v>
      </c>
      <c r="G3727" s="112" t="b">
        <v>0</v>
      </c>
    </row>
    <row r="3728" spans="1:7" ht="15">
      <c r="A3728" s="112" t="s">
        <v>4695</v>
      </c>
      <c r="B3728" s="112">
        <v>2</v>
      </c>
      <c r="C3728" s="117">
        <v>0.0010112564566256933</v>
      </c>
      <c r="D3728" s="112" t="s">
        <v>4761</v>
      </c>
      <c r="E3728" s="112" t="b">
        <v>0</v>
      </c>
      <c r="F3728" s="112" t="b">
        <v>0</v>
      </c>
      <c r="G3728" s="112" t="b">
        <v>0</v>
      </c>
    </row>
    <row r="3729" spans="1:7" ht="15">
      <c r="A3729" s="112" t="s">
        <v>4696</v>
      </c>
      <c r="B3729" s="112">
        <v>2</v>
      </c>
      <c r="C3729" s="117">
        <v>0.0010112564566256933</v>
      </c>
      <c r="D3729" s="112" t="s">
        <v>4761</v>
      </c>
      <c r="E3729" s="112" t="b">
        <v>0</v>
      </c>
      <c r="F3729" s="112" t="b">
        <v>0</v>
      </c>
      <c r="G3729" s="112" t="b">
        <v>0</v>
      </c>
    </row>
    <row r="3730" spans="1:7" ht="15">
      <c r="A3730" s="112" t="s">
        <v>4697</v>
      </c>
      <c r="B3730" s="112">
        <v>2</v>
      </c>
      <c r="C3730" s="117">
        <v>0.0012700956618397785</v>
      </c>
      <c r="D3730" s="112" t="s">
        <v>4761</v>
      </c>
      <c r="E3730" s="112" t="b">
        <v>0</v>
      </c>
      <c r="F3730" s="112" t="b">
        <v>0</v>
      </c>
      <c r="G3730" s="112" t="b">
        <v>0</v>
      </c>
    </row>
    <row r="3731" spans="1:7" ht="15">
      <c r="A3731" s="112" t="s">
        <v>4698</v>
      </c>
      <c r="B3731" s="112">
        <v>2</v>
      </c>
      <c r="C3731" s="117">
        <v>0.0012700956618397785</v>
      </c>
      <c r="D3731" s="112" t="s">
        <v>4761</v>
      </c>
      <c r="E3731" s="112" t="b">
        <v>0</v>
      </c>
      <c r="F3731" s="112" t="b">
        <v>0</v>
      </c>
      <c r="G3731" s="112" t="b">
        <v>0</v>
      </c>
    </row>
    <row r="3732" spans="1:7" ht="15">
      <c r="A3732" s="112" t="s">
        <v>3239</v>
      </c>
      <c r="B3732" s="112">
        <v>2</v>
      </c>
      <c r="C3732" s="117">
        <v>0.0010112564566256933</v>
      </c>
      <c r="D3732" s="112" t="s">
        <v>4761</v>
      </c>
      <c r="E3732" s="112" t="b">
        <v>0</v>
      </c>
      <c r="F3732" s="112" t="b">
        <v>0</v>
      </c>
      <c r="G3732" s="112" t="b">
        <v>0</v>
      </c>
    </row>
    <row r="3733" spans="1:7" ht="15">
      <c r="A3733" s="112" t="s">
        <v>4699</v>
      </c>
      <c r="B3733" s="112">
        <v>2</v>
      </c>
      <c r="C3733" s="117">
        <v>0.0010112564566256933</v>
      </c>
      <c r="D3733" s="112" t="s">
        <v>4761</v>
      </c>
      <c r="E3733" s="112" t="b">
        <v>0</v>
      </c>
      <c r="F3733" s="112" t="b">
        <v>0</v>
      </c>
      <c r="G3733" s="112" t="b">
        <v>0</v>
      </c>
    </row>
    <row r="3734" spans="1:7" ht="15">
      <c r="A3734" s="112" t="s">
        <v>4700</v>
      </c>
      <c r="B3734" s="112">
        <v>2</v>
      </c>
      <c r="C3734" s="117">
        <v>0.0010112564566256933</v>
      </c>
      <c r="D3734" s="112" t="s">
        <v>4761</v>
      </c>
      <c r="E3734" s="112" t="b">
        <v>0</v>
      </c>
      <c r="F3734" s="112" t="b">
        <v>0</v>
      </c>
      <c r="G3734" s="112" t="b">
        <v>0</v>
      </c>
    </row>
    <row r="3735" spans="1:7" ht="15">
      <c r="A3735" s="112" t="s">
        <v>3258</v>
      </c>
      <c r="B3735" s="112">
        <v>2</v>
      </c>
      <c r="C3735" s="117">
        <v>0.0010112564566256933</v>
      </c>
      <c r="D3735" s="112" t="s">
        <v>4761</v>
      </c>
      <c r="E3735" s="112" t="b">
        <v>0</v>
      </c>
      <c r="F3735" s="112" t="b">
        <v>0</v>
      </c>
      <c r="G3735" s="112" t="b">
        <v>0</v>
      </c>
    </row>
    <row r="3736" spans="1:7" ht="15">
      <c r="A3736" s="112" t="s">
        <v>3214</v>
      </c>
      <c r="B3736" s="112">
        <v>2</v>
      </c>
      <c r="C3736" s="117">
        <v>0.0010112564566256933</v>
      </c>
      <c r="D3736" s="112" t="s">
        <v>4761</v>
      </c>
      <c r="E3736" s="112" t="b">
        <v>0</v>
      </c>
      <c r="F3736" s="112" t="b">
        <v>0</v>
      </c>
      <c r="G3736" s="112" t="b">
        <v>0</v>
      </c>
    </row>
    <row r="3737" spans="1:7" ht="15">
      <c r="A3737" s="112" t="s">
        <v>3136</v>
      </c>
      <c r="B3737" s="112">
        <v>2</v>
      </c>
      <c r="C3737" s="117">
        <v>0.0010112564566256933</v>
      </c>
      <c r="D3737" s="112" t="s">
        <v>4761</v>
      </c>
      <c r="E3737" s="112" t="b">
        <v>0</v>
      </c>
      <c r="F3737" s="112" t="b">
        <v>0</v>
      </c>
      <c r="G3737" s="112" t="b">
        <v>0</v>
      </c>
    </row>
    <row r="3738" spans="1:7" ht="15">
      <c r="A3738" s="112" t="s">
        <v>3889</v>
      </c>
      <c r="B3738" s="112">
        <v>2</v>
      </c>
      <c r="C3738" s="117">
        <v>0.0010112564566256933</v>
      </c>
      <c r="D3738" s="112" t="s">
        <v>4761</v>
      </c>
      <c r="E3738" s="112" t="b">
        <v>0</v>
      </c>
      <c r="F3738" s="112" t="b">
        <v>0</v>
      </c>
      <c r="G3738" s="112" t="b">
        <v>0</v>
      </c>
    </row>
    <row r="3739" spans="1:7" ht="15">
      <c r="A3739" s="112" t="s">
        <v>4701</v>
      </c>
      <c r="B3739" s="112">
        <v>2</v>
      </c>
      <c r="C3739" s="117">
        <v>0.0012700956618397785</v>
      </c>
      <c r="D3739" s="112" t="s">
        <v>4761</v>
      </c>
      <c r="E3739" s="112" t="b">
        <v>0</v>
      </c>
      <c r="F3739" s="112" t="b">
        <v>0</v>
      </c>
      <c r="G3739" s="112" t="b">
        <v>0</v>
      </c>
    </row>
    <row r="3740" spans="1:7" ht="15">
      <c r="A3740" s="112" t="s">
        <v>4702</v>
      </c>
      <c r="B3740" s="112">
        <v>2</v>
      </c>
      <c r="C3740" s="117">
        <v>0.0012700956618397785</v>
      </c>
      <c r="D3740" s="112" t="s">
        <v>4761</v>
      </c>
      <c r="E3740" s="112" t="b">
        <v>0</v>
      </c>
      <c r="F3740" s="112" t="b">
        <v>0</v>
      </c>
      <c r="G3740" s="112" t="b">
        <v>0</v>
      </c>
    </row>
    <row r="3741" spans="1:7" ht="15">
      <c r="A3741" s="112" t="s">
        <v>4703</v>
      </c>
      <c r="B3741" s="112">
        <v>2</v>
      </c>
      <c r="C3741" s="117">
        <v>0.0010112564566256933</v>
      </c>
      <c r="D3741" s="112" t="s">
        <v>4761</v>
      </c>
      <c r="E3741" s="112" t="b">
        <v>0</v>
      </c>
      <c r="F3741" s="112" t="b">
        <v>0</v>
      </c>
      <c r="G3741" s="112" t="b">
        <v>0</v>
      </c>
    </row>
    <row r="3742" spans="1:7" ht="15">
      <c r="A3742" s="112" t="s">
        <v>3462</v>
      </c>
      <c r="B3742" s="112">
        <v>2</v>
      </c>
      <c r="C3742" s="117">
        <v>0.0012700956618397785</v>
      </c>
      <c r="D3742" s="112" t="s">
        <v>4761</v>
      </c>
      <c r="E3742" s="112" t="b">
        <v>1</v>
      </c>
      <c r="F3742" s="112" t="b">
        <v>0</v>
      </c>
      <c r="G3742" s="112" t="b">
        <v>0</v>
      </c>
    </row>
    <row r="3743" spans="1:7" ht="15">
      <c r="A3743" s="112" t="s">
        <v>3709</v>
      </c>
      <c r="B3743" s="112">
        <v>2</v>
      </c>
      <c r="C3743" s="117">
        <v>0.0012700956618397785</v>
      </c>
      <c r="D3743" s="112" t="s">
        <v>4761</v>
      </c>
      <c r="E3743" s="112" t="b">
        <v>0</v>
      </c>
      <c r="F3743" s="112" t="b">
        <v>0</v>
      </c>
      <c r="G3743" s="112" t="b">
        <v>0</v>
      </c>
    </row>
    <row r="3744" spans="1:7" ht="15">
      <c r="A3744" s="112" t="s">
        <v>4014</v>
      </c>
      <c r="B3744" s="112">
        <v>2</v>
      </c>
      <c r="C3744" s="117">
        <v>0.0010112564566256933</v>
      </c>
      <c r="D3744" s="112" t="s">
        <v>4761</v>
      </c>
      <c r="E3744" s="112" t="b">
        <v>0</v>
      </c>
      <c r="F3744" s="112" t="b">
        <v>0</v>
      </c>
      <c r="G3744" s="112" t="b">
        <v>0</v>
      </c>
    </row>
    <row r="3745" spans="1:7" ht="15">
      <c r="A3745" s="112" t="s">
        <v>4704</v>
      </c>
      <c r="B3745" s="112">
        <v>2</v>
      </c>
      <c r="C3745" s="117">
        <v>0.0012700956618397785</v>
      </c>
      <c r="D3745" s="112" t="s">
        <v>4761</v>
      </c>
      <c r="E3745" s="112" t="b">
        <v>0</v>
      </c>
      <c r="F3745" s="112" t="b">
        <v>0</v>
      </c>
      <c r="G3745" s="112" t="b">
        <v>0</v>
      </c>
    </row>
    <row r="3746" spans="1:7" ht="15">
      <c r="A3746" s="112" t="s">
        <v>4705</v>
      </c>
      <c r="B3746" s="112">
        <v>2</v>
      </c>
      <c r="C3746" s="117">
        <v>0.0010112564566256933</v>
      </c>
      <c r="D3746" s="112" t="s">
        <v>4761</v>
      </c>
      <c r="E3746" s="112" t="b">
        <v>1</v>
      </c>
      <c r="F3746" s="112" t="b">
        <v>0</v>
      </c>
      <c r="G3746" s="112" t="b">
        <v>0</v>
      </c>
    </row>
    <row r="3747" spans="1:7" ht="15">
      <c r="A3747" s="112" t="s">
        <v>4706</v>
      </c>
      <c r="B3747" s="112">
        <v>2</v>
      </c>
      <c r="C3747" s="117">
        <v>0.0012700956618397785</v>
      </c>
      <c r="D3747" s="112" t="s">
        <v>4761</v>
      </c>
      <c r="E3747" s="112" t="b">
        <v>0</v>
      </c>
      <c r="F3747" s="112" t="b">
        <v>0</v>
      </c>
      <c r="G3747" s="112" t="b">
        <v>0</v>
      </c>
    </row>
    <row r="3748" spans="1:7" ht="15">
      <c r="A3748" s="112" t="s">
        <v>4707</v>
      </c>
      <c r="B3748" s="112">
        <v>2</v>
      </c>
      <c r="C3748" s="117">
        <v>0.0010112564566256933</v>
      </c>
      <c r="D3748" s="112" t="s">
        <v>4761</v>
      </c>
      <c r="E3748" s="112" t="b">
        <v>0</v>
      </c>
      <c r="F3748" s="112" t="b">
        <v>0</v>
      </c>
      <c r="G3748" s="112" t="b">
        <v>0</v>
      </c>
    </row>
    <row r="3749" spans="1:7" ht="15">
      <c r="A3749" s="112" t="s">
        <v>4708</v>
      </c>
      <c r="B3749" s="112">
        <v>2</v>
      </c>
      <c r="C3749" s="117">
        <v>0.0012700956618397785</v>
      </c>
      <c r="D3749" s="112" t="s">
        <v>4761</v>
      </c>
      <c r="E3749" s="112" t="b">
        <v>0</v>
      </c>
      <c r="F3749" s="112" t="b">
        <v>0</v>
      </c>
      <c r="G3749" s="112" t="b">
        <v>0</v>
      </c>
    </row>
    <row r="3750" spans="1:7" ht="15">
      <c r="A3750" s="112" t="s">
        <v>3170</v>
      </c>
      <c r="B3750" s="112">
        <v>2</v>
      </c>
      <c r="C3750" s="117">
        <v>0.0010112564566256933</v>
      </c>
      <c r="D3750" s="112" t="s">
        <v>4761</v>
      </c>
      <c r="E3750" s="112" t="b">
        <v>0</v>
      </c>
      <c r="F3750" s="112" t="b">
        <v>0</v>
      </c>
      <c r="G3750" s="112" t="b">
        <v>0</v>
      </c>
    </row>
    <row r="3751" spans="1:7" ht="15">
      <c r="A3751" s="112" t="s">
        <v>4709</v>
      </c>
      <c r="B3751" s="112">
        <v>2</v>
      </c>
      <c r="C3751" s="117">
        <v>0.0012700956618397785</v>
      </c>
      <c r="D3751" s="112" t="s">
        <v>4761</v>
      </c>
      <c r="E3751" s="112" t="b">
        <v>0</v>
      </c>
      <c r="F3751" s="112" t="b">
        <v>0</v>
      </c>
      <c r="G3751" s="112" t="b">
        <v>0</v>
      </c>
    </row>
    <row r="3752" spans="1:7" ht="15">
      <c r="A3752" s="112" t="s">
        <v>3705</v>
      </c>
      <c r="B3752" s="112">
        <v>2</v>
      </c>
      <c r="C3752" s="117">
        <v>0.0012700956618397785</v>
      </c>
      <c r="D3752" s="112" t="s">
        <v>4761</v>
      </c>
      <c r="E3752" s="112" t="b">
        <v>0</v>
      </c>
      <c r="F3752" s="112" t="b">
        <v>0</v>
      </c>
      <c r="G3752" s="112" t="b">
        <v>0</v>
      </c>
    </row>
    <row r="3753" spans="1:7" ht="15">
      <c r="A3753" s="112" t="s">
        <v>3650</v>
      </c>
      <c r="B3753" s="112">
        <v>2</v>
      </c>
      <c r="C3753" s="117">
        <v>0.0010112564566256933</v>
      </c>
      <c r="D3753" s="112" t="s">
        <v>4761</v>
      </c>
      <c r="E3753" s="112" t="b">
        <v>0</v>
      </c>
      <c r="F3753" s="112" t="b">
        <v>0</v>
      </c>
      <c r="G3753" s="112" t="b">
        <v>0</v>
      </c>
    </row>
    <row r="3754" spans="1:7" ht="15">
      <c r="A3754" s="112" t="s">
        <v>4710</v>
      </c>
      <c r="B3754" s="112">
        <v>2</v>
      </c>
      <c r="C3754" s="117">
        <v>0.0012700956618397785</v>
      </c>
      <c r="D3754" s="112" t="s">
        <v>4761</v>
      </c>
      <c r="E3754" s="112" t="b">
        <v>1</v>
      </c>
      <c r="F3754" s="112" t="b">
        <v>0</v>
      </c>
      <c r="G3754" s="112" t="b">
        <v>0</v>
      </c>
    </row>
    <row r="3755" spans="1:7" ht="15">
      <c r="A3755" s="112" t="s">
        <v>3112</v>
      </c>
      <c r="B3755" s="112">
        <v>2</v>
      </c>
      <c r="C3755" s="117">
        <v>0.0012700956618397785</v>
      </c>
      <c r="D3755" s="112" t="s">
        <v>4761</v>
      </c>
      <c r="E3755" s="112" t="b">
        <v>0</v>
      </c>
      <c r="F3755" s="112" t="b">
        <v>0</v>
      </c>
      <c r="G3755" s="112" t="b">
        <v>0</v>
      </c>
    </row>
    <row r="3756" spans="1:7" ht="15">
      <c r="A3756" s="112" t="s">
        <v>4711</v>
      </c>
      <c r="B3756" s="112">
        <v>2</v>
      </c>
      <c r="C3756" s="117">
        <v>0.0012700956618397785</v>
      </c>
      <c r="D3756" s="112" t="s">
        <v>4761</v>
      </c>
      <c r="E3756" s="112" t="b">
        <v>0</v>
      </c>
      <c r="F3756" s="112" t="b">
        <v>0</v>
      </c>
      <c r="G3756" s="112" t="b">
        <v>0</v>
      </c>
    </row>
    <row r="3757" spans="1:7" ht="15">
      <c r="A3757" s="112" t="s">
        <v>4712</v>
      </c>
      <c r="B3757" s="112">
        <v>2</v>
      </c>
      <c r="C3757" s="117">
        <v>0.0012700956618397785</v>
      </c>
      <c r="D3757" s="112" t="s">
        <v>4761</v>
      </c>
      <c r="E3757" s="112" t="b">
        <v>0</v>
      </c>
      <c r="F3757" s="112" t="b">
        <v>0</v>
      </c>
      <c r="G3757" s="112" t="b">
        <v>0</v>
      </c>
    </row>
    <row r="3758" spans="1:7" ht="15">
      <c r="A3758" s="112" t="s">
        <v>4713</v>
      </c>
      <c r="B3758" s="112">
        <v>2</v>
      </c>
      <c r="C3758" s="117">
        <v>0.0012700956618397785</v>
      </c>
      <c r="D3758" s="112" t="s">
        <v>4761</v>
      </c>
      <c r="E3758" s="112" t="b">
        <v>0</v>
      </c>
      <c r="F3758" s="112" t="b">
        <v>0</v>
      </c>
      <c r="G3758" s="112" t="b">
        <v>0</v>
      </c>
    </row>
    <row r="3759" spans="1:7" ht="15">
      <c r="A3759" s="112" t="s">
        <v>4714</v>
      </c>
      <c r="B3759" s="112">
        <v>2</v>
      </c>
      <c r="C3759" s="117">
        <v>0.0012700956618397785</v>
      </c>
      <c r="D3759" s="112" t="s">
        <v>4761</v>
      </c>
      <c r="E3759" s="112" t="b">
        <v>0</v>
      </c>
      <c r="F3759" s="112" t="b">
        <v>0</v>
      </c>
      <c r="G3759" s="112" t="b">
        <v>0</v>
      </c>
    </row>
    <row r="3760" spans="1:7" ht="15">
      <c r="A3760" s="112" t="s">
        <v>3664</v>
      </c>
      <c r="B3760" s="112">
        <v>2</v>
      </c>
      <c r="C3760" s="117">
        <v>0.0010112564566256933</v>
      </c>
      <c r="D3760" s="112" t="s">
        <v>4761</v>
      </c>
      <c r="E3760" s="112" t="b">
        <v>0</v>
      </c>
      <c r="F3760" s="112" t="b">
        <v>0</v>
      </c>
      <c r="G3760" s="112" t="b">
        <v>0</v>
      </c>
    </row>
    <row r="3761" spans="1:7" ht="15">
      <c r="A3761" s="112" t="s">
        <v>3347</v>
      </c>
      <c r="B3761" s="112">
        <v>2</v>
      </c>
      <c r="C3761" s="117">
        <v>0.0010112564566256933</v>
      </c>
      <c r="D3761" s="112" t="s">
        <v>4761</v>
      </c>
      <c r="E3761" s="112" t="b">
        <v>0</v>
      </c>
      <c r="F3761" s="112" t="b">
        <v>0</v>
      </c>
      <c r="G3761" s="112" t="b">
        <v>0</v>
      </c>
    </row>
    <row r="3762" spans="1:7" ht="15">
      <c r="A3762" s="112" t="s">
        <v>3445</v>
      </c>
      <c r="B3762" s="112">
        <v>2</v>
      </c>
      <c r="C3762" s="117">
        <v>0.0010112564566256933</v>
      </c>
      <c r="D3762" s="112" t="s">
        <v>4761</v>
      </c>
      <c r="E3762" s="112" t="b">
        <v>0</v>
      </c>
      <c r="F3762" s="112" t="b">
        <v>0</v>
      </c>
      <c r="G3762" s="112" t="b">
        <v>0</v>
      </c>
    </row>
    <row r="3763" spans="1:7" ht="15">
      <c r="A3763" s="112" t="s">
        <v>3131</v>
      </c>
      <c r="B3763" s="112">
        <v>2</v>
      </c>
      <c r="C3763" s="117">
        <v>0.0010112564566256933</v>
      </c>
      <c r="D3763" s="112" t="s">
        <v>4761</v>
      </c>
      <c r="E3763" s="112" t="b">
        <v>0</v>
      </c>
      <c r="F3763" s="112" t="b">
        <v>0</v>
      </c>
      <c r="G3763" s="112" t="b">
        <v>0</v>
      </c>
    </row>
    <row r="3764" spans="1:7" ht="15">
      <c r="A3764" s="112" t="s">
        <v>4715</v>
      </c>
      <c r="B3764" s="112">
        <v>2</v>
      </c>
      <c r="C3764" s="117">
        <v>0.0012700956618397785</v>
      </c>
      <c r="D3764" s="112" t="s">
        <v>4761</v>
      </c>
      <c r="E3764" s="112" t="b">
        <v>0</v>
      </c>
      <c r="F3764" s="112" t="b">
        <v>0</v>
      </c>
      <c r="G3764" s="112" t="b">
        <v>0</v>
      </c>
    </row>
    <row r="3765" spans="1:7" ht="15">
      <c r="A3765" s="112" t="s">
        <v>4716</v>
      </c>
      <c r="B3765" s="112">
        <v>2</v>
      </c>
      <c r="C3765" s="117">
        <v>0.0012700956618397785</v>
      </c>
      <c r="D3765" s="112" t="s">
        <v>4761</v>
      </c>
      <c r="E3765" s="112" t="b">
        <v>1</v>
      </c>
      <c r="F3765" s="112" t="b">
        <v>0</v>
      </c>
      <c r="G3765" s="112" t="b">
        <v>0</v>
      </c>
    </row>
    <row r="3766" spans="1:7" ht="15">
      <c r="A3766" s="112" t="s">
        <v>4717</v>
      </c>
      <c r="B3766" s="112">
        <v>2</v>
      </c>
      <c r="C3766" s="117">
        <v>0.0012700956618397785</v>
      </c>
      <c r="D3766" s="112" t="s">
        <v>4761</v>
      </c>
      <c r="E3766" s="112" t="b">
        <v>0</v>
      </c>
      <c r="F3766" s="112" t="b">
        <v>0</v>
      </c>
      <c r="G3766" s="112" t="b">
        <v>0</v>
      </c>
    </row>
    <row r="3767" spans="1:7" ht="15">
      <c r="A3767" s="112" t="s">
        <v>4718</v>
      </c>
      <c r="B3767" s="112">
        <v>2</v>
      </c>
      <c r="C3767" s="117">
        <v>0.0012700956618397785</v>
      </c>
      <c r="D3767" s="112" t="s">
        <v>4761</v>
      </c>
      <c r="E3767" s="112" t="b">
        <v>0</v>
      </c>
      <c r="F3767" s="112" t="b">
        <v>0</v>
      </c>
      <c r="G3767" s="112" t="b">
        <v>0</v>
      </c>
    </row>
    <row r="3768" spans="1:7" ht="15">
      <c r="A3768" s="112" t="s">
        <v>4719</v>
      </c>
      <c r="B3768" s="112">
        <v>2</v>
      </c>
      <c r="C3768" s="117">
        <v>0.0012700956618397785</v>
      </c>
      <c r="D3768" s="112" t="s">
        <v>4761</v>
      </c>
      <c r="E3768" s="112" t="b">
        <v>0</v>
      </c>
      <c r="F3768" s="112" t="b">
        <v>0</v>
      </c>
      <c r="G3768" s="112" t="b">
        <v>0</v>
      </c>
    </row>
    <row r="3769" spans="1:7" ht="15">
      <c r="A3769" s="112" t="s">
        <v>3478</v>
      </c>
      <c r="B3769" s="112">
        <v>2</v>
      </c>
      <c r="C3769" s="117">
        <v>0.0010112564566256933</v>
      </c>
      <c r="D3769" s="112" t="s">
        <v>4761</v>
      </c>
      <c r="E3769" s="112" t="b">
        <v>0</v>
      </c>
      <c r="F3769" s="112" t="b">
        <v>0</v>
      </c>
      <c r="G3769" s="112" t="b">
        <v>0</v>
      </c>
    </row>
    <row r="3770" spans="1:7" ht="15">
      <c r="A3770" s="112" t="s">
        <v>3616</v>
      </c>
      <c r="B3770" s="112">
        <v>2</v>
      </c>
      <c r="C3770" s="117">
        <v>0.0010112564566256933</v>
      </c>
      <c r="D3770" s="112" t="s">
        <v>4761</v>
      </c>
      <c r="E3770" s="112" t="b">
        <v>0</v>
      </c>
      <c r="F3770" s="112" t="b">
        <v>0</v>
      </c>
      <c r="G3770" s="112" t="b">
        <v>0</v>
      </c>
    </row>
    <row r="3771" spans="1:7" ht="15">
      <c r="A3771" s="112" t="s">
        <v>3836</v>
      </c>
      <c r="B3771" s="112">
        <v>2</v>
      </c>
      <c r="C3771" s="117">
        <v>0.0012700956618397785</v>
      </c>
      <c r="D3771" s="112" t="s">
        <v>4761</v>
      </c>
      <c r="E3771" s="112" t="b">
        <v>0</v>
      </c>
      <c r="F3771" s="112" t="b">
        <v>0</v>
      </c>
      <c r="G3771" s="112" t="b">
        <v>0</v>
      </c>
    </row>
    <row r="3772" spans="1:7" ht="15">
      <c r="A3772" s="112" t="s">
        <v>4720</v>
      </c>
      <c r="B3772" s="112">
        <v>2</v>
      </c>
      <c r="C3772" s="117">
        <v>0.0012700956618397785</v>
      </c>
      <c r="D3772" s="112" t="s">
        <v>4761</v>
      </c>
      <c r="E3772" s="112" t="b">
        <v>0</v>
      </c>
      <c r="F3772" s="112" t="b">
        <v>0</v>
      </c>
      <c r="G3772" s="112" t="b">
        <v>0</v>
      </c>
    </row>
    <row r="3773" spans="1:7" ht="15">
      <c r="A3773" s="112" t="s">
        <v>3845</v>
      </c>
      <c r="B3773" s="112">
        <v>2</v>
      </c>
      <c r="C3773" s="117">
        <v>0.0012700956618397785</v>
      </c>
      <c r="D3773" s="112" t="s">
        <v>4761</v>
      </c>
      <c r="E3773" s="112" t="b">
        <v>0</v>
      </c>
      <c r="F3773" s="112" t="b">
        <v>0</v>
      </c>
      <c r="G3773" s="112" t="b">
        <v>0</v>
      </c>
    </row>
    <row r="3774" spans="1:7" ht="15">
      <c r="A3774" s="112" t="s">
        <v>4721</v>
      </c>
      <c r="B3774" s="112">
        <v>2</v>
      </c>
      <c r="C3774" s="117">
        <v>0.0012700956618397785</v>
      </c>
      <c r="D3774" s="112" t="s">
        <v>4761</v>
      </c>
      <c r="E3774" s="112" t="b">
        <v>0</v>
      </c>
      <c r="F3774" s="112" t="b">
        <v>0</v>
      </c>
      <c r="G3774" s="112" t="b">
        <v>0</v>
      </c>
    </row>
    <row r="3775" spans="1:7" ht="15">
      <c r="A3775" s="112" t="s">
        <v>3414</v>
      </c>
      <c r="B3775" s="112">
        <v>2</v>
      </c>
      <c r="C3775" s="117">
        <v>0.0010112564566256933</v>
      </c>
      <c r="D3775" s="112" t="s">
        <v>4761</v>
      </c>
      <c r="E3775" s="112" t="b">
        <v>0</v>
      </c>
      <c r="F3775" s="112" t="b">
        <v>0</v>
      </c>
      <c r="G3775" s="112" t="b">
        <v>0</v>
      </c>
    </row>
    <row r="3776" spans="1:7" ht="15">
      <c r="A3776" s="112" t="s">
        <v>3778</v>
      </c>
      <c r="B3776" s="112">
        <v>2</v>
      </c>
      <c r="C3776" s="117">
        <v>0.0012700956618397785</v>
      </c>
      <c r="D3776" s="112" t="s">
        <v>4761</v>
      </c>
      <c r="E3776" s="112" t="b">
        <v>0</v>
      </c>
      <c r="F3776" s="112" t="b">
        <v>0</v>
      </c>
      <c r="G3776" s="112" t="b">
        <v>0</v>
      </c>
    </row>
    <row r="3777" spans="1:7" ht="15">
      <c r="A3777" s="112" t="s">
        <v>3775</v>
      </c>
      <c r="B3777" s="112">
        <v>2</v>
      </c>
      <c r="C3777" s="117">
        <v>0.0012700956618397785</v>
      </c>
      <c r="D3777" s="112" t="s">
        <v>4761</v>
      </c>
      <c r="E3777" s="112" t="b">
        <v>0</v>
      </c>
      <c r="F3777" s="112" t="b">
        <v>0</v>
      </c>
      <c r="G3777" s="112" t="b">
        <v>0</v>
      </c>
    </row>
    <row r="3778" spans="1:7" ht="15">
      <c r="A3778" s="112" t="s">
        <v>4028</v>
      </c>
      <c r="B3778" s="112">
        <v>2</v>
      </c>
      <c r="C3778" s="117">
        <v>0.0012700956618397785</v>
      </c>
      <c r="D3778" s="112" t="s">
        <v>4761</v>
      </c>
      <c r="E3778" s="112" t="b">
        <v>0</v>
      </c>
      <c r="F3778" s="112" t="b">
        <v>0</v>
      </c>
      <c r="G3778" s="112" t="b">
        <v>0</v>
      </c>
    </row>
    <row r="3779" spans="1:7" ht="15">
      <c r="A3779" s="112" t="s">
        <v>4722</v>
      </c>
      <c r="B3779" s="112">
        <v>2</v>
      </c>
      <c r="C3779" s="117">
        <v>0.0012700956618397785</v>
      </c>
      <c r="D3779" s="112" t="s">
        <v>4761</v>
      </c>
      <c r="E3779" s="112" t="b">
        <v>0</v>
      </c>
      <c r="F3779" s="112" t="b">
        <v>0</v>
      </c>
      <c r="G3779" s="112" t="b">
        <v>0</v>
      </c>
    </row>
    <row r="3780" spans="1:7" ht="15">
      <c r="A3780" s="112" t="s">
        <v>4723</v>
      </c>
      <c r="B3780" s="112">
        <v>2</v>
      </c>
      <c r="C3780" s="117">
        <v>0.0012700956618397785</v>
      </c>
      <c r="D3780" s="112" t="s">
        <v>4761</v>
      </c>
      <c r="E3780" s="112" t="b">
        <v>0</v>
      </c>
      <c r="F3780" s="112" t="b">
        <v>0</v>
      </c>
      <c r="G3780" s="112" t="b">
        <v>0</v>
      </c>
    </row>
    <row r="3781" spans="1:7" ht="15">
      <c r="A3781" s="112" t="s">
        <v>4724</v>
      </c>
      <c r="B3781" s="112">
        <v>2</v>
      </c>
      <c r="C3781" s="117">
        <v>0.0012700956618397785</v>
      </c>
      <c r="D3781" s="112" t="s">
        <v>4761</v>
      </c>
      <c r="E3781" s="112" t="b">
        <v>0</v>
      </c>
      <c r="F3781" s="112" t="b">
        <v>0</v>
      </c>
      <c r="G3781" s="112" t="b">
        <v>0</v>
      </c>
    </row>
    <row r="3782" spans="1:7" ht="15">
      <c r="A3782" s="112" t="s">
        <v>4725</v>
      </c>
      <c r="B3782" s="112">
        <v>2</v>
      </c>
      <c r="C3782" s="117">
        <v>0.0012700956618397785</v>
      </c>
      <c r="D3782" s="112" t="s">
        <v>4761</v>
      </c>
      <c r="E3782" s="112" t="b">
        <v>0</v>
      </c>
      <c r="F3782" s="112" t="b">
        <v>0</v>
      </c>
      <c r="G3782" s="112" t="b">
        <v>0</v>
      </c>
    </row>
    <row r="3783" spans="1:7" ht="15">
      <c r="A3783" s="112" t="s">
        <v>4726</v>
      </c>
      <c r="B3783" s="112">
        <v>2</v>
      </c>
      <c r="C3783" s="117">
        <v>0.0012700956618397785</v>
      </c>
      <c r="D3783" s="112" t="s">
        <v>4761</v>
      </c>
      <c r="E3783" s="112" t="b">
        <v>0</v>
      </c>
      <c r="F3783" s="112" t="b">
        <v>0</v>
      </c>
      <c r="G3783" s="112" t="b">
        <v>0</v>
      </c>
    </row>
    <row r="3784" spans="1:7" ht="15">
      <c r="A3784" s="112" t="s">
        <v>3849</v>
      </c>
      <c r="B3784" s="112">
        <v>2</v>
      </c>
      <c r="C3784" s="117">
        <v>0.0010112564566256933</v>
      </c>
      <c r="D3784" s="112" t="s">
        <v>4761</v>
      </c>
      <c r="E3784" s="112" t="b">
        <v>0</v>
      </c>
      <c r="F3784" s="112" t="b">
        <v>0</v>
      </c>
      <c r="G3784" s="112" t="b">
        <v>0</v>
      </c>
    </row>
    <row r="3785" spans="1:7" ht="15">
      <c r="A3785" s="112" t="s">
        <v>4727</v>
      </c>
      <c r="B3785" s="112">
        <v>2</v>
      </c>
      <c r="C3785" s="117">
        <v>0.0010112564566256933</v>
      </c>
      <c r="D3785" s="112" t="s">
        <v>4761</v>
      </c>
      <c r="E3785" s="112" t="b">
        <v>0</v>
      </c>
      <c r="F3785" s="112" t="b">
        <v>0</v>
      </c>
      <c r="G3785" s="112" t="b">
        <v>0</v>
      </c>
    </row>
    <row r="3786" spans="1:7" ht="15">
      <c r="A3786" s="112" t="s">
        <v>4728</v>
      </c>
      <c r="B3786" s="112">
        <v>2</v>
      </c>
      <c r="C3786" s="117">
        <v>0.0012700956618397785</v>
      </c>
      <c r="D3786" s="112" t="s">
        <v>4761</v>
      </c>
      <c r="E3786" s="112" t="b">
        <v>0</v>
      </c>
      <c r="F3786" s="112" t="b">
        <v>0</v>
      </c>
      <c r="G3786" s="112" t="b">
        <v>0</v>
      </c>
    </row>
    <row r="3787" spans="1:7" ht="15">
      <c r="A3787" s="112" t="s">
        <v>4729</v>
      </c>
      <c r="B3787" s="112">
        <v>2</v>
      </c>
      <c r="C3787" s="117">
        <v>0.0012700956618397785</v>
      </c>
      <c r="D3787" s="112" t="s">
        <v>4761</v>
      </c>
      <c r="E3787" s="112" t="b">
        <v>0</v>
      </c>
      <c r="F3787" s="112" t="b">
        <v>0</v>
      </c>
      <c r="G3787" s="112" t="b">
        <v>0</v>
      </c>
    </row>
    <row r="3788" spans="1:7" ht="15">
      <c r="A3788" s="112" t="s">
        <v>4730</v>
      </c>
      <c r="B3788" s="112">
        <v>2</v>
      </c>
      <c r="C3788" s="117">
        <v>0.0012700956618397785</v>
      </c>
      <c r="D3788" s="112" t="s">
        <v>4761</v>
      </c>
      <c r="E3788" s="112" t="b">
        <v>0</v>
      </c>
      <c r="F3788" s="112" t="b">
        <v>0</v>
      </c>
      <c r="G3788" s="112" t="b">
        <v>0</v>
      </c>
    </row>
    <row r="3789" spans="1:7" ht="15">
      <c r="A3789" s="112" t="s">
        <v>4731</v>
      </c>
      <c r="B3789" s="112">
        <v>2</v>
      </c>
      <c r="C3789" s="117">
        <v>0.0012700956618397785</v>
      </c>
      <c r="D3789" s="112" t="s">
        <v>4761</v>
      </c>
      <c r="E3789" s="112" t="b">
        <v>0</v>
      </c>
      <c r="F3789" s="112" t="b">
        <v>0</v>
      </c>
      <c r="G3789" s="112" t="b">
        <v>0</v>
      </c>
    </row>
    <row r="3790" spans="1:7" ht="15">
      <c r="A3790" s="112" t="s">
        <v>4732</v>
      </c>
      <c r="B3790" s="112">
        <v>2</v>
      </c>
      <c r="C3790" s="117">
        <v>0.0012700956618397785</v>
      </c>
      <c r="D3790" s="112" t="s">
        <v>4761</v>
      </c>
      <c r="E3790" s="112" t="b">
        <v>0</v>
      </c>
      <c r="F3790" s="112" t="b">
        <v>0</v>
      </c>
      <c r="G3790" s="112" t="b">
        <v>0</v>
      </c>
    </row>
    <row r="3791" spans="1:7" ht="15">
      <c r="A3791" s="112" t="s">
        <v>4733</v>
      </c>
      <c r="B3791" s="112">
        <v>2</v>
      </c>
      <c r="C3791" s="117">
        <v>0.0012700956618397785</v>
      </c>
      <c r="D3791" s="112" t="s">
        <v>4761</v>
      </c>
      <c r="E3791" s="112" t="b">
        <v>0</v>
      </c>
      <c r="F3791" s="112" t="b">
        <v>0</v>
      </c>
      <c r="G3791" s="112" t="b">
        <v>0</v>
      </c>
    </row>
    <row r="3792" spans="1:7" ht="15">
      <c r="A3792" s="112" t="s">
        <v>4734</v>
      </c>
      <c r="B3792" s="112">
        <v>2</v>
      </c>
      <c r="C3792" s="117">
        <v>0.0012700956618397785</v>
      </c>
      <c r="D3792" s="112" t="s">
        <v>4761</v>
      </c>
      <c r="E3792" s="112" t="b">
        <v>0</v>
      </c>
      <c r="F3792" s="112" t="b">
        <v>0</v>
      </c>
      <c r="G3792" s="112" t="b">
        <v>0</v>
      </c>
    </row>
    <row r="3793" spans="1:7" ht="15">
      <c r="A3793" s="112" t="s">
        <v>4735</v>
      </c>
      <c r="B3793" s="112">
        <v>2</v>
      </c>
      <c r="C3793" s="117">
        <v>0.0012700956618397785</v>
      </c>
      <c r="D3793" s="112" t="s">
        <v>4761</v>
      </c>
      <c r="E3793" s="112" t="b">
        <v>0</v>
      </c>
      <c r="F3793" s="112" t="b">
        <v>0</v>
      </c>
      <c r="G3793" s="112" t="b">
        <v>0</v>
      </c>
    </row>
    <row r="3794" spans="1:7" ht="15">
      <c r="A3794" s="112" t="s">
        <v>4736</v>
      </c>
      <c r="B3794" s="112">
        <v>2</v>
      </c>
      <c r="C3794" s="117">
        <v>0.0012700956618397785</v>
      </c>
      <c r="D3794" s="112" t="s">
        <v>4761</v>
      </c>
      <c r="E3794" s="112" t="b">
        <v>0</v>
      </c>
      <c r="F3794" s="112" t="b">
        <v>0</v>
      </c>
      <c r="G3794" s="112" t="b">
        <v>0</v>
      </c>
    </row>
    <row r="3795" spans="1:7" ht="15">
      <c r="A3795" s="112" t="s">
        <v>3688</v>
      </c>
      <c r="B3795" s="112">
        <v>2</v>
      </c>
      <c r="C3795" s="117">
        <v>0.0012700956618397785</v>
      </c>
      <c r="D3795" s="112" t="s">
        <v>4761</v>
      </c>
      <c r="E3795" s="112" t="b">
        <v>0</v>
      </c>
      <c r="F3795" s="112" t="b">
        <v>0</v>
      </c>
      <c r="G3795" s="112" t="b">
        <v>0</v>
      </c>
    </row>
    <row r="3796" spans="1:7" ht="15">
      <c r="A3796" s="112" t="s">
        <v>4737</v>
      </c>
      <c r="B3796" s="112">
        <v>2</v>
      </c>
      <c r="C3796" s="117">
        <v>0.0012700956618397785</v>
      </c>
      <c r="D3796" s="112" t="s">
        <v>4761</v>
      </c>
      <c r="E3796" s="112" t="b">
        <v>0</v>
      </c>
      <c r="F3796" s="112" t="b">
        <v>0</v>
      </c>
      <c r="G3796" s="112" t="b">
        <v>0</v>
      </c>
    </row>
    <row r="3797" spans="1:7" ht="15">
      <c r="A3797" s="112" t="s">
        <v>4738</v>
      </c>
      <c r="B3797" s="112">
        <v>2</v>
      </c>
      <c r="C3797" s="117">
        <v>0.0012700956618397785</v>
      </c>
      <c r="D3797" s="112" t="s">
        <v>4761</v>
      </c>
      <c r="E3797" s="112" t="b">
        <v>0</v>
      </c>
      <c r="F3797" s="112" t="b">
        <v>0</v>
      </c>
      <c r="G3797" s="112" t="b">
        <v>0</v>
      </c>
    </row>
    <row r="3798" spans="1:7" ht="15">
      <c r="A3798" s="112" t="s">
        <v>4739</v>
      </c>
      <c r="B3798" s="112">
        <v>2</v>
      </c>
      <c r="C3798" s="117">
        <v>0.0012700956618397785</v>
      </c>
      <c r="D3798" s="112" t="s">
        <v>4761</v>
      </c>
      <c r="E3798" s="112" t="b">
        <v>0</v>
      </c>
      <c r="F3798" s="112" t="b">
        <v>0</v>
      </c>
      <c r="G3798" s="112" t="b">
        <v>0</v>
      </c>
    </row>
    <row r="3799" spans="1:7" ht="15">
      <c r="A3799" s="112" t="s">
        <v>4740</v>
      </c>
      <c r="B3799" s="112">
        <v>2</v>
      </c>
      <c r="C3799" s="117">
        <v>0.0012700956618397785</v>
      </c>
      <c r="D3799" s="112" t="s">
        <v>4761</v>
      </c>
      <c r="E3799" s="112" t="b">
        <v>0</v>
      </c>
      <c r="F3799" s="112" t="b">
        <v>0</v>
      </c>
      <c r="G3799" s="112" t="b">
        <v>0</v>
      </c>
    </row>
    <row r="3800" spans="1:7" ht="15">
      <c r="A3800" s="112" t="s">
        <v>4741</v>
      </c>
      <c r="B3800" s="112">
        <v>2</v>
      </c>
      <c r="C3800" s="117">
        <v>0.0012700956618397785</v>
      </c>
      <c r="D3800" s="112" t="s">
        <v>4761</v>
      </c>
      <c r="E3800" s="112" t="b">
        <v>0</v>
      </c>
      <c r="F3800" s="112" t="b">
        <v>0</v>
      </c>
      <c r="G3800" s="112" t="b">
        <v>0</v>
      </c>
    </row>
    <row r="3801" spans="1:7" ht="15">
      <c r="A3801" s="112" t="s">
        <v>4742</v>
      </c>
      <c r="B3801" s="112">
        <v>2</v>
      </c>
      <c r="C3801" s="117">
        <v>0.0012700956618397785</v>
      </c>
      <c r="D3801" s="112" t="s">
        <v>4761</v>
      </c>
      <c r="E3801" s="112" t="b">
        <v>0</v>
      </c>
      <c r="F3801" s="112" t="b">
        <v>0</v>
      </c>
      <c r="G3801" s="112" t="b">
        <v>0</v>
      </c>
    </row>
    <row r="3802" spans="1:7" ht="15">
      <c r="A3802" s="112" t="s">
        <v>4743</v>
      </c>
      <c r="B3802" s="112">
        <v>2</v>
      </c>
      <c r="C3802" s="117">
        <v>0.0012700956618397785</v>
      </c>
      <c r="D3802" s="112" t="s">
        <v>4761</v>
      </c>
      <c r="E3802" s="112" t="b">
        <v>0</v>
      </c>
      <c r="F3802" s="112" t="b">
        <v>0</v>
      </c>
      <c r="G3802" s="112" t="b">
        <v>0</v>
      </c>
    </row>
    <row r="3803" spans="1:7" ht="15">
      <c r="A3803" s="112" t="s">
        <v>4744</v>
      </c>
      <c r="B3803" s="112">
        <v>2</v>
      </c>
      <c r="C3803" s="117">
        <v>0.0012700956618397785</v>
      </c>
      <c r="D3803" s="112" t="s">
        <v>4761</v>
      </c>
      <c r="E3803" s="112" t="b">
        <v>0</v>
      </c>
      <c r="F3803" s="112" t="b">
        <v>0</v>
      </c>
      <c r="G3803" s="112" t="b">
        <v>0</v>
      </c>
    </row>
    <row r="3804" spans="1:7" ht="15">
      <c r="A3804" s="112" t="s">
        <v>4745</v>
      </c>
      <c r="B3804" s="112">
        <v>2</v>
      </c>
      <c r="C3804" s="117">
        <v>0.0012700956618397785</v>
      </c>
      <c r="D3804" s="112" t="s">
        <v>4761</v>
      </c>
      <c r="E3804" s="112" t="b">
        <v>0</v>
      </c>
      <c r="F3804" s="112" t="b">
        <v>0</v>
      </c>
      <c r="G3804" s="112" t="b">
        <v>0</v>
      </c>
    </row>
    <row r="3805" spans="1:7" ht="15">
      <c r="A3805" s="112" t="s">
        <v>4746</v>
      </c>
      <c r="B3805" s="112">
        <v>2</v>
      </c>
      <c r="C3805" s="117">
        <v>0.0012700956618397785</v>
      </c>
      <c r="D3805" s="112" t="s">
        <v>4761</v>
      </c>
      <c r="E3805" s="112" t="b">
        <v>0</v>
      </c>
      <c r="F3805" s="112" t="b">
        <v>0</v>
      </c>
      <c r="G3805" s="112" t="b">
        <v>0</v>
      </c>
    </row>
    <row r="3806" spans="1:7" ht="15">
      <c r="A3806" s="112" t="s">
        <v>4747</v>
      </c>
      <c r="B3806" s="112">
        <v>2</v>
      </c>
      <c r="C3806" s="117">
        <v>0.0012700956618397785</v>
      </c>
      <c r="D3806" s="112" t="s">
        <v>4761</v>
      </c>
      <c r="E3806" s="112" t="b">
        <v>0</v>
      </c>
      <c r="F3806" s="112" t="b">
        <v>0</v>
      </c>
      <c r="G3806" s="112" t="b">
        <v>0</v>
      </c>
    </row>
    <row r="3807" spans="1:7" ht="15">
      <c r="A3807" s="112" t="s">
        <v>4748</v>
      </c>
      <c r="B3807" s="112">
        <v>2</v>
      </c>
      <c r="C3807" s="117">
        <v>0.0012700956618397785</v>
      </c>
      <c r="D3807" s="112" t="s">
        <v>4761</v>
      </c>
      <c r="E3807" s="112" t="b">
        <v>0</v>
      </c>
      <c r="F3807" s="112" t="b">
        <v>0</v>
      </c>
      <c r="G3807" s="112" t="b">
        <v>0</v>
      </c>
    </row>
    <row r="3808" spans="1:7" ht="15">
      <c r="A3808" s="112" t="s">
        <v>4749</v>
      </c>
      <c r="B3808" s="112">
        <v>2</v>
      </c>
      <c r="C3808" s="117">
        <v>0.0012700956618397785</v>
      </c>
      <c r="D3808" s="112" t="s">
        <v>4761</v>
      </c>
      <c r="E3808" s="112" t="b">
        <v>0</v>
      </c>
      <c r="F3808" s="112" t="b">
        <v>0</v>
      </c>
      <c r="G3808" s="112" t="b">
        <v>0</v>
      </c>
    </row>
    <row r="3809" spans="1:7" ht="15">
      <c r="A3809" s="112" t="s">
        <v>4750</v>
      </c>
      <c r="B3809" s="112">
        <v>2</v>
      </c>
      <c r="C3809" s="117">
        <v>0.0012700956618397785</v>
      </c>
      <c r="D3809" s="112" t="s">
        <v>4761</v>
      </c>
      <c r="E3809" s="112" t="b">
        <v>0</v>
      </c>
      <c r="F3809" s="112" t="b">
        <v>0</v>
      </c>
      <c r="G3809" s="112" t="b">
        <v>0</v>
      </c>
    </row>
    <row r="3810" spans="1:7" ht="15">
      <c r="A3810" s="112" t="s">
        <v>4751</v>
      </c>
      <c r="B3810" s="112">
        <v>2</v>
      </c>
      <c r="C3810" s="117">
        <v>0.0012700956618397785</v>
      </c>
      <c r="D3810" s="112" t="s">
        <v>4761</v>
      </c>
      <c r="E3810" s="112" t="b">
        <v>0</v>
      </c>
      <c r="F3810" s="112" t="b">
        <v>0</v>
      </c>
      <c r="G3810" s="112" t="b">
        <v>0</v>
      </c>
    </row>
    <row r="3811" spans="1:7" ht="15">
      <c r="A3811" s="112" t="s">
        <v>4752</v>
      </c>
      <c r="B3811" s="112">
        <v>2</v>
      </c>
      <c r="C3811" s="117">
        <v>0.0012700956618397785</v>
      </c>
      <c r="D3811" s="112" t="s">
        <v>4761</v>
      </c>
      <c r="E3811" s="112" t="b">
        <v>0</v>
      </c>
      <c r="F3811" s="112" t="b">
        <v>0</v>
      </c>
      <c r="G3811" s="112" t="b">
        <v>0</v>
      </c>
    </row>
    <row r="3812" spans="1:7" ht="15">
      <c r="A3812" s="112" t="s">
        <v>4753</v>
      </c>
      <c r="B3812" s="112">
        <v>2</v>
      </c>
      <c r="C3812" s="117">
        <v>0.0012700956618397785</v>
      </c>
      <c r="D3812" s="112" t="s">
        <v>4761</v>
      </c>
      <c r="E3812" s="112" t="b">
        <v>0</v>
      </c>
      <c r="F3812" s="112" t="b">
        <v>0</v>
      </c>
      <c r="G3812" s="112" t="b">
        <v>0</v>
      </c>
    </row>
    <row r="3813" spans="1:7" ht="15">
      <c r="A3813" s="112" t="s">
        <v>4754</v>
      </c>
      <c r="B3813" s="112">
        <v>2</v>
      </c>
      <c r="C3813" s="117">
        <v>0.0012700956618397785</v>
      </c>
      <c r="D3813" s="112" t="s">
        <v>4761</v>
      </c>
      <c r="E3813" s="112" t="b">
        <v>0</v>
      </c>
      <c r="F3813" s="112" t="b">
        <v>0</v>
      </c>
      <c r="G3813" s="112" t="b">
        <v>0</v>
      </c>
    </row>
    <row r="3814" spans="1:7" ht="15">
      <c r="A3814" s="112" t="s">
        <v>4755</v>
      </c>
      <c r="B3814" s="112">
        <v>2</v>
      </c>
      <c r="C3814" s="117">
        <v>0.0012700956618397785</v>
      </c>
      <c r="D3814" s="112" t="s">
        <v>4761</v>
      </c>
      <c r="E3814" s="112" t="b">
        <v>0</v>
      </c>
      <c r="F3814" s="112" t="b">
        <v>0</v>
      </c>
      <c r="G3814" s="112" t="b">
        <v>0</v>
      </c>
    </row>
    <row r="3815" spans="1:7" ht="15">
      <c r="A3815" s="112" t="s">
        <v>4756</v>
      </c>
      <c r="B3815" s="112">
        <v>2</v>
      </c>
      <c r="C3815" s="117">
        <v>0.0012700956618397785</v>
      </c>
      <c r="D3815" s="112" t="s">
        <v>4761</v>
      </c>
      <c r="E3815" s="112" t="b">
        <v>0</v>
      </c>
      <c r="F3815" s="112" t="b">
        <v>0</v>
      </c>
      <c r="G3815" s="112" t="b">
        <v>0</v>
      </c>
    </row>
    <row r="3816" spans="1:7" ht="15">
      <c r="A3816" s="112" t="s">
        <v>4757</v>
      </c>
      <c r="B3816" s="112">
        <v>2</v>
      </c>
      <c r="C3816" s="117">
        <v>0.0012700956618397785</v>
      </c>
      <c r="D3816" s="112" t="s">
        <v>4761</v>
      </c>
      <c r="E3816" s="112" t="b">
        <v>0</v>
      </c>
      <c r="F3816" s="112" t="b">
        <v>0</v>
      </c>
      <c r="G3816" s="112" t="b">
        <v>0</v>
      </c>
    </row>
    <row r="3817" spans="1:7" ht="15">
      <c r="A3817" s="112" t="s">
        <v>3848</v>
      </c>
      <c r="B3817" s="112">
        <v>2</v>
      </c>
      <c r="C3817" s="117">
        <v>0.0010112564566256933</v>
      </c>
      <c r="D3817" s="112" t="s">
        <v>4761</v>
      </c>
      <c r="E3817" s="112" t="b">
        <v>0</v>
      </c>
      <c r="F3817" s="112" t="b">
        <v>0</v>
      </c>
      <c r="G3817" s="11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FAEC0B5-3526-4E56-8D07-4673EBBE29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Boss</cp:lastModifiedBy>
  <dcterms:created xsi:type="dcterms:W3CDTF">2008-01-30T00:41:58Z</dcterms:created>
  <dcterms:modified xsi:type="dcterms:W3CDTF">2019-06-10T22:39:08Z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